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B:\Судейство\Судейство\Чемпионат КК 3 Тур 24-27.10.2019\"/>
    </mc:Choice>
  </mc:AlternateContent>
  <bookViews>
    <workbookView xWindow="0" yWindow="0" windowWidth="19425" windowHeight="9735" tabRatio="876" activeTab="6"/>
  </bookViews>
  <sheets>
    <sheet name="Титул" sheetId="194" r:id="rId1"/>
    <sheet name="СПИСКИ" sheetId="5" r:id="rId2"/>
    <sheet name="Расписание" sheetId="66" r:id="rId3"/>
    <sheet name="CПИСОК РЕЙТ" sheetId="196" r:id="rId4"/>
    <sheet name="СПИСКИ АЛФ" sheetId="195" r:id="rId5"/>
    <sheet name="Список" sheetId="52" r:id="rId6"/>
    <sheet name="Таблица" sheetId="50" r:id="rId7"/>
    <sheet name="R-Жен" sheetId="24" r:id="rId8"/>
    <sheet name="1" sheetId="61" r:id="rId9"/>
    <sheet name="2" sheetId="67" r:id="rId10"/>
    <sheet name="3" sheetId="68" r:id="rId11"/>
    <sheet name="4" sheetId="69" r:id="rId12"/>
    <sheet name="5" sheetId="70" r:id="rId13"/>
    <sheet name="6" sheetId="75" r:id="rId14"/>
    <sheet name="7" sheetId="76" r:id="rId15"/>
    <sheet name="8" sheetId="71" r:id="rId16"/>
    <sheet name="9" sheetId="72" r:id="rId17"/>
    <sheet name="10" sheetId="73" r:id="rId18"/>
    <sheet name="11" sheetId="74" r:id="rId19"/>
    <sheet name="12" sheetId="77" r:id="rId20"/>
    <sheet name="13" sheetId="78" r:id="rId21"/>
    <sheet name="14" sheetId="79" r:id="rId22"/>
    <sheet name="15" sheetId="80" r:id="rId23"/>
    <sheet name="16" sheetId="81" r:id="rId24"/>
    <sheet name="17" sheetId="82" r:id="rId25"/>
    <sheet name="18" sheetId="83" r:id="rId26"/>
    <sheet name="19" sheetId="84" r:id="rId27"/>
    <sheet name="20" sheetId="85" r:id="rId28"/>
    <sheet name="21" sheetId="86" r:id="rId29"/>
    <sheet name="22" sheetId="87" r:id="rId30"/>
    <sheet name="23" sheetId="88" r:id="rId31"/>
    <sheet name="24" sheetId="114" r:id="rId32"/>
    <sheet name="25" sheetId="89" r:id="rId33"/>
    <sheet name="26" sheetId="90" r:id="rId34"/>
    <sheet name="27" sheetId="91" r:id="rId35"/>
    <sheet name="28" sheetId="92" r:id="rId36"/>
    <sheet name="29" sheetId="93" r:id="rId37"/>
    <sheet name="30" sheetId="94" r:id="rId38"/>
    <sheet name="31" sheetId="95" r:id="rId39"/>
    <sheet name="32" sheetId="96" r:id="rId40"/>
    <sheet name="33" sheetId="97" r:id="rId41"/>
    <sheet name="34" sheetId="98" r:id="rId42"/>
    <sheet name="35" sheetId="99" r:id="rId43"/>
    <sheet name="36" sheetId="100" r:id="rId44"/>
    <sheet name="37" sheetId="101" r:id="rId45"/>
    <sheet name="38" sheetId="102" r:id="rId46"/>
    <sheet name="39" sheetId="103" r:id="rId47"/>
    <sheet name="40" sheetId="104" r:id="rId48"/>
    <sheet name="41" sheetId="105" r:id="rId49"/>
    <sheet name="42" sheetId="106" r:id="rId50"/>
    <sheet name="43" sheetId="107" r:id="rId51"/>
    <sheet name="44" sheetId="108" r:id="rId52"/>
    <sheet name="45" sheetId="109" r:id="rId53"/>
    <sheet name="46" sheetId="110" r:id="rId54"/>
    <sheet name="47" sheetId="111" r:id="rId55"/>
    <sheet name="48" sheetId="112" r:id="rId56"/>
    <sheet name="49" sheetId="113" r:id="rId57"/>
    <sheet name="50" sheetId="115" r:id="rId58"/>
    <sheet name="51" sheetId="116" r:id="rId59"/>
    <sheet name="52" sheetId="117" r:id="rId60"/>
    <sheet name="53" sheetId="118" r:id="rId61"/>
    <sheet name="54" sheetId="119" r:id="rId62"/>
    <sheet name="55" sheetId="120" r:id="rId63"/>
    <sheet name="56" sheetId="121" r:id="rId64"/>
    <sheet name="57" sheetId="122" r:id="rId65"/>
    <sheet name="58" sheetId="123" r:id="rId66"/>
    <sheet name="59" sheetId="124" r:id="rId67"/>
    <sheet name="60" sheetId="125" r:id="rId68"/>
    <sheet name="61" sheetId="126" r:id="rId69"/>
    <sheet name="62" sheetId="127" r:id="rId70"/>
    <sheet name="63" sheetId="128" r:id="rId71"/>
    <sheet name="64" sheetId="129" r:id="rId72"/>
    <sheet name="65" sheetId="130" r:id="rId73"/>
    <sheet name="66" sheetId="131" r:id="rId74"/>
    <sheet name="67" sheetId="132" r:id="rId75"/>
    <sheet name="68" sheetId="133" r:id="rId76"/>
    <sheet name="69" sheetId="134" r:id="rId77"/>
    <sheet name="70" sheetId="135" r:id="rId78"/>
    <sheet name="71" sheetId="136" r:id="rId79"/>
    <sheet name="72" sheetId="137" r:id="rId80"/>
    <sheet name="73" sheetId="138" r:id="rId81"/>
    <sheet name="74" sheetId="139" r:id="rId82"/>
    <sheet name="75" sheetId="140" r:id="rId83"/>
    <sheet name="76" sheetId="141" r:id="rId84"/>
    <sheet name="77" sheetId="142" r:id="rId85"/>
    <sheet name="78" sheetId="143" r:id="rId86"/>
    <sheet name="79" sheetId="144" r:id="rId87"/>
    <sheet name="80" sheetId="145" r:id="rId88"/>
    <sheet name="81" sheetId="146" r:id="rId89"/>
    <sheet name="82" sheetId="147" r:id="rId90"/>
    <sheet name="83" sheetId="148" r:id="rId91"/>
    <sheet name="84" sheetId="149" r:id="rId92"/>
    <sheet name="85" sheetId="150" r:id="rId93"/>
    <sheet name="86" sheetId="151" r:id="rId94"/>
    <sheet name="87" sheetId="152" r:id="rId95"/>
    <sheet name="88" sheetId="153" r:id="rId96"/>
    <sheet name="89" sheetId="154" r:id="rId97"/>
    <sheet name="90" sheetId="155" r:id="rId98"/>
    <sheet name="91" sheetId="156" r:id="rId99"/>
    <sheet name="Протокол ком." sheetId="64" r:id="rId100"/>
  </sheets>
  <externalReferences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xlnm._FilterDatabase" localSheetId="7" hidden="1">'R-Жен'!$E$1:$E$279</definedName>
    <definedName name="acdb" localSheetId="8">#REF!</definedName>
    <definedName name="acdb" localSheetId="17">#REF!</definedName>
    <definedName name="acdb" localSheetId="18">#REF!</definedName>
    <definedName name="acdb" localSheetId="19">#REF!</definedName>
    <definedName name="acdb" localSheetId="20">#REF!</definedName>
    <definedName name="acdb" localSheetId="21">#REF!</definedName>
    <definedName name="acdb" localSheetId="22">#REF!</definedName>
    <definedName name="acdb" localSheetId="23">#REF!</definedName>
    <definedName name="acdb" localSheetId="24">#REF!</definedName>
    <definedName name="acdb" localSheetId="25">#REF!</definedName>
    <definedName name="acdb" localSheetId="26">#REF!</definedName>
    <definedName name="acdb" localSheetId="9">#REF!</definedName>
    <definedName name="acdb" localSheetId="27">#REF!</definedName>
    <definedName name="acdb" localSheetId="28">#REF!</definedName>
    <definedName name="acdb" localSheetId="29">#REF!</definedName>
    <definedName name="acdb" localSheetId="30">#REF!</definedName>
    <definedName name="acdb" localSheetId="31">#REF!</definedName>
    <definedName name="acdb" localSheetId="32">#REF!</definedName>
    <definedName name="acdb" localSheetId="33">#REF!</definedName>
    <definedName name="acdb" localSheetId="34">#REF!</definedName>
    <definedName name="acdb" localSheetId="35">#REF!</definedName>
    <definedName name="acdb" localSheetId="36">#REF!</definedName>
    <definedName name="acdb" localSheetId="10">#REF!</definedName>
    <definedName name="acdb" localSheetId="37">#REF!</definedName>
    <definedName name="acdb" localSheetId="38">#REF!</definedName>
    <definedName name="acdb" localSheetId="39">#REF!</definedName>
    <definedName name="acdb" localSheetId="40">#REF!</definedName>
    <definedName name="acdb" localSheetId="41">#REF!</definedName>
    <definedName name="acdb" localSheetId="42">#REF!</definedName>
    <definedName name="acdb" localSheetId="43">#REF!</definedName>
    <definedName name="acdb" localSheetId="44">#REF!</definedName>
    <definedName name="acdb" localSheetId="45">#REF!</definedName>
    <definedName name="acdb" localSheetId="46">#REF!</definedName>
    <definedName name="acdb" localSheetId="11">#REF!</definedName>
    <definedName name="acdb" localSheetId="47">#REF!</definedName>
    <definedName name="acdb" localSheetId="48">#REF!</definedName>
    <definedName name="acdb" localSheetId="49">#REF!</definedName>
    <definedName name="acdb" localSheetId="50">#REF!</definedName>
    <definedName name="acdb" localSheetId="51">#REF!</definedName>
    <definedName name="acdb" localSheetId="52">#REF!</definedName>
    <definedName name="acdb" localSheetId="53">#REF!</definedName>
    <definedName name="acdb" localSheetId="54">#REF!</definedName>
    <definedName name="acdb" localSheetId="55">#REF!</definedName>
    <definedName name="acdb" localSheetId="56">#REF!</definedName>
    <definedName name="acdb" localSheetId="12">#REF!</definedName>
    <definedName name="acdb" localSheetId="57">#REF!</definedName>
    <definedName name="acdb" localSheetId="58">#REF!</definedName>
    <definedName name="acdb" localSheetId="59">#REF!</definedName>
    <definedName name="acdb" localSheetId="60">#REF!</definedName>
    <definedName name="acdb" localSheetId="61">#REF!</definedName>
    <definedName name="acdb" localSheetId="62">#REF!</definedName>
    <definedName name="acdb" localSheetId="63">#REF!</definedName>
    <definedName name="acdb" localSheetId="64">#REF!</definedName>
    <definedName name="acdb" localSheetId="65">#REF!</definedName>
    <definedName name="acdb" localSheetId="66">#REF!</definedName>
    <definedName name="acdb" localSheetId="13">#REF!</definedName>
    <definedName name="acdb" localSheetId="67">#REF!</definedName>
    <definedName name="acdb" localSheetId="68">#REF!</definedName>
    <definedName name="acdb" localSheetId="69">#REF!</definedName>
    <definedName name="acdb" localSheetId="70">#REF!</definedName>
    <definedName name="acdb" localSheetId="71">#REF!</definedName>
    <definedName name="acdb" localSheetId="72">#REF!</definedName>
    <definedName name="acdb" localSheetId="73">#REF!</definedName>
    <definedName name="acdb" localSheetId="74">#REF!</definedName>
    <definedName name="acdb" localSheetId="75">#REF!</definedName>
    <definedName name="acdb" localSheetId="76">#REF!</definedName>
    <definedName name="acdb" localSheetId="14">#REF!</definedName>
    <definedName name="acdb" localSheetId="77">#REF!</definedName>
    <definedName name="acdb" localSheetId="78">#REF!</definedName>
    <definedName name="acdb" localSheetId="79">#REF!</definedName>
    <definedName name="acdb" localSheetId="80">#REF!</definedName>
    <definedName name="acdb" localSheetId="81">#REF!</definedName>
    <definedName name="acdb" localSheetId="82">#REF!</definedName>
    <definedName name="acdb" localSheetId="83">#REF!</definedName>
    <definedName name="acdb" localSheetId="84">#REF!</definedName>
    <definedName name="acdb" localSheetId="85">#REF!</definedName>
    <definedName name="acdb" localSheetId="86">#REF!</definedName>
    <definedName name="acdb" localSheetId="15">#REF!</definedName>
    <definedName name="acdb" localSheetId="87">#REF!</definedName>
    <definedName name="acdb" localSheetId="88">#REF!</definedName>
    <definedName name="acdb" localSheetId="89">#REF!</definedName>
    <definedName name="acdb" localSheetId="90">#REF!</definedName>
    <definedName name="acdb" localSheetId="91">#REF!</definedName>
    <definedName name="acdb" localSheetId="92">#REF!</definedName>
    <definedName name="acdb" localSheetId="93">#REF!</definedName>
    <definedName name="acdb" localSheetId="94">#REF!</definedName>
    <definedName name="acdb" localSheetId="95">#REF!</definedName>
    <definedName name="acdb" localSheetId="96">#REF!</definedName>
    <definedName name="acdb" localSheetId="16">#REF!</definedName>
    <definedName name="acdb" localSheetId="97">#REF!</definedName>
    <definedName name="acdb" localSheetId="98">#REF!</definedName>
    <definedName name="acdb" localSheetId="3">#REF!</definedName>
    <definedName name="acdb" localSheetId="99">#REF!</definedName>
    <definedName name="acdb" localSheetId="2">#REF!</definedName>
    <definedName name="acdb" localSheetId="4">#REF!</definedName>
    <definedName name="acdb" localSheetId="5">#REF!</definedName>
    <definedName name="acdb" localSheetId="0">#REF!</definedName>
    <definedName name="acdb">#REF!</definedName>
    <definedName name="acdf" localSheetId="8">#REF!</definedName>
    <definedName name="acdf" localSheetId="17">#REF!</definedName>
    <definedName name="acdf" localSheetId="18">#REF!</definedName>
    <definedName name="acdf" localSheetId="19">#REF!</definedName>
    <definedName name="acdf" localSheetId="20">#REF!</definedName>
    <definedName name="acdf" localSheetId="21">#REF!</definedName>
    <definedName name="acdf" localSheetId="22">#REF!</definedName>
    <definedName name="acdf" localSheetId="23">#REF!</definedName>
    <definedName name="acdf" localSheetId="24">#REF!</definedName>
    <definedName name="acdf" localSheetId="25">#REF!</definedName>
    <definedName name="acdf" localSheetId="26">#REF!</definedName>
    <definedName name="acdf" localSheetId="9">#REF!</definedName>
    <definedName name="acdf" localSheetId="27">#REF!</definedName>
    <definedName name="acdf" localSheetId="28">#REF!</definedName>
    <definedName name="acdf" localSheetId="29">#REF!</definedName>
    <definedName name="acdf" localSheetId="30">#REF!</definedName>
    <definedName name="acdf" localSheetId="31">#REF!</definedName>
    <definedName name="acdf" localSheetId="32">#REF!</definedName>
    <definedName name="acdf" localSheetId="33">#REF!</definedName>
    <definedName name="acdf" localSheetId="34">#REF!</definedName>
    <definedName name="acdf" localSheetId="35">#REF!</definedName>
    <definedName name="acdf" localSheetId="36">#REF!</definedName>
    <definedName name="acdf" localSheetId="10">#REF!</definedName>
    <definedName name="acdf" localSheetId="37">#REF!</definedName>
    <definedName name="acdf" localSheetId="38">#REF!</definedName>
    <definedName name="acdf" localSheetId="39">#REF!</definedName>
    <definedName name="acdf" localSheetId="40">#REF!</definedName>
    <definedName name="acdf" localSheetId="41">#REF!</definedName>
    <definedName name="acdf" localSheetId="42">#REF!</definedName>
    <definedName name="acdf" localSheetId="43">#REF!</definedName>
    <definedName name="acdf" localSheetId="44">#REF!</definedName>
    <definedName name="acdf" localSheetId="45">#REF!</definedName>
    <definedName name="acdf" localSheetId="46">#REF!</definedName>
    <definedName name="acdf" localSheetId="11">#REF!</definedName>
    <definedName name="acdf" localSheetId="47">#REF!</definedName>
    <definedName name="acdf" localSheetId="48">#REF!</definedName>
    <definedName name="acdf" localSheetId="49">#REF!</definedName>
    <definedName name="acdf" localSheetId="50">#REF!</definedName>
    <definedName name="acdf" localSheetId="51">#REF!</definedName>
    <definedName name="acdf" localSheetId="52">#REF!</definedName>
    <definedName name="acdf" localSheetId="53">#REF!</definedName>
    <definedName name="acdf" localSheetId="54">#REF!</definedName>
    <definedName name="acdf" localSheetId="55">#REF!</definedName>
    <definedName name="acdf" localSheetId="56">#REF!</definedName>
    <definedName name="acdf" localSheetId="12">#REF!</definedName>
    <definedName name="acdf" localSheetId="57">#REF!</definedName>
    <definedName name="acdf" localSheetId="58">#REF!</definedName>
    <definedName name="acdf" localSheetId="59">#REF!</definedName>
    <definedName name="acdf" localSheetId="60">#REF!</definedName>
    <definedName name="acdf" localSheetId="61">#REF!</definedName>
    <definedName name="acdf" localSheetId="62">#REF!</definedName>
    <definedName name="acdf" localSheetId="63">#REF!</definedName>
    <definedName name="acdf" localSheetId="64">#REF!</definedName>
    <definedName name="acdf" localSheetId="65">#REF!</definedName>
    <definedName name="acdf" localSheetId="66">#REF!</definedName>
    <definedName name="acdf" localSheetId="13">#REF!</definedName>
    <definedName name="acdf" localSheetId="67">#REF!</definedName>
    <definedName name="acdf" localSheetId="68">#REF!</definedName>
    <definedName name="acdf" localSheetId="69">#REF!</definedName>
    <definedName name="acdf" localSheetId="70">#REF!</definedName>
    <definedName name="acdf" localSheetId="71">#REF!</definedName>
    <definedName name="acdf" localSheetId="72">#REF!</definedName>
    <definedName name="acdf" localSheetId="73">#REF!</definedName>
    <definedName name="acdf" localSheetId="74">#REF!</definedName>
    <definedName name="acdf" localSheetId="75">#REF!</definedName>
    <definedName name="acdf" localSheetId="76">#REF!</definedName>
    <definedName name="acdf" localSheetId="14">#REF!</definedName>
    <definedName name="acdf" localSheetId="77">#REF!</definedName>
    <definedName name="acdf" localSheetId="78">#REF!</definedName>
    <definedName name="acdf" localSheetId="79">#REF!</definedName>
    <definedName name="acdf" localSheetId="80">#REF!</definedName>
    <definedName name="acdf" localSheetId="81">#REF!</definedName>
    <definedName name="acdf" localSheetId="82">#REF!</definedName>
    <definedName name="acdf" localSheetId="83">#REF!</definedName>
    <definedName name="acdf" localSheetId="84">#REF!</definedName>
    <definedName name="acdf" localSheetId="85">#REF!</definedName>
    <definedName name="acdf" localSheetId="86">#REF!</definedName>
    <definedName name="acdf" localSheetId="15">#REF!</definedName>
    <definedName name="acdf" localSheetId="87">#REF!</definedName>
    <definedName name="acdf" localSheetId="88">#REF!</definedName>
    <definedName name="acdf" localSheetId="89">#REF!</definedName>
    <definedName name="acdf" localSheetId="90">#REF!</definedName>
    <definedName name="acdf" localSheetId="91">#REF!</definedName>
    <definedName name="acdf" localSheetId="92">#REF!</definedName>
    <definedName name="acdf" localSheetId="93">#REF!</definedName>
    <definedName name="acdf" localSheetId="94">#REF!</definedName>
    <definedName name="acdf" localSheetId="95">#REF!</definedName>
    <definedName name="acdf" localSheetId="96">#REF!</definedName>
    <definedName name="acdf" localSheetId="16">#REF!</definedName>
    <definedName name="acdf" localSheetId="97">#REF!</definedName>
    <definedName name="acdf" localSheetId="98">#REF!</definedName>
    <definedName name="acdf" localSheetId="3">#REF!</definedName>
    <definedName name="acdf" localSheetId="99">#REF!</definedName>
    <definedName name="acdf" localSheetId="2">#REF!</definedName>
    <definedName name="acdf" localSheetId="4">#REF!</definedName>
    <definedName name="acdf" localSheetId="5">#REF!</definedName>
    <definedName name="acdf" localSheetId="0">#REF!</definedName>
    <definedName name="acdf">#REF!</definedName>
    <definedName name="acdo" localSheetId="8">#REF!</definedName>
    <definedName name="acdo" localSheetId="17">#REF!</definedName>
    <definedName name="acdo" localSheetId="18">#REF!</definedName>
    <definedName name="acdo" localSheetId="19">#REF!</definedName>
    <definedName name="acdo" localSheetId="20">#REF!</definedName>
    <definedName name="acdo" localSheetId="21">#REF!</definedName>
    <definedName name="acdo" localSheetId="22">#REF!</definedName>
    <definedName name="acdo" localSheetId="23">#REF!</definedName>
    <definedName name="acdo" localSheetId="24">#REF!</definedName>
    <definedName name="acdo" localSheetId="25">#REF!</definedName>
    <definedName name="acdo" localSheetId="26">#REF!</definedName>
    <definedName name="acdo" localSheetId="9">#REF!</definedName>
    <definedName name="acdo" localSheetId="27">#REF!</definedName>
    <definedName name="acdo" localSheetId="28">#REF!</definedName>
    <definedName name="acdo" localSheetId="29">#REF!</definedName>
    <definedName name="acdo" localSheetId="30">#REF!</definedName>
    <definedName name="acdo" localSheetId="31">#REF!</definedName>
    <definedName name="acdo" localSheetId="32">#REF!</definedName>
    <definedName name="acdo" localSheetId="33">#REF!</definedName>
    <definedName name="acdo" localSheetId="34">#REF!</definedName>
    <definedName name="acdo" localSheetId="35">#REF!</definedName>
    <definedName name="acdo" localSheetId="36">#REF!</definedName>
    <definedName name="acdo" localSheetId="10">#REF!</definedName>
    <definedName name="acdo" localSheetId="37">#REF!</definedName>
    <definedName name="acdo" localSheetId="38">#REF!</definedName>
    <definedName name="acdo" localSheetId="39">#REF!</definedName>
    <definedName name="acdo" localSheetId="40">#REF!</definedName>
    <definedName name="acdo" localSheetId="41">#REF!</definedName>
    <definedName name="acdo" localSheetId="42">#REF!</definedName>
    <definedName name="acdo" localSheetId="43">#REF!</definedName>
    <definedName name="acdo" localSheetId="44">#REF!</definedName>
    <definedName name="acdo" localSheetId="45">#REF!</definedName>
    <definedName name="acdo" localSheetId="46">#REF!</definedName>
    <definedName name="acdo" localSheetId="11">#REF!</definedName>
    <definedName name="acdo" localSheetId="47">#REF!</definedName>
    <definedName name="acdo" localSheetId="48">#REF!</definedName>
    <definedName name="acdo" localSheetId="49">#REF!</definedName>
    <definedName name="acdo" localSheetId="50">#REF!</definedName>
    <definedName name="acdo" localSheetId="51">#REF!</definedName>
    <definedName name="acdo" localSheetId="52">#REF!</definedName>
    <definedName name="acdo" localSheetId="53">#REF!</definedName>
    <definedName name="acdo" localSheetId="54">#REF!</definedName>
    <definedName name="acdo" localSheetId="55">#REF!</definedName>
    <definedName name="acdo" localSheetId="56">#REF!</definedName>
    <definedName name="acdo" localSheetId="12">#REF!</definedName>
    <definedName name="acdo" localSheetId="57">#REF!</definedName>
    <definedName name="acdo" localSheetId="58">#REF!</definedName>
    <definedName name="acdo" localSheetId="59">#REF!</definedName>
    <definedName name="acdo" localSheetId="60">#REF!</definedName>
    <definedName name="acdo" localSheetId="61">#REF!</definedName>
    <definedName name="acdo" localSheetId="62">#REF!</definedName>
    <definedName name="acdo" localSheetId="63">#REF!</definedName>
    <definedName name="acdo" localSheetId="64">#REF!</definedName>
    <definedName name="acdo" localSheetId="65">#REF!</definedName>
    <definedName name="acdo" localSheetId="66">#REF!</definedName>
    <definedName name="acdo" localSheetId="13">#REF!</definedName>
    <definedName name="acdo" localSheetId="67">#REF!</definedName>
    <definedName name="acdo" localSheetId="68">#REF!</definedName>
    <definedName name="acdo" localSheetId="69">#REF!</definedName>
    <definedName name="acdo" localSheetId="70">#REF!</definedName>
    <definedName name="acdo" localSheetId="71">#REF!</definedName>
    <definedName name="acdo" localSheetId="72">#REF!</definedName>
    <definedName name="acdo" localSheetId="73">#REF!</definedName>
    <definedName name="acdo" localSheetId="74">#REF!</definedName>
    <definedName name="acdo" localSheetId="75">#REF!</definedName>
    <definedName name="acdo" localSheetId="76">#REF!</definedName>
    <definedName name="acdo" localSheetId="14">#REF!</definedName>
    <definedName name="acdo" localSheetId="77">#REF!</definedName>
    <definedName name="acdo" localSheetId="78">#REF!</definedName>
    <definedName name="acdo" localSheetId="79">#REF!</definedName>
    <definedName name="acdo" localSheetId="80">#REF!</definedName>
    <definedName name="acdo" localSheetId="81">#REF!</definedName>
    <definedName name="acdo" localSheetId="82">#REF!</definedName>
    <definedName name="acdo" localSheetId="83">#REF!</definedName>
    <definedName name="acdo" localSheetId="84">#REF!</definedName>
    <definedName name="acdo" localSheetId="85">#REF!</definedName>
    <definedName name="acdo" localSheetId="86">#REF!</definedName>
    <definedName name="acdo" localSheetId="15">#REF!</definedName>
    <definedName name="acdo" localSheetId="87">#REF!</definedName>
    <definedName name="acdo" localSheetId="88">#REF!</definedName>
    <definedName name="acdo" localSheetId="89">#REF!</definedName>
    <definedName name="acdo" localSheetId="90">#REF!</definedName>
    <definedName name="acdo" localSheetId="91">#REF!</definedName>
    <definedName name="acdo" localSheetId="92">#REF!</definedName>
    <definedName name="acdo" localSheetId="93">#REF!</definedName>
    <definedName name="acdo" localSheetId="94">#REF!</definedName>
    <definedName name="acdo" localSheetId="95">#REF!</definedName>
    <definedName name="acdo" localSheetId="96">#REF!</definedName>
    <definedName name="acdo" localSheetId="16">#REF!</definedName>
    <definedName name="acdo" localSheetId="97">#REF!</definedName>
    <definedName name="acdo" localSheetId="98">#REF!</definedName>
    <definedName name="acdo" localSheetId="3">#REF!</definedName>
    <definedName name="acdo" localSheetId="99">#REF!</definedName>
    <definedName name="acdo" localSheetId="2">#REF!</definedName>
    <definedName name="acdo" localSheetId="4">#REF!</definedName>
    <definedName name="acdo" localSheetId="5">#REF!</definedName>
    <definedName name="acdo" localSheetId="0">#REF!</definedName>
    <definedName name="acdo">#REF!</definedName>
    <definedName name="aceq" localSheetId="8">[1]AE!$A:$IV</definedName>
    <definedName name="aceq" localSheetId="17">[1]AE!$A:$IV</definedName>
    <definedName name="aceq" localSheetId="18">[1]AE!$A:$IV</definedName>
    <definedName name="aceq" localSheetId="19">[1]AE!$A:$IV</definedName>
    <definedName name="aceq" localSheetId="20">[1]AE!$A:$IV</definedName>
    <definedName name="aceq" localSheetId="21">[1]AE!$A:$IV</definedName>
    <definedName name="aceq" localSheetId="22">[1]AE!$A:$IV</definedName>
    <definedName name="aceq" localSheetId="23">[1]AE!$A:$IV</definedName>
    <definedName name="aceq" localSheetId="24">[1]AE!$A:$IV</definedName>
    <definedName name="aceq" localSheetId="25">[1]AE!$A:$IV</definedName>
    <definedName name="aceq" localSheetId="26">[1]AE!$A:$IV</definedName>
    <definedName name="aceq" localSheetId="9">[1]AE!$A:$IV</definedName>
    <definedName name="aceq" localSheetId="27">[1]AE!$A:$IV</definedName>
    <definedName name="aceq" localSheetId="28">[1]AE!$A:$IV</definedName>
    <definedName name="aceq" localSheetId="29">[1]AE!$A:$IV</definedName>
    <definedName name="aceq" localSheetId="30">[1]AE!$A:$IV</definedName>
    <definedName name="aceq" localSheetId="31">[1]AE!$A:$IV</definedName>
    <definedName name="aceq" localSheetId="32">[1]AE!$A:$IV</definedName>
    <definedName name="aceq" localSheetId="33">[1]AE!$A:$IV</definedName>
    <definedName name="aceq" localSheetId="34">[1]AE!$A:$IV</definedName>
    <definedName name="aceq" localSheetId="35">[1]AE!$A:$IV</definedName>
    <definedName name="aceq" localSheetId="36">[1]AE!$A:$IV</definedName>
    <definedName name="aceq" localSheetId="10">[1]AE!$A:$IV</definedName>
    <definedName name="aceq" localSheetId="37">[1]AE!$A:$IV</definedName>
    <definedName name="aceq" localSheetId="38">[1]AE!$A:$IV</definedName>
    <definedName name="aceq" localSheetId="39">[1]AE!$A:$IV</definedName>
    <definedName name="aceq" localSheetId="40">[1]AE!$A:$IV</definedName>
    <definedName name="aceq" localSheetId="41">[1]AE!$A:$IV</definedName>
    <definedName name="aceq" localSheetId="42">[1]AE!$A:$IV</definedName>
    <definedName name="aceq" localSheetId="43">[1]AE!$A:$IV</definedName>
    <definedName name="aceq" localSheetId="44">[1]AE!$A:$IV</definedName>
    <definedName name="aceq" localSheetId="45">[1]AE!$A:$IV</definedName>
    <definedName name="aceq" localSheetId="46">[1]AE!$A:$IV</definedName>
    <definedName name="aceq" localSheetId="11">[1]AE!$A:$IV</definedName>
    <definedName name="aceq" localSheetId="47">[1]AE!$A:$IV</definedName>
    <definedName name="aceq" localSheetId="48">[1]AE!$A:$IV</definedName>
    <definedName name="aceq" localSheetId="49">[1]AE!$A:$IV</definedName>
    <definedName name="aceq" localSheetId="50">[1]AE!$A:$IV</definedName>
    <definedName name="aceq" localSheetId="51">[1]AE!$A:$IV</definedName>
    <definedName name="aceq" localSheetId="52">[1]AE!$A:$IV</definedName>
    <definedName name="aceq" localSheetId="53">[1]AE!$A:$IV</definedName>
    <definedName name="aceq" localSheetId="54">[1]AE!$A:$IV</definedName>
    <definedName name="aceq" localSheetId="55">[1]AE!$A:$IV</definedName>
    <definedName name="aceq" localSheetId="56">[1]AE!$A:$IV</definedName>
    <definedName name="aceq" localSheetId="12">[1]AE!$A:$IV</definedName>
    <definedName name="aceq" localSheetId="57">[1]AE!$A:$IV</definedName>
    <definedName name="aceq" localSheetId="58">[1]AE!$A:$IV</definedName>
    <definedName name="aceq" localSheetId="59">[1]AE!$A:$IV</definedName>
    <definedName name="aceq" localSheetId="60">[1]AE!$A:$IV</definedName>
    <definedName name="aceq" localSheetId="61">[1]AE!$A:$IV</definedName>
    <definedName name="aceq" localSheetId="62">[1]AE!$A:$IV</definedName>
    <definedName name="aceq" localSheetId="63">[1]AE!$A:$IV</definedName>
    <definedName name="aceq" localSheetId="64">[1]AE!$A:$IV</definedName>
    <definedName name="aceq" localSheetId="65">[1]AE!$A:$IV</definedName>
    <definedName name="aceq" localSheetId="66">[1]AE!$A:$IV</definedName>
    <definedName name="aceq" localSheetId="13">[1]AE!$A:$IV</definedName>
    <definedName name="aceq" localSheetId="67">[1]AE!$A:$IV</definedName>
    <definedName name="aceq" localSheetId="68">[1]AE!$A:$IV</definedName>
    <definedName name="aceq" localSheetId="69">[1]AE!$A:$IV</definedName>
    <definedName name="aceq" localSheetId="70">[1]AE!$A:$IV</definedName>
    <definedName name="aceq" localSheetId="71">[1]AE!$A:$IV</definedName>
    <definedName name="aceq" localSheetId="72">[1]AE!$A:$IV</definedName>
    <definedName name="aceq" localSheetId="73">[1]AE!$A:$IV</definedName>
    <definedName name="aceq" localSheetId="74">[1]AE!$A:$IV</definedName>
    <definedName name="aceq" localSheetId="75">[1]AE!$A:$IV</definedName>
    <definedName name="aceq" localSheetId="76">[1]AE!$A:$IV</definedName>
    <definedName name="aceq" localSheetId="14">[1]AE!$A:$IV</definedName>
    <definedName name="aceq" localSheetId="77">[1]AE!$A:$IV</definedName>
    <definedName name="aceq" localSheetId="78">[1]AE!$A:$IV</definedName>
    <definedName name="aceq" localSheetId="79">[1]AE!$A:$IV</definedName>
    <definedName name="aceq" localSheetId="80">[1]AE!$A:$IV</definedName>
    <definedName name="aceq" localSheetId="81">[1]AE!$A:$IV</definedName>
    <definedName name="aceq" localSheetId="82">[1]AE!$A:$IV</definedName>
    <definedName name="aceq" localSheetId="83">[1]AE!$A:$IV</definedName>
    <definedName name="aceq" localSheetId="84">[1]AE!$A:$IV</definedName>
    <definedName name="aceq" localSheetId="85">[1]AE!$A:$IV</definedName>
    <definedName name="aceq" localSheetId="86">[1]AE!$A:$IV</definedName>
    <definedName name="aceq" localSheetId="15">[1]AE!$A:$IV</definedName>
    <definedName name="aceq" localSheetId="87">[1]AE!$A:$IV</definedName>
    <definedName name="aceq" localSheetId="88">[1]AE!$A:$IV</definedName>
    <definedName name="aceq" localSheetId="89">[1]AE!$A:$IV</definedName>
    <definedName name="aceq" localSheetId="90">[1]AE!$A:$IV</definedName>
    <definedName name="aceq" localSheetId="91">[1]AE!$A:$IV</definedName>
    <definedName name="aceq" localSheetId="92">[1]AE!$A:$IV</definedName>
    <definedName name="aceq" localSheetId="93">[1]AE!$A:$IV</definedName>
    <definedName name="aceq" localSheetId="94">[1]AE!$A:$IV</definedName>
    <definedName name="aceq" localSheetId="95">[1]AE!$A:$IV</definedName>
    <definedName name="aceq" localSheetId="96">[1]AE!$A:$IV</definedName>
    <definedName name="aceq" localSheetId="16">[1]AE!$A:$IV</definedName>
    <definedName name="aceq" localSheetId="97">[1]AE!$A:$IV</definedName>
    <definedName name="aceq" localSheetId="98">[1]AE!$A:$IV</definedName>
    <definedName name="aceq" localSheetId="3">[1]AE!$A:$IV</definedName>
    <definedName name="aceq" localSheetId="99">[2]AE!$A:$IV</definedName>
    <definedName name="aceq" localSheetId="4">[1]AE!$A:$IV</definedName>
    <definedName name="aceq" localSheetId="5">[1]AE!$A:$IV</definedName>
    <definedName name="aceq" localSheetId="0">[1]AE!$A:$IV</definedName>
    <definedName name="aceq">[3]AE!$A:$IV</definedName>
    <definedName name="acif" localSheetId="8">#REF!</definedName>
    <definedName name="acif" localSheetId="17">#REF!</definedName>
    <definedName name="acif" localSheetId="18">#REF!</definedName>
    <definedName name="acif" localSheetId="19">#REF!</definedName>
    <definedName name="acif" localSheetId="20">#REF!</definedName>
    <definedName name="acif" localSheetId="21">#REF!</definedName>
    <definedName name="acif" localSheetId="22">#REF!</definedName>
    <definedName name="acif" localSheetId="23">#REF!</definedName>
    <definedName name="acif" localSheetId="24">#REF!</definedName>
    <definedName name="acif" localSheetId="25">#REF!</definedName>
    <definedName name="acif" localSheetId="26">#REF!</definedName>
    <definedName name="acif" localSheetId="9">#REF!</definedName>
    <definedName name="acif" localSheetId="27">#REF!</definedName>
    <definedName name="acif" localSheetId="28">#REF!</definedName>
    <definedName name="acif" localSheetId="29">#REF!</definedName>
    <definedName name="acif" localSheetId="30">#REF!</definedName>
    <definedName name="acif" localSheetId="31">#REF!</definedName>
    <definedName name="acif" localSheetId="32">#REF!</definedName>
    <definedName name="acif" localSheetId="33">#REF!</definedName>
    <definedName name="acif" localSheetId="34">#REF!</definedName>
    <definedName name="acif" localSheetId="35">#REF!</definedName>
    <definedName name="acif" localSheetId="36">#REF!</definedName>
    <definedName name="acif" localSheetId="10">#REF!</definedName>
    <definedName name="acif" localSheetId="37">#REF!</definedName>
    <definedName name="acif" localSheetId="38">#REF!</definedName>
    <definedName name="acif" localSheetId="39">#REF!</definedName>
    <definedName name="acif" localSheetId="40">#REF!</definedName>
    <definedName name="acif" localSheetId="41">#REF!</definedName>
    <definedName name="acif" localSheetId="42">#REF!</definedName>
    <definedName name="acif" localSheetId="43">#REF!</definedName>
    <definedName name="acif" localSheetId="44">#REF!</definedName>
    <definedName name="acif" localSheetId="45">#REF!</definedName>
    <definedName name="acif" localSheetId="46">#REF!</definedName>
    <definedName name="acif" localSheetId="11">#REF!</definedName>
    <definedName name="acif" localSheetId="47">#REF!</definedName>
    <definedName name="acif" localSheetId="48">#REF!</definedName>
    <definedName name="acif" localSheetId="49">#REF!</definedName>
    <definedName name="acif" localSheetId="50">#REF!</definedName>
    <definedName name="acif" localSheetId="51">#REF!</definedName>
    <definedName name="acif" localSheetId="52">#REF!</definedName>
    <definedName name="acif" localSheetId="53">#REF!</definedName>
    <definedName name="acif" localSheetId="54">#REF!</definedName>
    <definedName name="acif" localSheetId="55">#REF!</definedName>
    <definedName name="acif" localSheetId="56">#REF!</definedName>
    <definedName name="acif" localSheetId="12">#REF!</definedName>
    <definedName name="acif" localSheetId="57">#REF!</definedName>
    <definedName name="acif" localSheetId="58">#REF!</definedName>
    <definedName name="acif" localSheetId="59">#REF!</definedName>
    <definedName name="acif" localSheetId="60">#REF!</definedName>
    <definedName name="acif" localSheetId="61">#REF!</definedName>
    <definedName name="acif" localSheetId="62">#REF!</definedName>
    <definedName name="acif" localSheetId="63">#REF!</definedName>
    <definedName name="acif" localSheetId="64">#REF!</definedName>
    <definedName name="acif" localSheetId="65">#REF!</definedName>
    <definedName name="acif" localSheetId="66">#REF!</definedName>
    <definedName name="acif" localSheetId="13">#REF!</definedName>
    <definedName name="acif" localSheetId="67">#REF!</definedName>
    <definedName name="acif" localSheetId="68">#REF!</definedName>
    <definedName name="acif" localSheetId="69">#REF!</definedName>
    <definedName name="acif" localSheetId="70">#REF!</definedName>
    <definedName name="acif" localSheetId="71">#REF!</definedName>
    <definedName name="acif" localSheetId="72">#REF!</definedName>
    <definedName name="acif" localSheetId="73">#REF!</definedName>
    <definedName name="acif" localSheetId="74">#REF!</definedName>
    <definedName name="acif" localSheetId="75">#REF!</definedName>
    <definedName name="acif" localSheetId="76">#REF!</definedName>
    <definedName name="acif" localSheetId="14">#REF!</definedName>
    <definedName name="acif" localSheetId="77">#REF!</definedName>
    <definedName name="acif" localSheetId="78">#REF!</definedName>
    <definedName name="acif" localSheetId="79">#REF!</definedName>
    <definedName name="acif" localSheetId="80">#REF!</definedName>
    <definedName name="acif" localSheetId="81">#REF!</definedName>
    <definedName name="acif" localSheetId="82">#REF!</definedName>
    <definedName name="acif" localSheetId="83">#REF!</definedName>
    <definedName name="acif" localSheetId="84">#REF!</definedName>
    <definedName name="acif" localSheetId="85">#REF!</definedName>
    <definedName name="acif" localSheetId="86">#REF!</definedName>
    <definedName name="acif" localSheetId="15">#REF!</definedName>
    <definedName name="acif" localSheetId="87">#REF!</definedName>
    <definedName name="acif" localSheetId="88">#REF!</definedName>
    <definedName name="acif" localSheetId="89">#REF!</definedName>
    <definedName name="acif" localSheetId="90">#REF!</definedName>
    <definedName name="acif" localSheetId="91">#REF!</definedName>
    <definedName name="acif" localSheetId="92">#REF!</definedName>
    <definedName name="acif" localSheetId="93">#REF!</definedName>
    <definedName name="acif" localSheetId="94">#REF!</definedName>
    <definedName name="acif" localSheetId="95">#REF!</definedName>
    <definedName name="acif" localSheetId="96">#REF!</definedName>
    <definedName name="acif" localSheetId="16">#REF!</definedName>
    <definedName name="acif" localSheetId="97">#REF!</definedName>
    <definedName name="acif" localSheetId="98">#REF!</definedName>
    <definedName name="acif" localSheetId="3">#REF!</definedName>
    <definedName name="acif" localSheetId="99">#REF!</definedName>
    <definedName name="acif" localSheetId="2">#REF!</definedName>
    <definedName name="acif" localSheetId="4">#REF!</definedName>
    <definedName name="acif" localSheetId="5">#REF!</definedName>
    <definedName name="acif" localSheetId="0">#REF!</definedName>
    <definedName name="acif">#REF!</definedName>
    <definedName name="acin" localSheetId="8">#REF!</definedName>
    <definedName name="acin" localSheetId="17">#REF!</definedName>
    <definedName name="acin" localSheetId="18">#REF!</definedName>
    <definedName name="acin" localSheetId="19">#REF!</definedName>
    <definedName name="acin" localSheetId="20">#REF!</definedName>
    <definedName name="acin" localSheetId="21">#REF!</definedName>
    <definedName name="acin" localSheetId="22">#REF!</definedName>
    <definedName name="acin" localSheetId="23">#REF!</definedName>
    <definedName name="acin" localSheetId="24">#REF!</definedName>
    <definedName name="acin" localSheetId="25">#REF!</definedName>
    <definedName name="acin" localSheetId="26">#REF!</definedName>
    <definedName name="acin" localSheetId="9">#REF!</definedName>
    <definedName name="acin" localSheetId="27">#REF!</definedName>
    <definedName name="acin" localSheetId="28">#REF!</definedName>
    <definedName name="acin" localSheetId="29">#REF!</definedName>
    <definedName name="acin" localSheetId="30">#REF!</definedName>
    <definedName name="acin" localSheetId="31">#REF!</definedName>
    <definedName name="acin" localSheetId="32">#REF!</definedName>
    <definedName name="acin" localSheetId="33">#REF!</definedName>
    <definedName name="acin" localSheetId="34">#REF!</definedName>
    <definedName name="acin" localSheetId="35">#REF!</definedName>
    <definedName name="acin" localSheetId="36">#REF!</definedName>
    <definedName name="acin" localSheetId="10">#REF!</definedName>
    <definedName name="acin" localSheetId="37">#REF!</definedName>
    <definedName name="acin" localSheetId="38">#REF!</definedName>
    <definedName name="acin" localSheetId="39">#REF!</definedName>
    <definedName name="acin" localSheetId="40">#REF!</definedName>
    <definedName name="acin" localSheetId="41">#REF!</definedName>
    <definedName name="acin" localSheetId="42">#REF!</definedName>
    <definedName name="acin" localSheetId="43">#REF!</definedName>
    <definedName name="acin" localSheetId="44">#REF!</definedName>
    <definedName name="acin" localSheetId="45">#REF!</definedName>
    <definedName name="acin" localSheetId="46">#REF!</definedName>
    <definedName name="acin" localSheetId="11">#REF!</definedName>
    <definedName name="acin" localSheetId="47">#REF!</definedName>
    <definedName name="acin" localSheetId="48">#REF!</definedName>
    <definedName name="acin" localSheetId="49">#REF!</definedName>
    <definedName name="acin" localSheetId="50">#REF!</definedName>
    <definedName name="acin" localSheetId="51">#REF!</definedName>
    <definedName name="acin" localSheetId="52">#REF!</definedName>
    <definedName name="acin" localSheetId="53">#REF!</definedName>
    <definedName name="acin" localSheetId="54">#REF!</definedName>
    <definedName name="acin" localSheetId="55">#REF!</definedName>
    <definedName name="acin" localSheetId="56">#REF!</definedName>
    <definedName name="acin" localSheetId="12">#REF!</definedName>
    <definedName name="acin" localSheetId="57">#REF!</definedName>
    <definedName name="acin" localSheetId="58">#REF!</definedName>
    <definedName name="acin" localSheetId="59">#REF!</definedName>
    <definedName name="acin" localSheetId="60">#REF!</definedName>
    <definedName name="acin" localSheetId="61">#REF!</definedName>
    <definedName name="acin" localSheetId="62">#REF!</definedName>
    <definedName name="acin" localSheetId="63">#REF!</definedName>
    <definedName name="acin" localSheetId="64">#REF!</definedName>
    <definedName name="acin" localSheetId="65">#REF!</definedName>
    <definedName name="acin" localSheetId="66">#REF!</definedName>
    <definedName name="acin" localSheetId="13">#REF!</definedName>
    <definedName name="acin" localSheetId="67">#REF!</definedName>
    <definedName name="acin" localSheetId="68">#REF!</definedName>
    <definedName name="acin" localSheetId="69">#REF!</definedName>
    <definedName name="acin" localSheetId="70">#REF!</definedName>
    <definedName name="acin" localSheetId="71">#REF!</definedName>
    <definedName name="acin" localSheetId="72">#REF!</definedName>
    <definedName name="acin" localSheetId="73">#REF!</definedName>
    <definedName name="acin" localSheetId="74">#REF!</definedName>
    <definedName name="acin" localSheetId="75">#REF!</definedName>
    <definedName name="acin" localSheetId="76">#REF!</definedName>
    <definedName name="acin" localSheetId="14">#REF!</definedName>
    <definedName name="acin" localSheetId="77">#REF!</definedName>
    <definedName name="acin" localSheetId="78">#REF!</definedName>
    <definedName name="acin" localSheetId="79">#REF!</definedName>
    <definedName name="acin" localSheetId="80">#REF!</definedName>
    <definedName name="acin" localSheetId="81">#REF!</definedName>
    <definedName name="acin" localSheetId="82">#REF!</definedName>
    <definedName name="acin" localSheetId="83">#REF!</definedName>
    <definedName name="acin" localSheetId="84">#REF!</definedName>
    <definedName name="acin" localSheetId="85">#REF!</definedName>
    <definedName name="acin" localSheetId="86">#REF!</definedName>
    <definedName name="acin" localSheetId="15">#REF!</definedName>
    <definedName name="acin" localSheetId="87">#REF!</definedName>
    <definedName name="acin" localSheetId="88">#REF!</definedName>
    <definedName name="acin" localSheetId="89">#REF!</definedName>
    <definedName name="acin" localSheetId="90">#REF!</definedName>
    <definedName name="acin" localSheetId="91">#REF!</definedName>
    <definedName name="acin" localSheetId="92">#REF!</definedName>
    <definedName name="acin" localSheetId="93">#REF!</definedName>
    <definedName name="acin" localSheetId="94">#REF!</definedName>
    <definedName name="acin" localSheetId="95">#REF!</definedName>
    <definedName name="acin" localSheetId="96">#REF!</definedName>
    <definedName name="acin" localSheetId="16">#REF!</definedName>
    <definedName name="acin" localSheetId="97">#REF!</definedName>
    <definedName name="acin" localSheetId="98">#REF!</definedName>
    <definedName name="acin" localSheetId="3">#REF!</definedName>
    <definedName name="acin" localSheetId="99">#REF!</definedName>
    <definedName name="acin" localSheetId="2">#REF!</definedName>
    <definedName name="acin" localSheetId="4">#REF!</definedName>
    <definedName name="acin" localSheetId="5">#REF!</definedName>
    <definedName name="acin" localSheetId="0">#REF!</definedName>
    <definedName name="acin">#REF!</definedName>
    <definedName name="acti" localSheetId="8">#REF!</definedName>
    <definedName name="acti" localSheetId="17">#REF!</definedName>
    <definedName name="acti" localSheetId="18">#REF!</definedName>
    <definedName name="acti" localSheetId="19">#REF!</definedName>
    <definedName name="acti" localSheetId="20">#REF!</definedName>
    <definedName name="acti" localSheetId="21">#REF!</definedName>
    <definedName name="acti" localSheetId="22">#REF!</definedName>
    <definedName name="acti" localSheetId="23">#REF!</definedName>
    <definedName name="acti" localSheetId="24">#REF!</definedName>
    <definedName name="acti" localSheetId="25">#REF!</definedName>
    <definedName name="acti" localSheetId="26">#REF!</definedName>
    <definedName name="acti" localSheetId="9">#REF!</definedName>
    <definedName name="acti" localSheetId="27">#REF!</definedName>
    <definedName name="acti" localSheetId="28">#REF!</definedName>
    <definedName name="acti" localSheetId="29">#REF!</definedName>
    <definedName name="acti" localSheetId="30">#REF!</definedName>
    <definedName name="acti" localSheetId="31">#REF!</definedName>
    <definedName name="acti" localSheetId="32">#REF!</definedName>
    <definedName name="acti" localSheetId="33">#REF!</definedName>
    <definedName name="acti" localSheetId="34">#REF!</definedName>
    <definedName name="acti" localSheetId="35">#REF!</definedName>
    <definedName name="acti" localSheetId="36">#REF!</definedName>
    <definedName name="acti" localSheetId="10">#REF!</definedName>
    <definedName name="acti" localSheetId="37">#REF!</definedName>
    <definedName name="acti" localSheetId="38">#REF!</definedName>
    <definedName name="acti" localSheetId="39">#REF!</definedName>
    <definedName name="acti" localSheetId="40">#REF!</definedName>
    <definedName name="acti" localSheetId="41">#REF!</definedName>
    <definedName name="acti" localSheetId="42">#REF!</definedName>
    <definedName name="acti" localSheetId="43">#REF!</definedName>
    <definedName name="acti" localSheetId="44">#REF!</definedName>
    <definedName name="acti" localSheetId="45">#REF!</definedName>
    <definedName name="acti" localSheetId="46">#REF!</definedName>
    <definedName name="acti" localSheetId="11">#REF!</definedName>
    <definedName name="acti" localSheetId="47">#REF!</definedName>
    <definedName name="acti" localSheetId="48">#REF!</definedName>
    <definedName name="acti" localSheetId="49">#REF!</definedName>
    <definedName name="acti" localSheetId="50">#REF!</definedName>
    <definedName name="acti" localSheetId="51">#REF!</definedName>
    <definedName name="acti" localSheetId="52">#REF!</definedName>
    <definedName name="acti" localSheetId="53">#REF!</definedName>
    <definedName name="acti" localSheetId="54">#REF!</definedName>
    <definedName name="acti" localSheetId="55">#REF!</definedName>
    <definedName name="acti" localSheetId="56">#REF!</definedName>
    <definedName name="acti" localSheetId="12">#REF!</definedName>
    <definedName name="acti" localSheetId="57">#REF!</definedName>
    <definedName name="acti" localSheetId="58">#REF!</definedName>
    <definedName name="acti" localSheetId="59">#REF!</definedName>
    <definedName name="acti" localSheetId="60">#REF!</definedName>
    <definedName name="acti" localSheetId="61">#REF!</definedName>
    <definedName name="acti" localSheetId="62">#REF!</definedName>
    <definedName name="acti" localSheetId="63">#REF!</definedName>
    <definedName name="acti" localSheetId="64">#REF!</definedName>
    <definedName name="acti" localSheetId="65">#REF!</definedName>
    <definedName name="acti" localSheetId="66">#REF!</definedName>
    <definedName name="acti" localSheetId="13">#REF!</definedName>
    <definedName name="acti" localSheetId="67">#REF!</definedName>
    <definedName name="acti" localSheetId="68">#REF!</definedName>
    <definedName name="acti" localSheetId="69">#REF!</definedName>
    <definedName name="acti" localSheetId="70">#REF!</definedName>
    <definedName name="acti" localSheetId="71">#REF!</definedName>
    <definedName name="acti" localSheetId="72">#REF!</definedName>
    <definedName name="acti" localSheetId="73">#REF!</definedName>
    <definedName name="acti" localSheetId="74">#REF!</definedName>
    <definedName name="acti" localSheetId="75">#REF!</definedName>
    <definedName name="acti" localSheetId="76">#REF!</definedName>
    <definedName name="acti" localSheetId="14">#REF!</definedName>
    <definedName name="acti" localSheetId="77">#REF!</definedName>
    <definedName name="acti" localSheetId="78">#REF!</definedName>
    <definedName name="acti" localSheetId="79">#REF!</definedName>
    <definedName name="acti" localSheetId="80">#REF!</definedName>
    <definedName name="acti" localSheetId="81">#REF!</definedName>
    <definedName name="acti" localSheetId="82">#REF!</definedName>
    <definedName name="acti" localSheetId="83">#REF!</definedName>
    <definedName name="acti" localSheetId="84">#REF!</definedName>
    <definedName name="acti" localSheetId="85">#REF!</definedName>
    <definedName name="acti" localSheetId="86">#REF!</definedName>
    <definedName name="acti" localSheetId="15">#REF!</definedName>
    <definedName name="acti" localSheetId="87">#REF!</definedName>
    <definedName name="acti" localSheetId="88">#REF!</definedName>
    <definedName name="acti" localSheetId="89">#REF!</definedName>
    <definedName name="acti" localSheetId="90">#REF!</definedName>
    <definedName name="acti" localSheetId="91">#REF!</definedName>
    <definedName name="acti" localSheetId="92">#REF!</definedName>
    <definedName name="acti" localSheetId="93">#REF!</definedName>
    <definedName name="acti" localSheetId="94">#REF!</definedName>
    <definedName name="acti" localSheetId="95">#REF!</definedName>
    <definedName name="acti" localSheetId="96">#REF!</definedName>
    <definedName name="acti" localSheetId="16">#REF!</definedName>
    <definedName name="acti" localSheetId="97">#REF!</definedName>
    <definedName name="acti" localSheetId="98">#REF!</definedName>
    <definedName name="acti" localSheetId="3">#REF!</definedName>
    <definedName name="acti" localSheetId="2">#REF!</definedName>
    <definedName name="acti" localSheetId="4">#REF!</definedName>
    <definedName name="acti" localSheetId="5">#REF!</definedName>
    <definedName name="acti" localSheetId="0">#REF!</definedName>
    <definedName name="acti">#REF!</definedName>
    <definedName name="avc">[4]DORSAL!$A$2:$G$120</definedName>
    <definedName name="datos">[5]Datos!$A$2:$G$140</definedName>
    <definedName name="dorsal">[4]DORSAL!$A$2:$G$120</definedName>
    <definedName name="EQ" localSheetId="8">[6]EQU!$A:$IV</definedName>
    <definedName name="EQ" localSheetId="17">[6]EQU!$A:$IV</definedName>
    <definedName name="EQ" localSheetId="18">[6]EQU!$A:$IV</definedName>
    <definedName name="EQ" localSheetId="19">[6]EQU!$A:$IV</definedName>
    <definedName name="EQ" localSheetId="20">[6]EQU!$A:$IV</definedName>
    <definedName name="EQ" localSheetId="21">[6]EQU!$A:$IV</definedName>
    <definedName name="EQ" localSheetId="22">[6]EQU!$A:$IV</definedName>
    <definedName name="EQ" localSheetId="23">[6]EQU!$A:$IV</definedName>
    <definedName name="EQ" localSheetId="24">[6]EQU!$A:$IV</definedName>
    <definedName name="EQ" localSheetId="25">[6]EQU!$A:$IV</definedName>
    <definedName name="EQ" localSheetId="26">[6]EQU!$A:$IV</definedName>
    <definedName name="EQ" localSheetId="9">[6]EQU!$A:$IV</definedName>
    <definedName name="EQ" localSheetId="27">[6]EQU!$A:$IV</definedName>
    <definedName name="EQ" localSheetId="28">[6]EQU!$A:$IV</definedName>
    <definedName name="EQ" localSheetId="29">[6]EQU!$A:$IV</definedName>
    <definedName name="EQ" localSheetId="30">[6]EQU!$A:$IV</definedName>
    <definedName name="EQ" localSheetId="31">[6]EQU!$A:$IV</definedName>
    <definedName name="EQ" localSheetId="32">[6]EQU!$A:$IV</definedName>
    <definedName name="EQ" localSheetId="33">[6]EQU!$A:$IV</definedName>
    <definedName name="EQ" localSheetId="34">[6]EQU!$A:$IV</definedName>
    <definedName name="EQ" localSheetId="35">[6]EQU!$A:$IV</definedName>
    <definedName name="EQ" localSheetId="36">[6]EQU!$A:$IV</definedName>
    <definedName name="EQ" localSheetId="10">[6]EQU!$A:$IV</definedName>
    <definedName name="EQ" localSheetId="37">[6]EQU!$A:$IV</definedName>
    <definedName name="EQ" localSheetId="38">[6]EQU!$A:$IV</definedName>
    <definedName name="EQ" localSheetId="39">[6]EQU!$A:$IV</definedName>
    <definedName name="EQ" localSheetId="40">[6]EQU!$A:$IV</definedName>
    <definedName name="EQ" localSheetId="41">[6]EQU!$A:$IV</definedName>
    <definedName name="EQ" localSheetId="42">[6]EQU!$A:$IV</definedName>
    <definedName name="EQ" localSheetId="43">[6]EQU!$A:$IV</definedName>
    <definedName name="EQ" localSheetId="44">[6]EQU!$A:$IV</definedName>
    <definedName name="EQ" localSheetId="45">[6]EQU!$A:$IV</definedName>
    <definedName name="EQ" localSheetId="46">[6]EQU!$A:$IV</definedName>
    <definedName name="EQ" localSheetId="11">[6]EQU!$A:$IV</definedName>
    <definedName name="EQ" localSheetId="47">[6]EQU!$A:$IV</definedName>
    <definedName name="EQ" localSheetId="48">[6]EQU!$A:$IV</definedName>
    <definedName name="EQ" localSheetId="49">[6]EQU!$A:$IV</definedName>
    <definedName name="EQ" localSheetId="50">[6]EQU!$A:$IV</definedName>
    <definedName name="EQ" localSheetId="51">[6]EQU!$A:$IV</definedName>
    <definedName name="EQ" localSheetId="52">[6]EQU!$A:$IV</definedName>
    <definedName name="EQ" localSheetId="53">[6]EQU!$A:$IV</definedName>
    <definedName name="EQ" localSheetId="54">[6]EQU!$A:$IV</definedName>
    <definedName name="EQ" localSheetId="55">[6]EQU!$A:$IV</definedName>
    <definedName name="EQ" localSheetId="56">[6]EQU!$A:$IV</definedName>
    <definedName name="EQ" localSheetId="12">[6]EQU!$A:$IV</definedName>
    <definedName name="EQ" localSheetId="57">[6]EQU!$A:$IV</definedName>
    <definedName name="EQ" localSheetId="58">[6]EQU!$A:$IV</definedName>
    <definedName name="EQ" localSheetId="59">[6]EQU!$A:$IV</definedName>
    <definedName name="EQ" localSheetId="60">[6]EQU!$A:$IV</definedName>
    <definedName name="EQ" localSheetId="61">[6]EQU!$A:$IV</definedName>
    <definedName name="EQ" localSheetId="62">[6]EQU!$A:$IV</definedName>
    <definedName name="EQ" localSheetId="63">[6]EQU!$A:$IV</definedName>
    <definedName name="EQ" localSheetId="64">[6]EQU!$A:$IV</definedName>
    <definedName name="EQ" localSheetId="65">[6]EQU!$A:$IV</definedName>
    <definedName name="EQ" localSheetId="66">[6]EQU!$A:$IV</definedName>
    <definedName name="EQ" localSheetId="13">[6]EQU!$A:$IV</definedName>
    <definedName name="EQ" localSheetId="67">[6]EQU!$A:$IV</definedName>
    <definedName name="EQ" localSheetId="68">[6]EQU!$A:$IV</definedName>
    <definedName name="EQ" localSheetId="69">[6]EQU!$A:$IV</definedName>
    <definedName name="EQ" localSheetId="70">[6]EQU!$A:$IV</definedName>
    <definedName name="EQ" localSheetId="71">[6]EQU!$A:$IV</definedName>
    <definedName name="EQ" localSheetId="72">[6]EQU!$A:$IV</definedName>
    <definedName name="EQ" localSheetId="73">[6]EQU!$A:$IV</definedName>
    <definedName name="EQ" localSheetId="74">[6]EQU!$A:$IV</definedName>
    <definedName name="EQ" localSheetId="75">[6]EQU!$A:$IV</definedName>
    <definedName name="EQ" localSheetId="76">[6]EQU!$A:$IV</definedName>
    <definedName name="EQ" localSheetId="14">[6]EQU!$A:$IV</definedName>
    <definedName name="EQ" localSheetId="77">[6]EQU!$A:$IV</definedName>
    <definedName name="EQ" localSheetId="78">[6]EQU!$A:$IV</definedName>
    <definedName name="EQ" localSheetId="79">[6]EQU!$A:$IV</definedName>
    <definedName name="EQ" localSheetId="80">[6]EQU!$A:$IV</definedName>
    <definedName name="EQ" localSheetId="81">[6]EQU!$A:$IV</definedName>
    <definedName name="EQ" localSheetId="82">[6]EQU!$A:$IV</definedName>
    <definedName name="EQ" localSheetId="83">[6]EQU!$A:$IV</definedName>
    <definedName name="EQ" localSheetId="84">[6]EQU!$A:$IV</definedName>
    <definedName name="EQ" localSheetId="85">[6]EQU!$A:$IV</definedName>
    <definedName name="EQ" localSheetId="86">[6]EQU!$A:$IV</definedName>
    <definedName name="EQ" localSheetId="15">[6]EQU!$A:$IV</definedName>
    <definedName name="EQ" localSheetId="87">[6]EQU!$A:$IV</definedName>
    <definedName name="EQ" localSheetId="88">[6]EQU!$A:$IV</definedName>
    <definedName name="EQ" localSheetId="89">[6]EQU!$A:$IV</definedName>
    <definedName name="EQ" localSheetId="90">[6]EQU!$A:$IV</definedName>
    <definedName name="EQ" localSheetId="91">[6]EQU!$A:$IV</definedName>
    <definedName name="EQ" localSheetId="92">[6]EQU!$A:$IV</definedName>
    <definedName name="EQ" localSheetId="93">[6]EQU!$A:$IV</definedName>
    <definedName name="EQ" localSheetId="94">[6]EQU!$A:$IV</definedName>
    <definedName name="EQ" localSheetId="95">[6]EQU!$A:$IV</definedName>
    <definedName name="EQ" localSheetId="96">[6]EQU!$A:$IV</definedName>
    <definedName name="EQ" localSheetId="16">[6]EQU!$A:$IV</definedName>
    <definedName name="EQ" localSheetId="97">[6]EQU!$A:$IV</definedName>
    <definedName name="EQ" localSheetId="98">[6]EQU!$A:$IV</definedName>
    <definedName name="EQ" localSheetId="3">[6]EQU!$A:$IV</definedName>
    <definedName name="EQ" localSheetId="99">[7]EQU!$A:$IV</definedName>
    <definedName name="EQ" localSheetId="4">[6]EQU!$A:$IV</definedName>
    <definedName name="EQ" localSheetId="5">[6]EQU!$A:$IV</definedName>
    <definedName name="EQ" localSheetId="0">[6]EQU!$A:$IV</definedName>
    <definedName name="EQ">[8]EQU!$A:$IV</definedName>
    <definedName name="Excel_BuiltIn__FilterDatabase_1" localSheetId="8">#REF!</definedName>
    <definedName name="Excel_BuiltIn__FilterDatabase_1" localSheetId="17">#REF!</definedName>
    <definedName name="Excel_BuiltIn__FilterDatabase_1" localSheetId="18">#REF!</definedName>
    <definedName name="Excel_BuiltIn__FilterDatabase_1" localSheetId="19">#REF!</definedName>
    <definedName name="Excel_BuiltIn__FilterDatabase_1" localSheetId="20">#REF!</definedName>
    <definedName name="Excel_BuiltIn__FilterDatabase_1" localSheetId="21">#REF!</definedName>
    <definedName name="Excel_BuiltIn__FilterDatabase_1" localSheetId="22">#REF!</definedName>
    <definedName name="Excel_BuiltIn__FilterDatabase_1" localSheetId="23">#REF!</definedName>
    <definedName name="Excel_BuiltIn__FilterDatabase_1" localSheetId="24">#REF!</definedName>
    <definedName name="Excel_BuiltIn__FilterDatabase_1" localSheetId="25">#REF!</definedName>
    <definedName name="Excel_BuiltIn__FilterDatabase_1" localSheetId="26">#REF!</definedName>
    <definedName name="Excel_BuiltIn__FilterDatabase_1" localSheetId="9">#REF!</definedName>
    <definedName name="Excel_BuiltIn__FilterDatabase_1" localSheetId="27">#REF!</definedName>
    <definedName name="Excel_BuiltIn__FilterDatabase_1" localSheetId="28">#REF!</definedName>
    <definedName name="Excel_BuiltIn__FilterDatabase_1" localSheetId="29">#REF!</definedName>
    <definedName name="Excel_BuiltIn__FilterDatabase_1" localSheetId="30">#REF!</definedName>
    <definedName name="Excel_BuiltIn__FilterDatabase_1" localSheetId="31">#REF!</definedName>
    <definedName name="Excel_BuiltIn__FilterDatabase_1" localSheetId="32">#REF!</definedName>
    <definedName name="Excel_BuiltIn__FilterDatabase_1" localSheetId="33">#REF!</definedName>
    <definedName name="Excel_BuiltIn__FilterDatabase_1" localSheetId="34">#REF!</definedName>
    <definedName name="Excel_BuiltIn__FilterDatabase_1" localSheetId="35">#REF!</definedName>
    <definedName name="Excel_BuiltIn__FilterDatabase_1" localSheetId="36">#REF!</definedName>
    <definedName name="Excel_BuiltIn__FilterDatabase_1" localSheetId="10">#REF!</definedName>
    <definedName name="Excel_BuiltIn__FilterDatabase_1" localSheetId="37">#REF!</definedName>
    <definedName name="Excel_BuiltIn__FilterDatabase_1" localSheetId="38">#REF!</definedName>
    <definedName name="Excel_BuiltIn__FilterDatabase_1" localSheetId="39">#REF!</definedName>
    <definedName name="Excel_BuiltIn__FilterDatabase_1" localSheetId="40">#REF!</definedName>
    <definedName name="Excel_BuiltIn__FilterDatabase_1" localSheetId="41">#REF!</definedName>
    <definedName name="Excel_BuiltIn__FilterDatabase_1" localSheetId="42">#REF!</definedName>
    <definedName name="Excel_BuiltIn__FilterDatabase_1" localSheetId="43">#REF!</definedName>
    <definedName name="Excel_BuiltIn__FilterDatabase_1" localSheetId="44">#REF!</definedName>
    <definedName name="Excel_BuiltIn__FilterDatabase_1" localSheetId="45">#REF!</definedName>
    <definedName name="Excel_BuiltIn__FilterDatabase_1" localSheetId="46">#REF!</definedName>
    <definedName name="Excel_BuiltIn__FilterDatabase_1" localSheetId="11">#REF!</definedName>
    <definedName name="Excel_BuiltIn__FilterDatabase_1" localSheetId="47">#REF!</definedName>
    <definedName name="Excel_BuiltIn__FilterDatabase_1" localSheetId="48">#REF!</definedName>
    <definedName name="Excel_BuiltIn__FilterDatabase_1" localSheetId="49">#REF!</definedName>
    <definedName name="Excel_BuiltIn__FilterDatabase_1" localSheetId="50">#REF!</definedName>
    <definedName name="Excel_BuiltIn__FilterDatabase_1" localSheetId="51">#REF!</definedName>
    <definedName name="Excel_BuiltIn__FilterDatabase_1" localSheetId="52">#REF!</definedName>
    <definedName name="Excel_BuiltIn__FilterDatabase_1" localSheetId="53">#REF!</definedName>
    <definedName name="Excel_BuiltIn__FilterDatabase_1" localSheetId="54">#REF!</definedName>
    <definedName name="Excel_BuiltIn__FilterDatabase_1" localSheetId="55">#REF!</definedName>
    <definedName name="Excel_BuiltIn__FilterDatabase_1" localSheetId="56">#REF!</definedName>
    <definedName name="Excel_BuiltIn__FilterDatabase_1" localSheetId="12">#REF!</definedName>
    <definedName name="Excel_BuiltIn__FilterDatabase_1" localSheetId="57">#REF!</definedName>
    <definedName name="Excel_BuiltIn__FilterDatabase_1" localSheetId="58">#REF!</definedName>
    <definedName name="Excel_BuiltIn__FilterDatabase_1" localSheetId="59">#REF!</definedName>
    <definedName name="Excel_BuiltIn__FilterDatabase_1" localSheetId="60">#REF!</definedName>
    <definedName name="Excel_BuiltIn__FilterDatabase_1" localSheetId="61">#REF!</definedName>
    <definedName name="Excel_BuiltIn__FilterDatabase_1" localSheetId="62">#REF!</definedName>
    <definedName name="Excel_BuiltIn__FilterDatabase_1" localSheetId="63">#REF!</definedName>
    <definedName name="Excel_BuiltIn__FilterDatabase_1" localSheetId="64">#REF!</definedName>
    <definedName name="Excel_BuiltIn__FilterDatabase_1" localSheetId="65">#REF!</definedName>
    <definedName name="Excel_BuiltIn__FilterDatabase_1" localSheetId="66">#REF!</definedName>
    <definedName name="Excel_BuiltIn__FilterDatabase_1" localSheetId="13">#REF!</definedName>
    <definedName name="Excel_BuiltIn__FilterDatabase_1" localSheetId="67">#REF!</definedName>
    <definedName name="Excel_BuiltIn__FilterDatabase_1" localSheetId="68">#REF!</definedName>
    <definedName name="Excel_BuiltIn__FilterDatabase_1" localSheetId="69">#REF!</definedName>
    <definedName name="Excel_BuiltIn__FilterDatabase_1" localSheetId="70">#REF!</definedName>
    <definedName name="Excel_BuiltIn__FilterDatabase_1" localSheetId="71">#REF!</definedName>
    <definedName name="Excel_BuiltIn__FilterDatabase_1" localSheetId="72">#REF!</definedName>
    <definedName name="Excel_BuiltIn__FilterDatabase_1" localSheetId="73">#REF!</definedName>
    <definedName name="Excel_BuiltIn__FilterDatabase_1" localSheetId="74">#REF!</definedName>
    <definedName name="Excel_BuiltIn__FilterDatabase_1" localSheetId="75">#REF!</definedName>
    <definedName name="Excel_BuiltIn__FilterDatabase_1" localSheetId="76">#REF!</definedName>
    <definedName name="Excel_BuiltIn__FilterDatabase_1" localSheetId="14">#REF!</definedName>
    <definedName name="Excel_BuiltIn__FilterDatabase_1" localSheetId="77">#REF!</definedName>
    <definedName name="Excel_BuiltIn__FilterDatabase_1" localSheetId="78">#REF!</definedName>
    <definedName name="Excel_BuiltIn__FilterDatabase_1" localSheetId="79">#REF!</definedName>
    <definedName name="Excel_BuiltIn__FilterDatabase_1" localSheetId="80">#REF!</definedName>
    <definedName name="Excel_BuiltIn__FilterDatabase_1" localSheetId="81">#REF!</definedName>
    <definedName name="Excel_BuiltIn__FilterDatabase_1" localSheetId="82">#REF!</definedName>
    <definedName name="Excel_BuiltIn__FilterDatabase_1" localSheetId="83">#REF!</definedName>
    <definedName name="Excel_BuiltIn__FilterDatabase_1" localSheetId="84">#REF!</definedName>
    <definedName name="Excel_BuiltIn__FilterDatabase_1" localSheetId="85">#REF!</definedName>
    <definedName name="Excel_BuiltIn__FilterDatabase_1" localSheetId="86">#REF!</definedName>
    <definedName name="Excel_BuiltIn__FilterDatabase_1" localSheetId="15">#REF!</definedName>
    <definedName name="Excel_BuiltIn__FilterDatabase_1" localSheetId="87">#REF!</definedName>
    <definedName name="Excel_BuiltIn__FilterDatabase_1" localSheetId="88">#REF!</definedName>
    <definedName name="Excel_BuiltIn__FilterDatabase_1" localSheetId="89">#REF!</definedName>
    <definedName name="Excel_BuiltIn__FilterDatabase_1" localSheetId="90">#REF!</definedName>
    <definedName name="Excel_BuiltIn__FilterDatabase_1" localSheetId="91">#REF!</definedName>
    <definedName name="Excel_BuiltIn__FilterDatabase_1" localSheetId="92">#REF!</definedName>
    <definedName name="Excel_BuiltIn__FilterDatabase_1" localSheetId="93">#REF!</definedName>
    <definedName name="Excel_BuiltIn__FilterDatabase_1" localSheetId="94">#REF!</definedName>
    <definedName name="Excel_BuiltIn__FilterDatabase_1" localSheetId="95">#REF!</definedName>
    <definedName name="Excel_BuiltIn__FilterDatabase_1" localSheetId="96">#REF!</definedName>
    <definedName name="Excel_BuiltIn__FilterDatabase_1" localSheetId="16">#REF!</definedName>
    <definedName name="Excel_BuiltIn__FilterDatabase_1" localSheetId="97">#REF!</definedName>
    <definedName name="Excel_BuiltIn__FilterDatabase_1" localSheetId="98">#REF!</definedName>
    <definedName name="Excel_BuiltIn__FilterDatabase_1" localSheetId="3">#REF!</definedName>
    <definedName name="Excel_BuiltIn__FilterDatabase_1" localSheetId="2">#REF!</definedName>
    <definedName name="Excel_BuiltIn__FilterDatabase_1" localSheetId="4">#REF!</definedName>
    <definedName name="Excel_BuiltIn__FilterDatabase_1" localSheetId="5">#REF!</definedName>
    <definedName name="Excel_BuiltIn__FilterDatabase_1" localSheetId="0">#REF!</definedName>
    <definedName name="Excel_BuiltIn__FilterDatabase_1">#REF!</definedName>
    <definedName name="Excel_BuiltIn_Database" localSheetId="8">#REF!</definedName>
    <definedName name="Excel_BuiltIn_Database" localSheetId="17">#REF!</definedName>
    <definedName name="Excel_BuiltIn_Database" localSheetId="18">#REF!</definedName>
    <definedName name="Excel_BuiltIn_Database" localSheetId="19">#REF!</definedName>
    <definedName name="Excel_BuiltIn_Database" localSheetId="20">#REF!</definedName>
    <definedName name="Excel_BuiltIn_Database" localSheetId="21">#REF!</definedName>
    <definedName name="Excel_BuiltIn_Database" localSheetId="22">#REF!</definedName>
    <definedName name="Excel_BuiltIn_Database" localSheetId="23">#REF!</definedName>
    <definedName name="Excel_BuiltIn_Database" localSheetId="24">#REF!</definedName>
    <definedName name="Excel_BuiltIn_Database" localSheetId="25">#REF!</definedName>
    <definedName name="Excel_BuiltIn_Database" localSheetId="26">#REF!</definedName>
    <definedName name="Excel_BuiltIn_Database" localSheetId="9">#REF!</definedName>
    <definedName name="Excel_BuiltIn_Database" localSheetId="27">#REF!</definedName>
    <definedName name="Excel_BuiltIn_Database" localSheetId="28">#REF!</definedName>
    <definedName name="Excel_BuiltIn_Database" localSheetId="29">#REF!</definedName>
    <definedName name="Excel_BuiltIn_Database" localSheetId="30">#REF!</definedName>
    <definedName name="Excel_BuiltIn_Database" localSheetId="31">#REF!</definedName>
    <definedName name="Excel_BuiltIn_Database" localSheetId="32">#REF!</definedName>
    <definedName name="Excel_BuiltIn_Database" localSheetId="33">#REF!</definedName>
    <definedName name="Excel_BuiltIn_Database" localSheetId="34">#REF!</definedName>
    <definedName name="Excel_BuiltIn_Database" localSheetId="35">#REF!</definedName>
    <definedName name="Excel_BuiltIn_Database" localSheetId="36">#REF!</definedName>
    <definedName name="Excel_BuiltIn_Database" localSheetId="10">#REF!</definedName>
    <definedName name="Excel_BuiltIn_Database" localSheetId="37">#REF!</definedName>
    <definedName name="Excel_BuiltIn_Database" localSheetId="38">#REF!</definedName>
    <definedName name="Excel_BuiltIn_Database" localSheetId="39">#REF!</definedName>
    <definedName name="Excel_BuiltIn_Database" localSheetId="40">#REF!</definedName>
    <definedName name="Excel_BuiltIn_Database" localSheetId="41">#REF!</definedName>
    <definedName name="Excel_BuiltIn_Database" localSheetId="42">#REF!</definedName>
    <definedName name="Excel_BuiltIn_Database" localSheetId="43">#REF!</definedName>
    <definedName name="Excel_BuiltIn_Database" localSheetId="44">#REF!</definedName>
    <definedName name="Excel_BuiltIn_Database" localSheetId="45">#REF!</definedName>
    <definedName name="Excel_BuiltIn_Database" localSheetId="46">#REF!</definedName>
    <definedName name="Excel_BuiltIn_Database" localSheetId="11">#REF!</definedName>
    <definedName name="Excel_BuiltIn_Database" localSheetId="47">#REF!</definedName>
    <definedName name="Excel_BuiltIn_Database" localSheetId="48">#REF!</definedName>
    <definedName name="Excel_BuiltIn_Database" localSheetId="49">#REF!</definedName>
    <definedName name="Excel_BuiltIn_Database" localSheetId="50">#REF!</definedName>
    <definedName name="Excel_BuiltIn_Database" localSheetId="51">#REF!</definedName>
    <definedName name="Excel_BuiltIn_Database" localSheetId="52">#REF!</definedName>
    <definedName name="Excel_BuiltIn_Database" localSheetId="53">#REF!</definedName>
    <definedName name="Excel_BuiltIn_Database" localSheetId="54">#REF!</definedName>
    <definedName name="Excel_BuiltIn_Database" localSheetId="55">#REF!</definedName>
    <definedName name="Excel_BuiltIn_Database" localSheetId="56">#REF!</definedName>
    <definedName name="Excel_BuiltIn_Database" localSheetId="12">#REF!</definedName>
    <definedName name="Excel_BuiltIn_Database" localSheetId="57">#REF!</definedName>
    <definedName name="Excel_BuiltIn_Database" localSheetId="58">#REF!</definedName>
    <definedName name="Excel_BuiltIn_Database" localSheetId="59">#REF!</definedName>
    <definedName name="Excel_BuiltIn_Database" localSheetId="60">#REF!</definedName>
    <definedName name="Excel_BuiltIn_Database" localSheetId="61">#REF!</definedName>
    <definedName name="Excel_BuiltIn_Database" localSheetId="62">#REF!</definedName>
    <definedName name="Excel_BuiltIn_Database" localSheetId="63">#REF!</definedName>
    <definedName name="Excel_BuiltIn_Database" localSheetId="64">#REF!</definedName>
    <definedName name="Excel_BuiltIn_Database" localSheetId="65">#REF!</definedName>
    <definedName name="Excel_BuiltIn_Database" localSheetId="66">#REF!</definedName>
    <definedName name="Excel_BuiltIn_Database" localSheetId="13">#REF!</definedName>
    <definedName name="Excel_BuiltIn_Database" localSheetId="67">#REF!</definedName>
    <definedName name="Excel_BuiltIn_Database" localSheetId="68">#REF!</definedName>
    <definedName name="Excel_BuiltIn_Database" localSheetId="69">#REF!</definedName>
    <definedName name="Excel_BuiltIn_Database" localSheetId="70">#REF!</definedName>
    <definedName name="Excel_BuiltIn_Database" localSheetId="71">#REF!</definedName>
    <definedName name="Excel_BuiltIn_Database" localSheetId="72">#REF!</definedName>
    <definedName name="Excel_BuiltIn_Database" localSheetId="73">#REF!</definedName>
    <definedName name="Excel_BuiltIn_Database" localSheetId="74">#REF!</definedName>
    <definedName name="Excel_BuiltIn_Database" localSheetId="75">#REF!</definedName>
    <definedName name="Excel_BuiltIn_Database" localSheetId="76">#REF!</definedName>
    <definedName name="Excel_BuiltIn_Database" localSheetId="14">#REF!</definedName>
    <definedName name="Excel_BuiltIn_Database" localSheetId="77">#REF!</definedName>
    <definedName name="Excel_BuiltIn_Database" localSheetId="78">#REF!</definedName>
    <definedName name="Excel_BuiltIn_Database" localSheetId="79">#REF!</definedName>
    <definedName name="Excel_BuiltIn_Database" localSheetId="80">#REF!</definedName>
    <definedName name="Excel_BuiltIn_Database" localSheetId="81">#REF!</definedName>
    <definedName name="Excel_BuiltIn_Database" localSheetId="82">#REF!</definedName>
    <definedName name="Excel_BuiltIn_Database" localSheetId="83">#REF!</definedName>
    <definedName name="Excel_BuiltIn_Database" localSheetId="84">#REF!</definedName>
    <definedName name="Excel_BuiltIn_Database" localSheetId="85">#REF!</definedName>
    <definedName name="Excel_BuiltIn_Database" localSheetId="86">#REF!</definedName>
    <definedName name="Excel_BuiltIn_Database" localSheetId="15">#REF!</definedName>
    <definedName name="Excel_BuiltIn_Database" localSheetId="87">#REF!</definedName>
    <definedName name="Excel_BuiltIn_Database" localSheetId="88">#REF!</definedName>
    <definedName name="Excel_BuiltIn_Database" localSheetId="89">#REF!</definedName>
    <definedName name="Excel_BuiltIn_Database" localSheetId="90">#REF!</definedName>
    <definedName name="Excel_BuiltIn_Database" localSheetId="91">#REF!</definedName>
    <definedName name="Excel_BuiltIn_Database" localSheetId="92">#REF!</definedName>
    <definedName name="Excel_BuiltIn_Database" localSheetId="93">#REF!</definedName>
    <definedName name="Excel_BuiltIn_Database" localSheetId="94">#REF!</definedName>
    <definedName name="Excel_BuiltIn_Database" localSheetId="95">#REF!</definedName>
    <definedName name="Excel_BuiltIn_Database" localSheetId="96">#REF!</definedName>
    <definedName name="Excel_BuiltIn_Database" localSheetId="16">#REF!</definedName>
    <definedName name="Excel_BuiltIn_Database" localSheetId="97">#REF!</definedName>
    <definedName name="Excel_BuiltIn_Database" localSheetId="98">#REF!</definedName>
    <definedName name="Excel_BuiltIn_Database" localSheetId="3">#REF!</definedName>
    <definedName name="Excel_BuiltIn_Database" localSheetId="2">#REF!</definedName>
    <definedName name="Excel_BuiltIn_Database" localSheetId="4">#REF!</definedName>
    <definedName name="Excel_BuiltIn_Database" localSheetId="5">#REF!</definedName>
    <definedName name="Excel_BuiltIn_Database" localSheetId="0">#REF!</definedName>
    <definedName name="Excel_BuiltIn_Database">#REF!</definedName>
    <definedName name="Excel_BuiltIn_Database_1" localSheetId="8">#REF!</definedName>
    <definedName name="Excel_BuiltIn_Database_1" localSheetId="17">#REF!</definedName>
    <definedName name="Excel_BuiltIn_Database_1" localSheetId="18">#REF!</definedName>
    <definedName name="Excel_BuiltIn_Database_1" localSheetId="19">#REF!</definedName>
    <definedName name="Excel_BuiltIn_Database_1" localSheetId="20">#REF!</definedName>
    <definedName name="Excel_BuiltIn_Database_1" localSheetId="21">#REF!</definedName>
    <definedName name="Excel_BuiltIn_Database_1" localSheetId="22">#REF!</definedName>
    <definedName name="Excel_BuiltIn_Database_1" localSheetId="23">#REF!</definedName>
    <definedName name="Excel_BuiltIn_Database_1" localSheetId="24">#REF!</definedName>
    <definedName name="Excel_BuiltIn_Database_1" localSheetId="25">#REF!</definedName>
    <definedName name="Excel_BuiltIn_Database_1" localSheetId="26">#REF!</definedName>
    <definedName name="Excel_BuiltIn_Database_1" localSheetId="9">#REF!</definedName>
    <definedName name="Excel_BuiltIn_Database_1" localSheetId="27">#REF!</definedName>
    <definedName name="Excel_BuiltIn_Database_1" localSheetId="28">#REF!</definedName>
    <definedName name="Excel_BuiltIn_Database_1" localSheetId="29">#REF!</definedName>
    <definedName name="Excel_BuiltIn_Database_1" localSheetId="30">#REF!</definedName>
    <definedName name="Excel_BuiltIn_Database_1" localSheetId="31">#REF!</definedName>
    <definedName name="Excel_BuiltIn_Database_1" localSheetId="32">#REF!</definedName>
    <definedName name="Excel_BuiltIn_Database_1" localSheetId="33">#REF!</definedName>
    <definedName name="Excel_BuiltIn_Database_1" localSheetId="34">#REF!</definedName>
    <definedName name="Excel_BuiltIn_Database_1" localSheetId="35">#REF!</definedName>
    <definedName name="Excel_BuiltIn_Database_1" localSheetId="36">#REF!</definedName>
    <definedName name="Excel_BuiltIn_Database_1" localSheetId="10">#REF!</definedName>
    <definedName name="Excel_BuiltIn_Database_1" localSheetId="37">#REF!</definedName>
    <definedName name="Excel_BuiltIn_Database_1" localSheetId="38">#REF!</definedName>
    <definedName name="Excel_BuiltIn_Database_1" localSheetId="39">#REF!</definedName>
    <definedName name="Excel_BuiltIn_Database_1" localSheetId="40">#REF!</definedName>
    <definedName name="Excel_BuiltIn_Database_1" localSheetId="41">#REF!</definedName>
    <definedName name="Excel_BuiltIn_Database_1" localSheetId="42">#REF!</definedName>
    <definedName name="Excel_BuiltIn_Database_1" localSheetId="43">#REF!</definedName>
    <definedName name="Excel_BuiltIn_Database_1" localSheetId="44">#REF!</definedName>
    <definedName name="Excel_BuiltIn_Database_1" localSheetId="45">#REF!</definedName>
    <definedName name="Excel_BuiltIn_Database_1" localSheetId="46">#REF!</definedName>
    <definedName name="Excel_BuiltIn_Database_1" localSheetId="11">#REF!</definedName>
    <definedName name="Excel_BuiltIn_Database_1" localSheetId="47">#REF!</definedName>
    <definedName name="Excel_BuiltIn_Database_1" localSheetId="48">#REF!</definedName>
    <definedName name="Excel_BuiltIn_Database_1" localSheetId="49">#REF!</definedName>
    <definedName name="Excel_BuiltIn_Database_1" localSheetId="50">#REF!</definedName>
    <definedName name="Excel_BuiltIn_Database_1" localSheetId="51">#REF!</definedName>
    <definedName name="Excel_BuiltIn_Database_1" localSheetId="52">#REF!</definedName>
    <definedName name="Excel_BuiltIn_Database_1" localSheetId="53">#REF!</definedName>
    <definedName name="Excel_BuiltIn_Database_1" localSheetId="54">#REF!</definedName>
    <definedName name="Excel_BuiltIn_Database_1" localSheetId="55">#REF!</definedName>
    <definedName name="Excel_BuiltIn_Database_1" localSheetId="56">#REF!</definedName>
    <definedName name="Excel_BuiltIn_Database_1" localSheetId="12">#REF!</definedName>
    <definedName name="Excel_BuiltIn_Database_1" localSheetId="57">#REF!</definedName>
    <definedName name="Excel_BuiltIn_Database_1" localSheetId="58">#REF!</definedName>
    <definedName name="Excel_BuiltIn_Database_1" localSheetId="59">#REF!</definedName>
    <definedName name="Excel_BuiltIn_Database_1" localSheetId="60">#REF!</definedName>
    <definedName name="Excel_BuiltIn_Database_1" localSheetId="61">#REF!</definedName>
    <definedName name="Excel_BuiltIn_Database_1" localSheetId="62">#REF!</definedName>
    <definedName name="Excel_BuiltIn_Database_1" localSheetId="63">#REF!</definedName>
    <definedName name="Excel_BuiltIn_Database_1" localSheetId="64">#REF!</definedName>
    <definedName name="Excel_BuiltIn_Database_1" localSheetId="65">#REF!</definedName>
    <definedName name="Excel_BuiltIn_Database_1" localSheetId="66">#REF!</definedName>
    <definedName name="Excel_BuiltIn_Database_1" localSheetId="13">#REF!</definedName>
    <definedName name="Excel_BuiltIn_Database_1" localSheetId="67">#REF!</definedName>
    <definedName name="Excel_BuiltIn_Database_1" localSheetId="68">#REF!</definedName>
    <definedName name="Excel_BuiltIn_Database_1" localSheetId="69">#REF!</definedName>
    <definedName name="Excel_BuiltIn_Database_1" localSheetId="70">#REF!</definedName>
    <definedName name="Excel_BuiltIn_Database_1" localSheetId="71">#REF!</definedName>
    <definedName name="Excel_BuiltIn_Database_1" localSheetId="72">#REF!</definedName>
    <definedName name="Excel_BuiltIn_Database_1" localSheetId="73">#REF!</definedName>
    <definedName name="Excel_BuiltIn_Database_1" localSheetId="74">#REF!</definedName>
    <definedName name="Excel_BuiltIn_Database_1" localSheetId="75">#REF!</definedName>
    <definedName name="Excel_BuiltIn_Database_1" localSheetId="76">#REF!</definedName>
    <definedName name="Excel_BuiltIn_Database_1" localSheetId="14">#REF!</definedName>
    <definedName name="Excel_BuiltIn_Database_1" localSheetId="77">#REF!</definedName>
    <definedName name="Excel_BuiltIn_Database_1" localSheetId="78">#REF!</definedName>
    <definedName name="Excel_BuiltIn_Database_1" localSheetId="79">#REF!</definedName>
    <definedName name="Excel_BuiltIn_Database_1" localSheetId="80">#REF!</definedName>
    <definedName name="Excel_BuiltIn_Database_1" localSheetId="81">#REF!</definedName>
    <definedName name="Excel_BuiltIn_Database_1" localSheetId="82">#REF!</definedName>
    <definedName name="Excel_BuiltIn_Database_1" localSheetId="83">#REF!</definedName>
    <definedName name="Excel_BuiltIn_Database_1" localSheetId="84">#REF!</definedName>
    <definedName name="Excel_BuiltIn_Database_1" localSheetId="85">#REF!</definedName>
    <definedName name="Excel_BuiltIn_Database_1" localSheetId="86">#REF!</definedName>
    <definedName name="Excel_BuiltIn_Database_1" localSheetId="15">#REF!</definedName>
    <definedName name="Excel_BuiltIn_Database_1" localSheetId="87">#REF!</definedName>
    <definedName name="Excel_BuiltIn_Database_1" localSheetId="88">#REF!</definedName>
    <definedName name="Excel_BuiltIn_Database_1" localSheetId="89">#REF!</definedName>
    <definedName name="Excel_BuiltIn_Database_1" localSheetId="90">#REF!</definedName>
    <definedName name="Excel_BuiltIn_Database_1" localSheetId="91">#REF!</definedName>
    <definedName name="Excel_BuiltIn_Database_1" localSheetId="92">#REF!</definedName>
    <definedName name="Excel_BuiltIn_Database_1" localSheetId="93">#REF!</definedName>
    <definedName name="Excel_BuiltIn_Database_1" localSheetId="94">#REF!</definedName>
    <definedName name="Excel_BuiltIn_Database_1" localSheetId="95">#REF!</definedName>
    <definedName name="Excel_BuiltIn_Database_1" localSheetId="96">#REF!</definedName>
    <definedName name="Excel_BuiltIn_Database_1" localSheetId="16">#REF!</definedName>
    <definedName name="Excel_BuiltIn_Database_1" localSheetId="97">#REF!</definedName>
    <definedName name="Excel_BuiltIn_Database_1" localSheetId="98">#REF!</definedName>
    <definedName name="Excel_BuiltIn_Database_1" localSheetId="3">#REF!</definedName>
    <definedName name="Excel_BuiltIn_Database_1" localSheetId="2">#REF!</definedName>
    <definedName name="Excel_BuiltIn_Database_1" localSheetId="4">#REF!</definedName>
    <definedName name="Excel_BuiltIn_Database_1" localSheetId="5">#REF!</definedName>
    <definedName name="Excel_BuiltIn_Database_1" localSheetId="0">#REF!</definedName>
    <definedName name="Excel_BuiltIn_Database_1">#REF!</definedName>
    <definedName name="Excel_BuiltIn_Print_Titles_4" localSheetId="8">#REF!</definedName>
    <definedName name="Excel_BuiltIn_Print_Titles_4" localSheetId="17">#REF!</definedName>
    <definedName name="Excel_BuiltIn_Print_Titles_4" localSheetId="18">#REF!</definedName>
    <definedName name="Excel_BuiltIn_Print_Titles_4" localSheetId="19">#REF!</definedName>
    <definedName name="Excel_BuiltIn_Print_Titles_4" localSheetId="20">#REF!</definedName>
    <definedName name="Excel_BuiltIn_Print_Titles_4" localSheetId="21">#REF!</definedName>
    <definedName name="Excel_BuiltIn_Print_Titles_4" localSheetId="22">#REF!</definedName>
    <definedName name="Excel_BuiltIn_Print_Titles_4" localSheetId="23">#REF!</definedName>
    <definedName name="Excel_BuiltIn_Print_Titles_4" localSheetId="24">#REF!</definedName>
    <definedName name="Excel_BuiltIn_Print_Titles_4" localSheetId="25">#REF!</definedName>
    <definedName name="Excel_BuiltIn_Print_Titles_4" localSheetId="26">#REF!</definedName>
    <definedName name="Excel_BuiltIn_Print_Titles_4" localSheetId="9">#REF!</definedName>
    <definedName name="Excel_BuiltIn_Print_Titles_4" localSheetId="27">#REF!</definedName>
    <definedName name="Excel_BuiltIn_Print_Titles_4" localSheetId="28">#REF!</definedName>
    <definedName name="Excel_BuiltIn_Print_Titles_4" localSheetId="29">#REF!</definedName>
    <definedName name="Excel_BuiltIn_Print_Titles_4" localSheetId="30">#REF!</definedName>
    <definedName name="Excel_BuiltIn_Print_Titles_4" localSheetId="31">#REF!</definedName>
    <definedName name="Excel_BuiltIn_Print_Titles_4" localSheetId="32">#REF!</definedName>
    <definedName name="Excel_BuiltIn_Print_Titles_4" localSheetId="33">#REF!</definedName>
    <definedName name="Excel_BuiltIn_Print_Titles_4" localSheetId="34">#REF!</definedName>
    <definedName name="Excel_BuiltIn_Print_Titles_4" localSheetId="35">#REF!</definedName>
    <definedName name="Excel_BuiltIn_Print_Titles_4" localSheetId="36">#REF!</definedName>
    <definedName name="Excel_BuiltIn_Print_Titles_4" localSheetId="10">#REF!</definedName>
    <definedName name="Excel_BuiltIn_Print_Titles_4" localSheetId="37">#REF!</definedName>
    <definedName name="Excel_BuiltIn_Print_Titles_4" localSheetId="38">#REF!</definedName>
    <definedName name="Excel_BuiltIn_Print_Titles_4" localSheetId="39">#REF!</definedName>
    <definedName name="Excel_BuiltIn_Print_Titles_4" localSheetId="40">#REF!</definedName>
    <definedName name="Excel_BuiltIn_Print_Titles_4" localSheetId="41">#REF!</definedName>
    <definedName name="Excel_BuiltIn_Print_Titles_4" localSheetId="42">#REF!</definedName>
    <definedName name="Excel_BuiltIn_Print_Titles_4" localSheetId="43">#REF!</definedName>
    <definedName name="Excel_BuiltIn_Print_Titles_4" localSheetId="44">#REF!</definedName>
    <definedName name="Excel_BuiltIn_Print_Titles_4" localSheetId="45">#REF!</definedName>
    <definedName name="Excel_BuiltIn_Print_Titles_4" localSheetId="46">#REF!</definedName>
    <definedName name="Excel_BuiltIn_Print_Titles_4" localSheetId="11">#REF!</definedName>
    <definedName name="Excel_BuiltIn_Print_Titles_4" localSheetId="47">#REF!</definedName>
    <definedName name="Excel_BuiltIn_Print_Titles_4" localSheetId="48">#REF!</definedName>
    <definedName name="Excel_BuiltIn_Print_Titles_4" localSheetId="49">#REF!</definedName>
    <definedName name="Excel_BuiltIn_Print_Titles_4" localSheetId="50">#REF!</definedName>
    <definedName name="Excel_BuiltIn_Print_Titles_4" localSheetId="51">#REF!</definedName>
    <definedName name="Excel_BuiltIn_Print_Titles_4" localSheetId="52">#REF!</definedName>
    <definedName name="Excel_BuiltIn_Print_Titles_4" localSheetId="53">#REF!</definedName>
    <definedName name="Excel_BuiltIn_Print_Titles_4" localSheetId="54">#REF!</definedName>
    <definedName name="Excel_BuiltIn_Print_Titles_4" localSheetId="55">#REF!</definedName>
    <definedName name="Excel_BuiltIn_Print_Titles_4" localSheetId="56">#REF!</definedName>
    <definedName name="Excel_BuiltIn_Print_Titles_4" localSheetId="12">#REF!</definedName>
    <definedName name="Excel_BuiltIn_Print_Titles_4" localSheetId="57">#REF!</definedName>
    <definedName name="Excel_BuiltIn_Print_Titles_4" localSheetId="58">#REF!</definedName>
    <definedName name="Excel_BuiltIn_Print_Titles_4" localSheetId="59">#REF!</definedName>
    <definedName name="Excel_BuiltIn_Print_Titles_4" localSheetId="60">#REF!</definedName>
    <definedName name="Excel_BuiltIn_Print_Titles_4" localSheetId="61">#REF!</definedName>
    <definedName name="Excel_BuiltIn_Print_Titles_4" localSheetId="62">#REF!</definedName>
    <definedName name="Excel_BuiltIn_Print_Titles_4" localSheetId="63">#REF!</definedName>
    <definedName name="Excel_BuiltIn_Print_Titles_4" localSheetId="64">#REF!</definedName>
    <definedName name="Excel_BuiltIn_Print_Titles_4" localSheetId="65">#REF!</definedName>
    <definedName name="Excel_BuiltIn_Print_Titles_4" localSheetId="66">#REF!</definedName>
    <definedName name="Excel_BuiltIn_Print_Titles_4" localSheetId="13">#REF!</definedName>
    <definedName name="Excel_BuiltIn_Print_Titles_4" localSheetId="67">#REF!</definedName>
    <definedName name="Excel_BuiltIn_Print_Titles_4" localSheetId="68">#REF!</definedName>
    <definedName name="Excel_BuiltIn_Print_Titles_4" localSheetId="69">#REF!</definedName>
    <definedName name="Excel_BuiltIn_Print_Titles_4" localSheetId="70">#REF!</definedName>
    <definedName name="Excel_BuiltIn_Print_Titles_4" localSheetId="71">#REF!</definedName>
    <definedName name="Excel_BuiltIn_Print_Titles_4" localSheetId="72">#REF!</definedName>
    <definedName name="Excel_BuiltIn_Print_Titles_4" localSheetId="73">#REF!</definedName>
    <definedName name="Excel_BuiltIn_Print_Titles_4" localSheetId="74">#REF!</definedName>
    <definedName name="Excel_BuiltIn_Print_Titles_4" localSheetId="75">#REF!</definedName>
    <definedName name="Excel_BuiltIn_Print_Titles_4" localSheetId="76">#REF!</definedName>
    <definedName name="Excel_BuiltIn_Print_Titles_4" localSheetId="14">#REF!</definedName>
    <definedName name="Excel_BuiltIn_Print_Titles_4" localSheetId="77">#REF!</definedName>
    <definedName name="Excel_BuiltIn_Print_Titles_4" localSheetId="78">#REF!</definedName>
    <definedName name="Excel_BuiltIn_Print_Titles_4" localSheetId="79">#REF!</definedName>
    <definedName name="Excel_BuiltIn_Print_Titles_4" localSheetId="80">#REF!</definedName>
    <definedName name="Excel_BuiltIn_Print_Titles_4" localSheetId="81">#REF!</definedName>
    <definedName name="Excel_BuiltIn_Print_Titles_4" localSheetId="82">#REF!</definedName>
    <definedName name="Excel_BuiltIn_Print_Titles_4" localSheetId="83">#REF!</definedName>
    <definedName name="Excel_BuiltIn_Print_Titles_4" localSheetId="84">#REF!</definedName>
    <definedName name="Excel_BuiltIn_Print_Titles_4" localSheetId="85">#REF!</definedName>
    <definedName name="Excel_BuiltIn_Print_Titles_4" localSheetId="86">#REF!</definedName>
    <definedName name="Excel_BuiltIn_Print_Titles_4" localSheetId="15">#REF!</definedName>
    <definedName name="Excel_BuiltIn_Print_Titles_4" localSheetId="87">#REF!</definedName>
    <definedName name="Excel_BuiltIn_Print_Titles_4" localSheetId="88">#REF!</definedName>
    <definedName name="Excel_BuiltIn_Print_Titles_4" localSheetId="89">#REF!</definedName>
    <definedName name="Excel_BuiltIn_Print_Titles_4" localSheetId="90">#REF!</definedName>
    <definedName name="Excel_BuiltIn_Print_Titles_4" localSheetId="91">#REF!</definedName>
    <definedName name="Excel_BuiltIn_Print_Titles_4" localSheetId="92">#REF!</definedName>
    <definedName name="Excel_BuiltIn_Print_Titles_4" localSheetId="93">#REF!</definedName>
    <definedName name="Excel_BuiltIn_Print_Titles_4" localSheetId="94">#REF!</definedName>
    <definedName name="Excel_BuiltIn_Print_Titles_4" localSheetId="95">#REF!</definedName>
    <definedName name="Excel_BuiltIn_Print_Titles_4" localSheetId="96">#REF!</definedName>
    <definedName name="Excel_BuiltIn_Print_Titles_4" localSheetId="16">#REF!</definedName>
    <definedName name="Excel_BuiltIn_Print_Titles_4" localSheetId="97">#REF!</definedName>
    <definedName name="Excel_BuiltIn_Print_Titles_4" localSheetId="98">#REF!</definedName>
    <definedName name="Excel_BuiltIn_Print_Titles_4" localSheetId="3">#REF!</definedName>
    <definedName name="Excel_BuiltIn_Print_Titles_4" localSheetId="2">#REF!</definedName>
    <definedName name="Excel_BuiltIn_Print_Titles_4" localSheetId="4">#REF!</definedName>
    <definedName name="Excel_BuiltIn_Print_Titles_4" localSheetId="5">#REF!</definedName>
    <definedName name="Excel_BuiltIn_Print_Titles_4" localSheetId="0">#REF!</definedName>
    <definedName name="Excel_BuiltIn_Print_Titles_4">#REF!</definedName>
    <definedName name="Excel_BuiltIn_Print_Titles_4_1" localSheetId="8">#REF!</definedName>
    <definedName name="Excel_BuiltIn_Print_Titles_4_1" localSheetId="17">#REF!</definedName>
    <definedName name="Excel_BuiltIn_Print_Titles_4_1" localSheetId="18">#REF!</definedName>
    <definedName name="Excel_BuiltIn_Print_Titles_4_1" localSheetId="19">#REF!</definedName>
    <definedName name="Excel_BuiltIn_Print_Titles_4_1" localSheetId="20">#REF!</definedName>
    <definedName name="Excel_BuiltIn_Print_Titles_4_1" localSheetId="21">#REF!</definedName>
    <definedName name="Excel_BuiltIn_Print_Titles_4_1" localSheetId="22">#REF!</definedName>
    <definedName name="Excel_BuiltIn_Print_Titles_4_1" localSheetId="23">#REF!</definedName>
    <definedName name="Excel_BuiltIn_Print_Titles_4_1" localSheetId="24">#REF!</definedName>
    <definedName name="Excel_BuiltIn_Print_Titles_4_1" localSheetId="25">#REF!</definedName>
    <definedName name="Excel_BuiltIn_Print_Titles_4_1" localSheetId="26">#REF!</definedName>
    <definedName name="Excel_BuiltIn_Print_Titles_4_1" localSheetId="9">#REF!</definedName>
    <definedName name="Excel_BuiltIn_Print_Titles_4_1" localSheetId="27">#REF!</definedName>
    <definedName name="Excel_BuiltIn_Print_Titles_4_1" localSheetId="28">#REF!</definedName>
    <definedName name="Excel_BuiltIn_Print_Titles_4_1" localSheetId="29">#REF!</definedName>
    <definedName name="Excel_BuiltIn_Print_Titles_4_1" localSheetId="30">#REF!</definedName>
    <definedName name="Excel_BuiltIn_Print_Titles_4_1" localSheetId="31">#REF!</definedName>
    <definedName name="Excel_BuiltIn_Print_Titles_4_1" localSheetId="32">#REF!</definedName>
    <definedName name="Excel_BuiltIn_Print_Titles_4_1" localSheetId="33">#REF!</definedName>
    <definedName name="Excel_BuiltIn_Print_Titles_4_1" localSheetId="34">#REF!</definedName>
    <definedName name="Excel_BuiltIn_Print_Titles_4_1" localSheetId="35">#REF!</definedName>
    <definedName name="Excel_BuiltIn_Print_Titles_4_1" localSheetId="36">#REF!</definedName>
    <definedName name="Excel_BuiltIn_Print_Titles_4_1" localSheetId="10">#REF!</definedName>
    <definedName name="Excel_BuiltIn_Print_Titles_4_1" localSheetId="37">#REF!</definedName>
    <definedName name="Excel_BuiltIn_Print_Titles_4_1" localSheetId="38">#REF!</definedName>
    <definedName name="Excel_BuiltIn_Print_Titles_4_1" localSheetId="39">#REF!</definedName>
    <definedName name="Excel_BuiltIn_Print_Titles_4_1" localSheetId="40">#REF!</definedName>
    <definedName name="Excel_BuiltIn_Print_Titles_4_1" localSheetId="41">#REF!</definedName>
    <definedName name="Excel_BuiltIn_Print_Titles_4_1" localSheetId="42">#REF!</definedName>
    <definedName name="Excel_BuiltIn_Print_Titles_4_1" localSheetId="43">#REF!</definedName>
    <definedName name="Excel_BuiltIn_Print_Titles_4_1" localSheetId="44">#REF!</definedName>
    <definedName name="Excel_BuiltIn_Print_Titles_4_1" localSheetId="45">#REF!</definedName>
    <definedName name="Excel_BuiltIn_Print_Titles_4_1" localSheetId="46">#REF!</definedName>
    <definedName name="Excel_BuiltIn_Print_Titles_4_1" localSheetId="11">#REF!</definedName>
    <definedName name="Excel_BuiltIn_Print_Titles_4_1" localSheetId="47">#REF!</definedName>
    <definedName name="Excel_BuiltIn_Print_Titles_4_1" localSheetId="48">#REF!</definedName>
    <definedName name="Excel_BuiltIn_Print_Titles_4_1" localSheetId="49">#REF!</definedName>
    <definedName name="Excel_BuiltIn_Print_Titles_4_1" localSheetId="50">#REF!</definedName>
    <definedName name="Excel_BuiltIn_Print_Titles_4_1" localSheetId="51">#REF!</definedName>
    <definedName name="Excel_BuiltIn_Print_Titles_4_1" localSheetId="52">#REF!</definedName>
    <definedName name="Excel_BuiltIn_Print_Titles_4_1" localSheetId="53">#REF!</definedName>
    <definedName name="Excel_BuiltIn_Print_Titles_4_1" localSheetId="54">#REF!</definedName>
    <definedName name="Excel_BuiltIn_Print_Titles_4_1" localSheetId="55">#REF!</definedName>
    <definedName name="Excel_BuiltIn_Print_Titles_4_1" localSheetId="56">#REF!</definedName>
    <definedName name="Excel_BuiltIn_Print_Titles_4_1" localSheetId="12">#REF!</definedName>
    <definedName name="Excel_BuiltIn_Print_Titles_4_1" localSheetId="57">#REF!</definedName>
    <definedName name="Excel_BuiltIn_Print_Titles_4_1" localSheetId="58">#REF!</definedName>
    <definedName name="Excel_BuiltIn_Print_Titles_4_1" localSheetId="59">#REF!</definedName>
    <definedName name="Excel_BuiltIn_Print_Titles_4_1" localSheetId="60">#REF!</definedName>
    <definedName name="Excel_BuiltIn_Print_Titles_4_1" localSheetId="61">#REF!</definedName>
    <definedName name="Excel_BuiltIn_Print_Titles_4_1" localSheetId="62">#REF!</definedName>
    <definedName name="Excel_BuiltIn_Print_Titles_4_1" localSheetId="63">#REF!</definedName>
    <definedName name="Excel_BuiltIn_Print_Titles_4_1" localSheetId="64">#REF!</definedName>
    <definedName name="Excel_BuiltIn_Print_Titles_4_1" localSheetId="65">#REF!</definedName>
    <definedName name="Excel_BuiltIn_Print_Titles_4_1" localSheetId="66">#REF!</definedName>
    <definedName name="Excel_BuiltIn_Print_Titles_4_1" localSheetId="13">#REF!</definedName>
    <definedName name="Excel_BuiltIn_Print_Titles_4_1" localSheetId="67">#REF!</definedName>
    <definedName name="Excel_BuiltIn_Print_Titles_4_1" localSheetId="68">#REF!</definedName>
    <definedName name="Excel_BuiltIn_Print_Titles_4_1" localSheetId="69">#REF!</definedName>
    <definedName name="Excel_BuiltIn_Print_Titles_4_1" localSheetId="70">#REF!</definedName>
    <definedName name="Excel_BuiltIn_Print_Titles_4_1" localSheetId="71">#REF!</definedName>
    <definedName name="Excel_BuiltIn_Print_Titles_4_1" localSheetId="72">#REF!</definedName>
    <definedName name="Excel_BuiltIn_Print_Titles_4_1" localSheetId="73">#REF!</definedName>
    <definedName name="Excel_BuiltIn_Print_Titles_4_1" localSheetId="74">#REF!</definedName>
    <definedName name="Excel_BuiltIn_Print_Titles_4_1" localSheetId="75">#REF!</definedName>
    <definedName name="Excel_BuiltIn_Print_Titles_4_1" localSheetId="76">#REF!</definedName>
    <definedName name="Excel_BuiltIn_Print_Titles_4_1" localSheetId="14">#REF!</definedName>
    <definedName name="Excel_BuiltIn_Print_Titles_4_1" localSheetId="77">#REF!</definedName>
    <definedName name="Excel_BuiltIn_Print_Titles_4_1" localSheetId="78">#REF!</definedName>
    <definedName name="Excel_BuiltIn_Print_Titles_4_1" localSheetId="79">#REF!</definedName>
    <definedName name="Excel_BuiltIn_Print_Titles_4_1" localSheetId="80">#REF!</definedName>
    <definedName name="Excel_BuiltIn_Print_Titles_4_1" localSheetId="81">#REF!</definedName>
    <definedName name="Excel_BuiltIn_Print_Titles_4_1" localSheetId="82">#REF!</definedName>
    <definedName name="Excel_BuiltIn_Print_Titles_4_1" localSheetId="83">#REF!</definedName>
    <definedName name="Excel_BuiltIn_Print_Titles_4_1" localSheetId="84">#REF!</definedName>
    <definedName name="Excel_BuiltIn_Print_Titles_4_1" localSheetId="85">#REF!</definedName>
    <definedName name="Excel_BuiltIn_Print_Titles_4_1" localSheetId="86">#REF!</definedName>
    <definedName name="Excel_BuiltIn_Print_Titles_4_1" localSheetId="15">#REF!</definedName>
    <definedName name="Excel_BuiltIn_Print_Titles_4_1" localSheetId="87">#REF!</definedName>
    <definedName name="Excel_BuiltIn_Print_Titles_4_1" localSheetId="88">#REF!</definedName>
    <definedName name="Excel_BuiltIn_Print_Titles_4_1" localSheetId="89">#REF!</definedName>
    <definedName name="Excel_BuiltIn_Print_Titles_4_1" localSheetId="90">#REF!</definedName>
    <definedName name="Excel_BuiltIn_Print_Titles_4_1" localSheetId="91">#REF!</definedName>
    <definedName name="Excel_BuiltIn_Print_Titles_4_1" localSheetId="92">#REF!</definedName>
    <definedName name="Excel_BuiltIn_Print_Titles_4_1" localSheetId="93">#REF!</definedName>
    <definedName name="Excel_BuiltIn_Print_Titles_4_1" localSheetId="94">#REF!</definedName>
    <definedName name="Excel_BuiltIn_Print_Titles_4_1" localSheetId="95">#REF!</definedName>
    <definedName name="Excel_BuiltIn_Print_Titles_4_1" localSheetId="96">#REF!</definedName>
    <definedName name="Excel_BuiltIn_Print_Titles_4_1" localSheetId="16">#REF!</definedName>
    <definedName name="Excel_BuiltIn_Print_Titles_4_1" localSheetId="97">#REF!</definedName>
    <definedName name="Excel_BuiltIn_Print_Titles_4_1" localSheetId="98">#REF!</definedName>
    <definedName name="Excel_BuiltIn_Print_Titles_4_1" localSheetId="3">#REF!</definedName>
    <definedName name="Excel_BuiltIn_Print_Titles_4_1" localSheetId="2">#REF!</definedName>
    <definedName name="Excel_BuiltIn_Print_Titles_4_1" localSheetId="4">#REF!</definedName>
    <definedName name="Excel_BuiltIn_Print_Titles_4_1" localSheetId="5">#REF!</definedName>
    <definedName name="Excel_BuiltIn_Print_Titles_4_1" localSheetId="0">#REF!</definedName>
    <definedName name="Excel_BuiltIn_Print_Titles_4_1">#REF!</definedName>
    <definedName name="Excel_BuiltIn_Print_Titles_5" localSheetId="8">#REF!</definedName>
    <definedName name="Excel_BuiltIn_Print_Titles_5" localSheetId="17">#REF!</definedName>
    <definedName name="Excel_BuiltIn_Print_Titles_5" localSheetId="18">#REF!</definedName>
    <definedName name="Excel_BuiltIn_Print_Titles_5" localSheetId="19">#REF!</definedName>
    <definedName name="Excel_BuiltIn_Print_Titles_5" localSheetId="20">#REF!</definedName>
    <definedName name="Excel_BuiltIn_Print_Titles_5" localSheetId="21">#REF!</definedName>
    <definedName name="Excel_BuiltIn_Print_Titles_5" localSheetId="22">#REF!</definedName>
    <definedName name="Excel_BuiltIn_Print_Titles_5" localSheetId="23">#REF!</definedName>
    <definedName name="Excel_BuiltIn_Print_Titles_5" localSheetId="24">#REF!</definedName>
    <definedName name="Excel_BuiltIn_Print_Titles_5" localSheetId="25">#REF!</definedName>
    <definedName name="Excel_BuiltIn_Print_Titles_5" localSheetId="26">#REF!</definedName>
    <definedName name="Excel_BuiltIn_Print_Titles_5" localSheetId="9">#REF!</definedName>
    <definedName name="Excel_BuiltIn_Print_Titles_5" localSheetId="27">#REF!</definedName>
    <definedName name="Excel_BuiltIn_Print_Titles_5" localSheetId="28">#REF!</definedName>
    <definedName name="Excel_BuiltIn_Print_Titles_5" localSheetId="29">#REF!</definedName>
    <definedName name="Excel_BuiltIn_Print_Titles_5" localSheetId="30">#REF!</definedName>
    <definedName name="Excel_BuiltIn_Print_Titles_5" localSheetId="31">#REF!</definedName>
    <definedName name="Excel_BuiltIn_Print_Titles_5" localSheetId="32">#REF!</definedName>
    <definedName name="Excel_BuiltIn_Print_Titles_5" localSheetId="33">#REF!</definedName>
    <definedName name="Excel_BuiltIn_Print_Titles_5" localSheetId="34">#REF!</definedName>
    <definedName name="Excel_BuiltIn_Print_Titles_5" localSheetId="35">#REF!</definedName>
    <definedName name="Excel_BuiltIn_Print_Titles_5" localSheetId="36">#REF!</definedName>
    <definedName name="Excel_BuiltIn_Print_Titles_5" localSheetId="10">#REF!</definedName>
    <definedName name="Excel_BuiltIn_Print_Titles_5" localSheetId="37">#REF!</definedName>
    <definedName name="Excel_BuiltIn_Print_Titles_5" localSheetId="38">#REF!</definedName>
    <definedName name="Excel_BuiltIn_Print_Titles_5" localSheetId="39">#REF!</definedName>
    <definedName name="Excel_BuiltIn_Print_Titles_5" localSheetId="40">#REF!</definedName>
    <definedName name="Excel_BuiltIn_Print_Titles_5" localSheetId="41">#REF!</definedName>
    <definedName name="Excel_BuiltIn_Print_Titles_5" localSheetId="42">#REF!</definedName>
    <definedName name="Excel_BuiltIn_Print_Titles_5" localSheetId="43">#REF!</definedName>
    <definedName name="Excel_BuiltIn_Print_Titles_5" localSheetId="44">#REF!</definedName>
    <definedName name="Excel_BuiltIn_Print_Titles_5" localSheetId="45">#REF!</definedName>
    <definedName name="Excel_BuiltIn_Print_Titles_5" localSheetId="46">#REF!</definedName>
    <definedName name="Excel_BuiltIn_Print_Titles_5" localSheetId="11">#REF!</definedName>
    <definedName name="Excel_BuiltIn_Print_Titles_5" localSheetId="47">#REF!</definedName>
    <definedName name="Excel_BuiltIn_Print_Titles_5" localSheetId="48">#REF!</definedName>
    <definedName name="Excel_BuiltIn_Print_Titles_5" localSheetId="49">#REF!</definedName>
    <definedName name="Excel_BuiltIn_Print_Titles_5" localSheetId="50">#REF!</definedName>
    <definedName name="Excel_BuiltIn_Print_Titles_5" localSheetId="51">#REF!</definedName>
    <definedName name="Excel_BuiltIn_Print_Titles_5" localSheetId="52">#REF!</definedName>
    <definedName name="Excel_BuiltIn_Print_Titles_5" localSheetId="53">#REF!</definedName>
    <definedName name="Excel_BuiltIn_Print_Titles_5" localSheetId="54">#REF!</definedName>
    <definedName name="Excel_BuiltIn_Print_Titles_5" localSheetId="55">#REF!</definedName>
    <definedName name="Excel_BuiltIn_Print_Titles_5" localSheetId="56">#REF!</definedName>
    <definedName name="Excel_BuiltIn_Print_Titles_5" localSheetId="12">#REF!</definedName>
    <definedName name="Excel_BuiltIn_Print_Titles_5" localSheetId="57">#REF!</definedName>
    <definedName name="Excel_BuiltIn_Print_Titles_5" localSheetId="58">#REF!</definedName>
    <definedName name="Excel_BuiltIn_Print_Titles_5" localSheetId="59">#REF!</definedName>
    <definedName name="Excel_BuiltIn_Print_Titles_5" localSheetId="60">#REF!</definedName>
    <definedName name="Excel_BuiltIn_Print_Titles_5" localSheetId="61">#REF!</definedName>
    <definedName name="Excel_BuiltIn_Print_Titles_5" localSheetId="62">#REF!</definedName>
    <definedName name="Excel_BuiltIn_Print_Titles_5" localSheetId="63">#REF!</definedName>
    <definedName name="Excel_BuiltIn_Print_Titles_5" localSheetId="64">#REF!</definedName>
    <definedName name="Excel_BuiltIn_Print_Titles_5" localSheetId="65">#REF!</definedName>
    <definedName name="Excel_BuiltIn_Print_Titles_5" localSheetId="66">#REF!</definedName>
    <definedName name="Excel_BuiltIn_Print_Titles_5" localSheetId="13">#REF!</definedName>
    <definedName name="Excel_BuiltIn_Print_Titles_5" localSheetId="67">#REF!</definedName>
    <definedName name="Excel_BuiltIn_Print_Titles_5" localSheetId="68">#REF!</definedName>
    <definedName name="Excel_BuiltIn_Print_Titles_5" localSheetId="69">#REF!</definedName>
    <definedName name="Excel_BuiltIn_Print_Titles_5" localSheetId="70">#REF!</definedName>
    <definedName name="Excel_BuiltIn_Print_Titles_5" localSheetId="71">#REF!</definedName>
    <definedName name="Excel_BuiltIn_Print_Titles_5" localSheetId="72">#REF!</definedName>
    <definedName name="Excel_BuiltIn_Print_Titles_5" localSheetId="73">#REF!</definedName>
    <definedName name="Excel_BuiltIn_Print_Titles_5" localSheetId="74">#REF!</definedName>
    <definedName name="Excel_BuiltIn_Print_Titles_5" localSheetId="75">#REF!</definedName>
    <definedName name="Excel_BuiltIn_Print_Titles_5" localSheetId="76">#REF!</definedName>
    <definedName name="Excel_BuiltIn_Print_Titles_5" localSheetId="14">#REF!</definedName>
    <definedName name="Excel_BuiltIn_Print_Titles_5" localSheetId="77">#REF!</definedName>
    <definedName name="Excel_BuiltIn_Print_Titles_5" localSheetId="78">#REF!</definedName>
    <definedName name="Excel_BuiltIn_Print_Titles_5" localSheetId="79">#REF!</definedName>
    <definedName name="Excel_BuiltIn_Print_Titles_5" localSheetId="80">#REF!</definedName>
    <definedName name="Excel_BuiltIn_Print_Titles_5" localSheetId="81">#REF!</definedName>
    <definedName name="Excel_BuiltIn_Print_Titles_5" localSheetId="82">#REF!</definedName>
    <definedName name="Excel_BuiltIn_Print_Titles_5" localSheetId="83">#REF!</definedName>
    <definedName name="Excel_BuiltIn_Print_Titles_5" localSheetId="84">#REF!</definedName>
    <definedName name="Excel_BuiltIn_Print_Titles_5" localSheetId="85">#REF!</definedName>
    <definedName name="Excel_BuiltIn_Print_Titles_5" localSheetId="86">#REF!</definedName>
    <definedName name="Excel_BuiltIn_Print_Titles_5" localSheetId="15">#REF!</definedName>
    <definedName name="Excel_BuiltIn_Print_Titles_5" localSheetId="87">#REF!</definedName>
    <definedName name="Excel_BuiltIn_Print_Titles_5" localSheetId="88">#REF!</definedName>
    <definedName name="Excel_BuiltIn_Print_Titles_5" localSheetId="89">#REF!</definedName>
    <definedName name="Excel_BuiltIn_Print_Titles_5" localSheetId="90">#REF!</definedName>
    <definedName name="Excel_BuiltIn_Print_Titles_5" localSheetId="91">#REF!</definedName>
    <definedName name="Excel_BuiltIn_Print_Titles_5" localSheetId="92">#REF!</definedName>
    <definedName name="Excel_BuiltIn_Print_Titles_5" localSheetId="93">#REF!</definedName>
    <definedName name="Excel_BuiltIn_Print_Titles_5" localSheetId="94">#REF!</definedName>
    <definedName name="Excel_BuiltIn_Print_Titles_5" localSheetId="95">#REF!</definedName>
    <definedName name="Excel_BuiltIn_Print_Titles_5" localSheetId="96">#REF!</definedName>
    <definedName name="Excel_BuiltIn_Print_Titles_5" localSheetId="16">#REF!</definedName>
    <definedName name="Excel_BuiltIn_Print_Titles_5" localSheetId="97">#REF!</definedName>
    <definedName name="Excel_BuiltIn_Print_Titles_5" localSheetId="98">#REF!</definedName>
    <definedName name="Excel_BuiltIn_Print_Titles_5" localSheetId="3">#REF!</definedName>
    <definedName name="Excel_BuiltIn_Print_Titles_5" localSheetId="2">#REF!</definedName>
    <definedName name="Excel_BuiltIn_Print_Titles_5" localSheetId="4">#REF!</definedName>
    <definedName name="Excel_BuiltIn_Print_Titles_5" localSheetId="5">#REF!</definedName>
    <definedName name="Excel_BuiltIn_Print_Titles_5" localSheetId="0">#REF!</definedName>
    <definedName name="Excel_BuiltIn_Print_Titles_5">#REF!</definedName>
    <definedName name="IN" localSheetId="8">[6]IND!$A:$IV</definedName>
    <definedName name="IN" localSheetId="17">[6]IND!$A:$IV</definedName>
    <definedName name="IN" localSheetId="18">[6]IND!$A:$IV</definedName>
    <definedName name="IN" localSheetId="19">[6]IND!$A:$IV</definedName>
    <definedName name="IN" localSheetId="20">[6]IND!$A:$IV</definedName>
    <definedName name="IN" localSheetId="21">[6]IND!$A:$IV</definedName>
    <definedName name="IN" localSheetId="22">[6]IND!$A:$IV</definedName>
    <definedName name="IN" localSheetId="23">[6]IND!$A:$IV</definedName>
    <definedName name="IN" localSheetId="24">[6]IND!$A:$IV</definedName>
    <definedName name="IN" localSheetId="25">[6]IND!$A:$IV</definedName>
    <definedName name="IN" localSheetId="26">[6]IND!$A:$IV</definedName>
    <definedName name="IN" localSheetId="9">[6]IND!$A:$IV</definedName>
    <definedName name="IN" localSheetId="27">[6]IND!$A:$IV</definedName>
    <definedName name="IN" localSheetId="28">[6]IND!$A:$IV</definedName>
    <definedName name="IN" localSheetId="29">[6]IND!$A:$IV</definedName>
    <definedName name="IN" localSheetId="30">[6]IND!$A:$IV</definedName>
    <definedName name="IN" localSheetId="31">[6]IND!$A:$IV</definedName>
    <definedName name="IN" localSheetId="32">[6]IND!$A:$IV</definedName>
    <definedName name="IN" localSheetId="33">[6]IND!$A:$IV</definedName>
    <definedName name="IN" localSheetId="34">[6]IND!$A:$IV</definedName>
    <definedName name="IN" localSheetId="35">[6]IND!$A:$IV</definedName>
    <definedName name="IN" localSheetId="36">[6]IND!$A:$IV</definedName>
    <definedName name="IN" localSheetId="10">[6]IND!$A:$IV</definedName>
    <definedName name="IN" localSheetId="37">[6]IND!$A:$IV</definedName>
    <definedName name="IN" localSheetId="38">[6]IND!$A:$IV</definedName>
    <definedName name="IN" localSheetId="39">[6]IND!$A:$IV</definedName>
    <definedName name="IN" localSheetId="40">[6]IND!$A:$IV</definedName>
    <definedName name="IN" localSheetId="41">[6]IND!$A:$IV</definedName>
    <definedName name="IN" localSheetId="42">[6]IND!$A:$IV</definedName>
    <definedName name="IN" localSheetId="43">[6]IND!$A:$IV</definedName>
    <definedName name="IN" localSheetId="44">[6]IND!$A:$IV</definedName>
    <definedName name="IN" localSheetId="45">[6]IND!$A:$IV</definedName>
    <definedName name="IN" localSheetId="46">[6]IND!$A:$IV</definedName>
    <definedName name="IN" localSheetId="11">[6]IND!$A:$IV</definedName>
    <definedName name="IN" localSheetId="47">[6]IND!$A:$IV</definedName>
    <definedName name="IN" localSheetId="48">[6]IND!$A:$IV</definedName>
    <definedName name="IN" localSheetId="49">[6]IND!$A:$IV</definedName>
    <definedName name="IN" localSheetId="50">[6]IND!$A:$IV</definedName>
    <definedName name="IN" localSheetId="51">[6]IND!$A:$IV</definedName>
    <definedName name="IN" localSheetId="52">[6]IND!$A:$IV</definedName>
    <definedName name="IN" localSheetId="53">[6]IND!$A:$IV</definedName>
    <definedName name="IN" localSheetId="54">[6]IND!$A:$IV</definedName>
    <definedName name="IN" localSheetId="55">[6]IND!$A:$IV</definedName>
    <definedName name="IN" localSheetId="56">[6]IND!$A:$IV</definedName>
    <definedName name="IN" localSheetId="12">[6]IND!$A:$IV</definedName>
    <definedName name="IN" localSheetId="57">[6]IND!$A:$IV</definedName>
    <definedName name="IN" localSheetId="58">[6]IND!$A:$IV</definedName>
    <definedName name="IN" localSheetId="59">[6]IND!$A:$IV</definedName>
    <definedName name="IN" localSheetId="60">[6]IND!$A:$IV</definedName>
    <definedName name="IN" localSheetId="61">[6]IND!$A:$IV</definedName>
    <definedName name="IN" localSheetId="62">[6]IND!$A:$IV</definedName>
    <definedName name="IN" localSheetId="63">[6]IND!$A:$IV</definedName>
    <definedName name="IN" localSheetId="64">[6]IND!$A:$IV</definedName>
    <definedName name="IN" localSheetId="65">[6]IND!$A:$IV</definedName>
    <definedName name="IN" localSheetId="66">[6]IND!$A:$IV</definedName>
    <definedName name="IN" localSheetId="13">[6]IND!$A:$IV</definedName>
    <definedName name="IN" localSheetId="67">[6]IND!$A:$IV</definedName>
    <definedName name="IN" localSheetId="68">[6]IND!$A:$IV</definedName>
    <definedName name="IN" localSheetId="69">[6]IND!$A:$IV</definedName>
    <definedName name="IN" localSheetId="70">[6]IND!$A:$IV</definedName>
    <definedName name="IN" localSheetId="71">[6]IND!$A:$IV</definedName>
    <definedName name="IN" localSheetId="72">[6]IND!$A:$IV</definedName>
    <definedName name="IN" localSheetId="73">[6]IND!$A:$IV</definedName>
    <definedName name="IN" localSheetId="74">[6]IND!$A:$IV</definedName>
    <definedName name="IN" localSheetId="75">[6]IND!$A:$IV</definedName>
    <definedName name="IN" localSheetId="76">[6]IND!$A:$IV</definedName>
    <definedName name="IN" localSheetId="14">[6]IND!$A:$IV</definedName>
    <definedName name="IN" localSheetId="77">[6]IND!$A:$IV</definedName>
    <definedName name="IN" localSheetId="78">[6]IND!$A:$IV</definedName>
    <definedName name="IN" localSheetId="79">[6]IND!$A:$IV</definedName>
    <definedName name="IN" localSheetId="80">[6]IND!$A:$IV</definedName>
    <definedName name="IN" localSheetId="81">[6]IND!$A:$IV</definedName>
    <definedName name="IN" localSheetId="82">[6]IND!$A:$IV</definedName>
    <definedName name="IN" localSheetId="83">[6]IND!$A:$IV</definedName>
    <definedName name="IN" localSheetId="84">[6]IND!$A:$IV</definedName>
    <definedName name="IN" localSheetId="85">[6]IND!$A:$IV</definedName>
    <definedName name="IN" localSheetId="86">[6]IND!$A:$IV</definedName>
    <definedName name="IN" localSheetId="15">[6]IND!$A:$IV</definedName>
    <definedName name="IN" localSheetId="87">[6]IND!$A:$IV</definedName>
    <definedName name="IN" localSheetId="88">[6]IND!$A:$IV</definedName>
    <definedName name="IN" localSheetId="89">[6]IND!$A:$IV</definedName>
    <definedName name="IN" localSheetId="90">[6]IND!$A:$IV</definedName>
    <definedName name="IN" localSheetId="91">[6]IND!$A:$IV</definedName>
    <definedName name="IN" localSheetId="92">[6]IND!$A:$IV</definedName>
    <definedName name="IN" localSheetId="93">[6]IND!$A:$IV</definedName>
    <definedName name="IN" localSheetId="94">[6]IND!$A:$IV</definedName>
    <definedName name="IN" localSheetId="95">[6]IND!$A:$IV</definedName>
    <definedName name="IN" localSheetId="96">[6]IND!$A:$IV</definedName>
    <definedName name="IN" localSheetId="16">[6]IND!$A:$IV</definedName>
    <definedName name="IN" localSheetId="97">[6]IND!$A:$IV</definedName>
    <definedName name="IN" localSheetId="98">[6]IND!$A:$IV</definedName>
    <definedName name="IN" localSheetId="3">[6]IND!$A:$IV</definedName>
    <definedName name="IN" localSheetId="99">[7]IND!$A:$IV</definedName>
    <definedName name="IN" localSheetId="4">[6]IND!$A:$IV</definedName>
    <definedName name="IN" localSheetId="5">[6]IND!$A:$IV</definedName>
    <definedName name="IN" localSheetId="0">[6]IND!$A:$IV</definedName>
    <definedName name="IN">[8]IND!$A:$IV</definedName>
    <definedName name="IND" localSheetId="8">[9]IN!$A$3:$IV$102</definedName>
    <definedName name="IND" localSheetId="17">[9]IN!$A$3:$IV$102</definedName>
    <definedName name="IND" localSheetId="18">[9]IN!$A$3:$IV$102</definedName>
    <definedName name="IND" localSheetId="19">[9]IN!$A$3:$IV$102</definedName>
    <definedName name="IND" localSheetId="20">[9]IN!$A$3:$IV$102</definedName>
    <definedName name="IND" localSheetId="21">[9]IN!$A$3:$IV$102</definedName>
    <definedName name="IND" localSheetId="22">[9]IN!$A$3:$IV$102</definedName>
    <definedName name="IND" localSheetId="23">[9]IN!$A$3:$IV$102</definedName>
    <definedName name="IND" localSheetId="24">[9]IN!$A$3:$IV$102</definedName>
    <definedName name="IND" localSheetId="25">[9]IN!$A$3:$IV$102</definedName>
    <definedName name="IND" localSheetId="26">[9]IN!$A$3:$IV$102</definedName>
    <definedName name="IND" localSheetId="9">[9]IN!$A$3:$IV$102</definedName>
    <definedName name="IND" localSheetId="27">[9]IN!$A$3:$IV$102</definedName>
    <definedName name="IND" localSheetId="28">[9]IN!$A$3:$IV$102</definedName>
    <definedName name="IND" localSheetId="29">[9]IN!$A$3:$IV$102</definedName>
    <definedName name="IND" localSheetId="30">[9]IN!$A$3:$IV$102</definedName>
    <definedName name="IND" localSheetId="31">[9]IN!$A$3:$IV$102</definedName>
    <definedName name="IND" localSheetId="32">[9]IN!$A$3:$IV$102</definedName>
    <definedName name="IND" localSheetId="33">[9]IN!$A$3:$IV$102</definedName>
    <definedName name="IND" localSheetId="34">[9]IN!$A$3:$IV$102</definedName>
    <definedName name="IND" localSheetId="35">[9]IN!$A$3:$IV$102</definedName>
    <definedName name="IND" localSheetId="36">[9]IN!$A$3:$IV$102</definedName>
    <definedName name="IND" localSheetId="10">[9]IN!$A$3:$IV$102</definedName>
    <definedName name="IND" localSheetId="37">[9]IN!$A$3:$IV$102</definedName>
    <definedName name="IND" localSheetId="38">[9]IN!$A$3:$IV$102</definedName>
    <definedName name="IND" localSheetId="39">[9]IN!$A$3:$IV$102</definedName>
    <definedName name="IND" localSheetId="40">[9]IN!$A$3:$IV$102</definedName>
    <definedName name="IND" localSheetId="41">[9]IN!$A$3:$IV$102</definedName>
    <definedName name="IND" localSheetId="42">[9]IN!$A$3:$IV$102</definedName>
    <definedName name="IND" localSheetId="43">[9]IN!$A$3:$IV$102</definedName>
    <definedName name="IND" localSheetId="44">[9]IN!$A$3:$IV$102</definedName>
    <definedName name="IND" localSheetId="45">[9]IN!$A$3:$IV$102</definedName>
    <definedName name="IND" localSheetId="46">[9]IN!$A$3:$IV$102</definedName>
    <definedName name="IND" localSheetId="11">[9]IN!$A$3:$IV$102</definedName>
    <definedName name="IND" localSheetId="47">[9]IN!$A$3:$IV$102</definedName>
    <definedName name="IND" localSheetId="48">[9]IN!$A$3:$IV$102</definedName>
    <definedName name="IND" localSheetId="49">[9]IN!$A$3:$IV$102</definedName>
    <definedName name="IND" localSheetId="50">[9]IN!$A$3:$IV$102</definedName>
    <definedName name="IND" localSheetId="51">[9]IN!$A$3:$IV$102</definedName>
    <definedName name="IND" localSheetId="52">[9]IN!$A$3:$IV$102</definedName>
    <definedName name="IND" localSheetId="53">[9]IN!$A$3:$IV$102</definedName>
    <definedName name="IND" localSheetId="54">[9]IN!$A$3:$IV$102</definedName>
    <definedName name="IND" localSheetId="55">[9]IN!$A$3:$IV$102</definedName>
    <definedName name="IND" localSheetId="56">[9]IN!$A$3:$IV$102</definedName>
    <definedName name="IND" localSheetId="12">[9]IN!$A$3:$IV$102</definedName>
    <definedName name="IND" localSheetId="57">[9]IN!$A$3:$IV$102</definedName>
    <definedName name="IND" localSheetId="58">[9]IN!$A$3:$IV$102</definedName>
    <definedName name="IND" localSheetId="59">[9]IN!$A$3:$IV$102</definedName>
    <definedName name="IND" localSheetId="60">[9]IN!$A$3:$IV$102</definedName>
    <definedName name="IND" localSheetId="61">[9]IN!$A$3:$IV$102</definedName>
    <definedName name="IND" localSheetId="62">[9]IN!$A$3:$IV$102</definedName>
    <definedName name="IND" localSheetId="63">[9]IN!$A$3:$IV$102</definedName>
    <definedName name="IND" localSheetId="64">[9]IN!$A$3:$IV$102</definedName>
    <definedName name="IND" localSheetId="65">[9]IN!$A$3:$IV$102</definedName>
    <definedName name="IND" localSheetId="66">[9]IN!$A$3:$IV$102</definedName>
    <definedName name="IND" localSheetId="13">[9]IN!$A$3:$IV$102</definedName>
    <definedName name="IND" localSheetId="67">[9]IN!$A$3:$IV$102</definedName>
    <definedName name="IND" localSheetId="68">[9]IN!$A$3:$IV$102</definedName>
    <definedName name="IND" localSheetId="69">[9]IN!$A$3:$IV$102</definedName>
    <definedName name="IND" localSheetId="70">[9]IN!$A$3:$IV$102</definedName>
    <definedName name="IND" localSheetId="71">[9]IN!$A$3:$IV$102</definedName>
    <definedName name="IND" localSheetId="72">[9]IN!$A$3:$IV$102</definedName>
    <definedName name="IND" localSheetId="73">[9]IN!$A$3:$IV$102</definedName>
    <definedName name="IND" localSheetId="74">[9]IN!$A$3:$IV$102</definedName>
    <definedName name="IND" localSheetId="75">[9]IN!$A$3:$IV$102</definedName>
    <definedName name="IND" localSheetId="76">[9]IN!$A$3:$IV$102</definedName>
    <definedName name="IND" localSheetId="14">[9]IN!$A$3:$IV$102</definedName>
    <definedName name="IND" localSheetId="77">[9]IN!$A$3:$IV$102</definedName>
    <definedName name="IND" localSheetId="78">[9]IN!$A$3:$IV$102</definedName>
    <definedName name="IND" localSheetId="79">[9]IN!$A$3:$IV$102</definedName>
    <definedName name="IND" localSheetId="80">[9]IN!$A$3:$IV$102</definedName>
    <definedName name="IND" localSheetId="81">[9]IN!$A$3:$IV$102</definedName>
    <definedName name="IND" localSheetId="82">[9]IN!$A$3:$IV$102</definedName>
    <definedName name="IND" localSheetId="83">[9]IN!$A$3:$IV$102</definedName>
    <definedName name="IND" localSheetId="84">[9]IN!$A$3:$IV$102</definedName>
    <definedName name="IND" localSheetId="85">[9]IN!$A$3:$IV$102</definedName>
    <definedName name="IND" localSheetId="86">[9]IN!$A$3:$IV$102</definedName>
    <definedName name="IND" localSheetId="15">[9]IN!$A$3:$IV$102</definedName>
    <definedName name="IND" localSheetId="87">[9]IN!$A$3:$IV$102</definedName>
    <definedName name="IND" localSheetId="88">[9]IN!$A$3:$IV$102</definedName>
    <definedName name="IND" localSheetId="89">[9]IN!$A$3:$IV$102</definedName>
    <definedName name="IND" localSheetId="90">[9]IN!$A$3:$IV$102</definedName>
    <definedName name="IND" localSheetId="91">[9]IN!$A$3:$IV$102</definedName>
    <definedName name="IND" localSheetId="92">[9]IN!$A$3:$IV$102</definedName>
    <definedName name="IND" localSheetId="93">[9]IN!$A$3:$IV$102</definedName>
    <definedName name="IND" localSheetId="94">[9]IN!$A$3:$IV$102</definedName>
    <definedName name="IND" localSheetId="95">[9]IN!$A$3:$IV$102</definedName>
    <definedName name="IND" localSheetId="96">[9]IN!$A$3:$IV$102</definedName>
    <definedName name="IND" localSheetId="16">[9]IN!$A$3:$IV$102</definedName>
    <definedName name="IND" localSheetId="97">[9]IN!$A$3:$IV$102</definedName>
    <definedName name="IND" localSheetId="98">[9]IN!$A$3:$IV$102</definedName>
    <definedName name="IND" localSheetId="3">[9]IN!$A$3:$IV$102</definedName>
    <definedName name="IND" localSheetId="99">[10]IN!$A$3:$IV$102</definedName>
    <definedName name="IND" localSheetId="4">[9]IN!$A$3:$IV$102</definedName>
    <definedName name="IND" localSheetId="5">[9]IN!$A$3:$IV$102</definedName>
    <definedName name="IND" localSheetId="0">[9]IN!$A$3:$IV$102</definedName>
    <definedName name="IND">[11]IN!$A$3:$IV$102</definedName>
    <definedName name="IPC_Member" localSheetId="8">#REF!</definedName>
    <definedName name="IPC_Member" localSheetId="17">#REF!</definedName>
    <definedName name="IPC_Member" localSheetId="18">#REF!</definedName>
    <definedName name="IPC_Member" localSheetId="19">#REF!</definedName>
    <definedName name="IPC_Member" localSheetId="20">#REF!</definedName>
    <definedName name="IPC_Member" localSheetId="21">#REF!</definedName>
    <definedName name="IPC_Member" localSheetId="22">#REF!</definedName>
    <definedName name="IPC_Member" localSheetId="23">#REF!</definedName>
    <definedName name="IPC_Member" localSheetId="24">#REF!</definedName>
    <definedName name="IPC_Member" localSheetId="25">#REF!</definedName>
    <definedName name="IPC_Member" localSheetId="26">#REF!</definedName>
    <definedName name="IPC_Member" localSheetId="9">#REF!</definedName>
    <definedName name="IPC_Member" localSheetId="27">#REF!</definedName>
    <definedName name="IPC_Member" localSheetId="28">#REF!</definedName>
    <definedName name="IPC_Member" localSheetId="29">#REF!</definedName>
    <definedName name="IPC_Member" localSheetId="30">#REF!</definedName>
    <definedName name="IPC_Member" localSheetId="31">#REF!</definedName>
    <definedName name="IPC_Member" localSheetId="32">#REF!</definedName>
    <definedName name="IPC_Member" localSheetId="33">#REF!</definedName>
    <definedName name="IPC_Member" localSheetId="34">#REF!</definedName>
    <definedName name="IPC_Member" localSheetId="35">#REF!</definedName>
    <definedName name="IPC_Member" localSheetId="36">#REF!</definedName>
    <definedName name="IPC_Member" localSheetId="10">#REF!</definedName>
    <definedName name="IPC_Member" localSheetId="37">#REF!</definedName>
    <definedName name="IPC_Member" localSheetId="38">#REF!</definedName>
    <definedName name="IPC_Member" localSheetId="39">#REF!</definedName>
    <definedName name="IPC_Member" localSheetId="40">#REF!</definedName>
    <definedName name="IPC_Member" localSheetId="41">#REF!</definedName>
    <definedName name="IPC_Member" localSheetId="42">#REF!</definedName>
    <definedName name="IPC_Member" localSheetId="43">#REF!</definedName>
    <definedName name="IPC_Member" localSheetId="44">#REF!</definedName>
    <definedName name="IPC_Member" localSheetId="45">#REF!</definedName>
    <definedName name="IPC_Member" localSheetId="46">#REF!</definedName>
    <definedName name="IPC_Member" localSheetId="11">#REF!</definedName>
    <definedName name="IPC_Member" localSheetId="47">#REF!</definedName>
    <definedName name="IPC_Member" localSheetId="48">#REF!</definedName>
    <definedName name="IPC_Member" localSheetId="49">#REF!</definedName>
    <definedName name="IPC_Member" localSheetId="50">#REF!</definedName>
    <definedName name="IPC_Member" localSheetId="51">#REF!</definedName>
    <definedName name="IPC_Member" localSheetId="52">#REF!</definedName>
    <definedName name="IPC_Member" localSheetId="53">#REF!</definedName>
    <definedName name="IPC_Member" localSheetId="54">#REF!</definedName>
    <definedName name="IPC_Member" localSheetId="55">#REF!</definedName>
    <definedName name="IPC_Member" localSheetId="56">#REF!</definedName>
    <definedName name="IPC_Member" localSheetId="12">#REF!</definedName>
    <definedName name="IPC_Member" localSheetId="57">#REF!</definedName>
    <definedName name="IPC_Member" localSheetId="58">#REF!</definedName>
    <definedName name="IPC_Member" localSheetId="59">#REF!</definedName>
    <definedName name="IPC_Member" localSheetId="60">#REF!</definedName>
    <definedName name="IPC_Member" localSheetId="61">#REF!</definedName>
    <definedName name="IPC_Member" localSheetId="62">#REF!</definedName>
    <definedName name="IPC_Member" localSheetId="63">#REF!</definedName>
    <definedName name="IPC_Member" localSheetId="64">#REF!</definedName>
    <definedName name="IPC_Member" localSheetId="65">#REF!</definedName>
    <definedName name="IPC_Member" localSheetId="66">#REF!</definedName>
    <definedName name="IPC_Member" localSheetId="13">#REF!</definedName>
    <definedName name="IPC_Member" localSheetId="67">#REF!</definedName>
    <definedName name="IPC_Member" localSheetId="68">#REF!</definedName>
    <definedName name="IPC_Member" localSheetId="69">#REF!</definedName>
    <definedName name="IPC_Member" localSheetId="70">#REF!</definedName>
    <definedName name="IPC_Member" localSheetId="71">#REF!</definedName>
    <definedName name="IPC_Member" localSheetId="72">#REF!</definedName>
    <definedName name="IPC_Member" localSheetId="73">#REF!</definedName>
    <definedName name="IPC_Member" localSheetId="74">#REF!</definedName>
    <definedName name="IPC_Member" localSheetId="75">#REF!</definedName>
    <definedName name="IPC_Member" localSheetId="76">#REF!</definedName>
    <definedName name="IPC_Member" localSheetId="14">#REF!</definedName>
    <definedName name="IPC_Member" localSheetId="77">#REF!</definedName>
    <definedName name="IPC_Member" localSheetId="78">#REF!</definedName>
    <definedName name="IPC_Member" localSheetId="79">#REF!</definedName>
    <definedName name="IPC_Member" localSheetId="80">#REF!</definedName>
    <definedName name="IPC_Member" localSheetId="81">#REF!</definedName>
    <definedName name="IPC_Member" localSheetId="82">#REF!</definedName>
    <definedName name="IPC_Member" localSheetId="83">#REF!</definedName>
    <definedName name="IPC_Member" localSheetId="84">#REF!</definedName>
    <definedName name="IPC_Member" localSheetId="85">#REF!</definedName>
    <definedName name="IPC_Member" localSheetId="86">#REF!</definedName>
    <definedName name="IPC_Member" localSheetId="15">#REF!</definedName>
    <definedName name="IPC_Member" localSheetId="87">#REF!</definedName>
    <definedName name="IPC_Member" localSheetId="88">#REF!</definedName>
    <definedName name="IPC_Member" localSheetId="89">#REF!</definedName>
    <definedName name="IPC_Member" localSheetId="90">#REF!</definedName>
    <definedName name="IPC_Member" localSheetId="91">#REF!</definedName>
    <definedName name="IPC_Member" localSheetId="92">#REF!</definedName>
    <definedName name="IPC_Member" localSheetId="93">#REF!</definedName>
    <definedName name="IPC_Member" localSheetId="94">#REF!</definedName>
    <definedName name="IPC_Member" localSheetId="95">#REF!</definedName>
    <definedName name="IPC_Member" localSheetId="96">#REF!</definedName>
    <definedName name="IPC_Member" localSheetId="16">#REF!</definedName>
    <definedName name="IPC_Member" localSheetId="97">#REF!</definedName>
    <definedName name="IPC_Member" localSheetId="98">#REF!</definedName>
    <definedName name="IPC_Member" localSheetId="3">#REF!</definedName>
    <definedName name="IPC_Member" localSheetId="2">#REF!</definedName>
    <definedName name="IPC_Member" localSheetId="4">#REF!</definedName>
    <definedName name="IPC_Member" localSheetId="5">#REF!</definedName>
    <definedName name="IPC_Member" localSheetId="0">#REF!</definedName>
    <definedName name="IPC_Member">#REF!</definedName>
    <definedName name="JBS" localSheetId="8">[12]JB!$A$1:$E$100</definedName>
    <definedName name="JBS" localSheetId="17">[12]JB!$A$1:$E$100</definedName>
    <definedName name="JBS" localSheetId="18">[12]JB!$A$1:$E$100</definedName>
    <definedName name="JBS" localSheetId="19">[12]JB!$A$1:$E$100</definedName>
    <definedName name="JBS" localSheetId="20">[12]JB!$A$1:$E$100</definedName>
    <definedName name="JBS" localSheetId="21">[12]JB!$A$1:$E$100</definedName>
    <definedName name="JBS" localSheetId="22">[12]JB!$A$1:$E$100</definedName>
    <definedName name="JBS" localSheetId="23">[12]JB!$A$1:$E$100</definedName>
    <definedName name="JBS" localSheetId="24">[12]JB!$A$1:$E$100</definedName>
    <definedName name="JBS" localSheetId="25">[12]JB!$A$1:$E$100</definedName>
    <definedName name="JBS" localSheetId="26">[12]JB!$A$1:$E$100</definedName>
    <definedName name="JBS" localSheetId="9">[12]JB!$A$1:$E$100</definedName>
    <definedName name="JBS" localSheetId="27">[12]JB!$A$1:$E$100</definedName>
    <definedName name="JBS" localSheetId="28">[12]JB!$A$1:$E$100</definedName>
    <definedName name="JBS" localSheetId="29">[12]JB!$A$1:$E$100</definedName>
    <definedName name="JBS" localSheetId="30">[12]JB!$A$1:$E$100</definedName>
    <definedName name="JBS" localSheetId="31">[12]JB!$A$1:$E$100</definedName>
    <definedName name="JBS" localSheetId="32">[12]JB!$A$1:$E$100</definedName>
    <definedName name="JBS" localSheetId="33">[12]JB!$A$1:$E$100</definedName>
    <definedName name="JBS" localSheetId="34">[12]JB!$A$1:$E$100</definedName>
    <definedName name="JBS" localSheetId="35">[12]JB!$A$1:$E$100</definedName>
    <definedName name="JBS" localSheetId="36">[12]JB!$A$1:$E$100</definedName>
    <definedName name="JBS" localSheetId="10">[12]JB!$A$1:$E$100</definedName>
    <definedName name="JBS" localSheetId="37">[12]JB!$A$1:$E$100</definedName>
    <definedName name="JBS" localSheetId="38">[12]JB!$A$1:$E$100</definedName>
    <definedName name="JBS" localSheetId="39">[12]JB!$A$1:$E$100</definedName>
    <definedName name="JBS" localSheetId="40">[12]JB!$A$1:$E$100</definedName>
    <definedName name="JBS" localSheetId="41">[12]JB!$A$1:$E$100</definedName>
    <definedName name="JBS" localSheetId="42">[12]JB!$A$1:$E$100</definedName>
    <definedName name="JBS" localSheetId="43">[12]JB!$A$1:$E$100</definedName>
    <definedName name="JBS" localSheetId="44">[12]JB!$A$1:$E$100</definedName>
    <definedName name="JBS" localSheetId="45">[12]JB!$A$1:$E$100</definedName>
    <definedName name="JBS" localSheetId="46">[12]JB!$A$1:$E$100</definedName>
    <definedName name="JBS" localSheetId="11">[12]JB!$A$1:$E$100</definedName>
    <definedName name="JBS" localSheetId="47">[12]JB!$A$1:$E$100</definedName>
    <definedName name="JBS" localSheetId="48">[12]JB!$A$1:$E$100</definedName>
    <definedName name="JBS" localSheetId="49">[12]JB!$A$1:$E$100</definedName>
    <definedName name="JBS" localSheetId="50">[12]JB!$A$1:$E$100</definedName>
    <definedName name="JBS" localSheetId="51">[12]JB!$A$1:$E$100</definedName>
    <definedName name="JBS" localSheetId="52">[12]JB!$A$1:$E$100</definedName>
    <definedName name="JBS" localSheetId="53">[12]JB!$A$1:$E$100</definedName>
    <definedName name="JBS" localSheetId="54">[12]JB!$A$1:$E$100</definedName>
    <definedName name="JBS" localSheetId="55">[12]JB!$A$1:$E$100</definedName>
    <definedName name="JBS" localSheetId="56">[12]JB!$A$1:$E$100</definedName>
    <definedName name="JBS" localSheetId="12">[12]JB!$A$1:$E$100</definedName>
    <definedName name="JBS" localSheetId="57">[12]JB!$A$1:$E$100</definedName>
    <definedName name="JBS" localSheetId="58">[12]JB!$A$1:$E$100</definedName>
    <definedName name="JBS" localSheetId="59">[12]JB!$A$1:$E$100</definedName>
    <definedName name="JBS" localSheetId="60">[12]JB!$A$1:$E$100</definedName>
    <definedName name="JBS" localSheetId="61">[12]JB!$A$1:$E$100</definedName>
    <definedName name="JBS" localSheetId="62">[12]JB!$A$1:$E$100</definedName>
    <definedName name="JBS" localSheetId="63">[12]JB!$A$1:$E$100</definedName>
    <definedName name="JBS" localSheetId="64">[12]JB!$A$1:$E$100</definedName>
    <definedName name="JBS" localSheetId="65">[12]JB!$A$1:$E$100</definedName>
    <definedName name="JBS" localSheetId="66">[12]JB!$A$1:$E$100</definedName>
    <definedName name="JBS" localSheetId="13">[12]JB!$A$1:$E$100</definedName>
    <definedName name="JBS" localSheetId="67">[12]JB!$A$1:$E$100</definedName>
    <definedName name="JBS" localSheetId="68">[12]JB!$A$1:$E$100</definedName>
    <definedName name="JBS" localSheetId="69">[12]JB!$A$1:$E$100</definedName>
    <definedName name="JBS" localSheetId="70">[12]JB!$A$1:$E$100</definedName>
    <definedName name="JBS" localSheetId="71">[12]JB!$A$1:$E$100</definedName>
    <definedName name="JBS" localSheetId="72">[12]JB!$A$1:$E$100</definedName>
    <definedName name="JBS" localSheetId="73">[12]JB!$A$1:$E$100</definedName>
    <definedName name="JBS" localSheetId="74">[12]JB!$A$1:$E$100</definedName>
    <definedName name="JBS" localSheetId="75">[12]JB!$A$1:$E$100</definedName>
    <definedName name="JBS" localSheetId="76">[12]JB!$A$1:$E$100</definedName>
    <definedName name="JBS" localSheetId="14">[12]JB!$A$1:$E$100</definedName>
    <definedName name="JBS" localSheetId="77">[12]JB!$A$1:$E$100</definedName>
    <definedName name="JBS" localSheetId="78">[12]JB!$A$1:$E$100</definedName>
    <definedName name="JBS" localSheetId="79">[12]JB!$A$1:$E$100</definedName>
    <definedName name="JBS" localSheetId="80">[12]JB!$A$1:$E$100</definedName>
    <definedName name="JBS" localSheetId="81">[12]JB!$A$1:$E$100</definedName>
    <definedName name="JBS" localSheetId="82">[12]JB!$A$1:$E$100</definedName>
    <definedName name="JBS" localSheetId="83">[12]JB!$A$1:$E$100</definedName>
    <definedName name="JBS" localSheetId="84">[12]JB!$A$1:$E$100</definedName>
    <definedName name="JBS" localSheetId="85">[12]JB!$A$1:$E$100</definedName>
    <definedName name="JBS" localSheetId="86">[12]JB!$A$1:$E$100</definedName>
    <definedName name="JBS" localSheetId="15">[12]JB!$A$1:$E$100</definedName>
    <definedName name="JBS" localSheetId="87">[12]JB!$A$1:$E$100</definedName>
    <definedName name="JBS" localSheetId="88">[12]JB!$A$1:$E$100</definedName>
    <definedName name="JBS" localSheetId="89">[12]JB!$A$1:$E$100</definedName>
    <definedName name="JBS" localSheetId="90">[12]JB!$A$1:$E$100</definedName>
    <definedName name="JBS" localSheetId="91">[12]JB!$A$1:$E$100</definedName>
    <definedName name="JBS" localSheetId="92">[12]JB!$A$1:$E$100</definedName>
    <definedName name="JBS" localSheetId="93">[12]JB!$A$1:$E$100</definedName>
    <definedName name="JBS" localSheetId="94">[12]JB!$A$1:$E$100</definedName>
    <definedName name="JBS" localSheetId="95">[12]JB!$A$1:$E$100</definedName>
    <definedName name="JBS" localSheetId="96">[12]JB!$A$1:$E$100</definedName>
    <definedName name="JBS" localSheetId="16">[12]JB!$A$1:$E$100</definedName>
    <definedName name="JBS" localSheetId="97">[12]JB!$A$1:$E$100</definedName>
    <definedName name="JBS" localSheetId="98">[12]JB!$A$1:$E$100</definedName>
    <definedName name="JBS" localSheetId="3">[13]JB!$A$1:$E$100</definedName>
    <definedName name="JBS" localSheetId="2">[14]JB!$A$1:$E$100</definedName>
    <definedName name="JBS" localSheetId="4">[13]JB!$A$1:$E$100</definedName>
    <definedName name="JBS" localSheetId="5">[13]JB!$A$1:$E$100</definedName>
    <definedName name="JBS" localSheetId="0">[14]JB!$A$1:$E$100</definedName>
    <definedName name="JBS">[15]JB!$A$1:$E$100</definedName>
    <definedName name="JGS" localSheetId="8">#REF!</definedName>
    <definedName name="JGS" localSheetId="17">#REF!</definedName>
    <definedName name="JGS" localSheetId="18">#REF!</definedName>
    <definedName name="JGS" localSheetId="19">#REF!</definedName>
    <definedName name="JGS" localSheetId="20">#REF!</definedName>
    <definedName name="JGS" localSheetId="21">#REF!</definedName>
    <definedName name="JGS" localSheetId="22">#REF!</definedName>
    <definedName name="JGS" localSheetId="23">#REF!</definedName>
    <definedName name="JGS" localSheetId="24">#REF!</definedName>
    <definedName name="JGS" localSheetId="25">#REF!</definedName>
    <definedName name="JGS" localSheetId="26">#REF!</definedName>
    <definedName name="JGS" localSheetId="9">#REF!</definedName>
    <definedName name="JGS" localSheetId="27">#REF!</definedName>
    <definedName name="JGS" localSheetId="28">#REF!</definedName>
    <definedName name="JGS" localSheetId="29">#REF!</definedName>
    <definedName name="JGS" localSheetId="30">#REF!</definedName>
    <definedName name="JGS" localSheetId="31">#REF!</definedName>
    <definedName name="JGS" localSheetId="32">#REF!</definedName>
    <definedName name="JGS" localSheetId="33">#REF!</definedName>
    <definedName name="JGS" localSheetId="34">#REF!</definedName>
    <definedName name="JGS" localSheetId="35">#REF!</definedName>
    <definedName name="JGS" localSheetId="36">#REF!</definedName>
    <definedName name="JGS" localSheetId="10">#REF!</definedName>
    <definedName name="JGS" localSheetId="37">#REF!</definedName>
    <definedName name="JGS" localSheetId="38">#REF!</definedName>
    <definedName name="JGS" localSheetId="39">#REF!</definedName>
    <definedName name="JGS" localSheetId="40">#REF!</definedName>
    <definedName name="JGS" localSheetId="41">#REF!</definedName>
    <definedName name="JGS" localSheetId="42">#REF!</definedName>
    <definedName name="JGS" localSheetId="43">#REF!</definedName>
    <definedName name="JGS" localSheetId="44">#REF!</definedName>
    <definedName name="JGS" localSheetId="45">#REF!</definedName>
    <definedName name="JGS" localSheetId="46">#REF!</definedName>
    <definedName name="JGS" localSheetId="11">#REF!</definedName>
    <definedName name="JGS" localSheetId="47">#REF!</definedName>
    <definedName name="JGS" localSheetId="48">#REF!</definedName>
    <definedName name="JGS" localSheetId="49">#REF!</definedName>
    <definedName name="JGS" localSheetId="50">#REF!</definedName>
    <definedName name="JGS" localSheetId="51">#REF!</definedName>
    <definedName name="JGS" localSheetId="52">#REF!</definedName>
    <definedName name="JGS" localSheetId="53">#REF!</definedName>
    <definedName name="JGS" localSheetId="54">#REF!</definedName>
    <definedName name="JGS" localSheetId="55">#REF!</definedName>
    <definedName name="JGS" localSheetId="56">#REF!</definedName>
    <definedName name="JGS" localSheetId="12">#REF!</definedName>
    <definedName name="JGS" localSheetId="57">#REF!</definedName>
    <definedName name="JGS" localSheetId="58">#REF!</definedName>
    <definedName name="JGS" localSheetId="59">#REF!</definedName>
    <definedName name="JGS" localSheetId="60">#REF!</definedName>
    <definedName name="JGS" localSheetId="61">#REF!</definedName>
    <definedName name="JGS" localSheetId="62">#REF!</definedName>
    <definedName name="JGS" localSheetId="63">#REF!</definedName>
    <definedName name="JGS" localSheetId="64">#REF!</definedName>
    <definedName name="JGS" localSheetId="65">#REF!</definedName>
    <definedName name="JGS" localSheetId="66">#REF!</definedName>
    <definedName name="JGS" localSheetId="13">#REF!</definedName>
    <definedName name="JGS" localSheetId="67">#REF!</definedName>
    <definedName name="JGS" localSheetId="68">#REF!</definedName>
    <definedName name="JGS" localSheetId="69">#REF!</definedName>
    <definedName name="JGS" localSheetId="70">#REF!</definedName>
    <definedName name="JGS" localSheetId="71">#REF!</definedName>
    <definedName name="JGS" localSheetId="72">#REF!</definedName>
    <definedName name="JGS" localSheetId="73">#REF!</definedName>
    <definedName name="JGS" localSheetId="74">#REF!</definedName>
    <definedName name="JGS" localSheetId="75">#REF!</definedName>
    <definedName name="JGS" localSheetId="76">#REF!</definedName>
    <definedName name="JGS" localSheetId="14">#REF!</definedName>
    <definedName name="JGS" localSheetId="77">#REF!</definedName>
    <definedName name="JGS" localSheetId="78">#REF!</definedName>
    <definedName name="JGS" localSheetId="79">#REF!</definedName>
    <definedName name="JGS" localSheetId="80">#REF!</definedName>
    <definedName name="JGS" localSheetId="81">#REF!</definedName>
    <definedName name="JGS" localSheetId="82">#REF!</definedName>
    <definedName name="JGS" localSheetId="83">#REF!</definedName>
    <definedName name="JGS" localSheetId="84">#REF!</definedName>
    <definedName name="JGS" localSheetId="85">#REF!</definedName>
    <definedName name="JGS" localSheetId="86">#REF!</definedName>
    <definedName name="JGS" localSheetId="15">#REF!</definedName>
    <definedName name="JGS" localSheetId="87">#REF!</definedName>
    <definedName name="JGS" localSheetId="88">#REF!</definedName>
    <definedName name="JGS" localSheetId="89">#REF!</definedName>
    <definedName name="JGS" localSheetId="90">#REF!</definedName>
    <definedName name="JGS" localSheetId="91">#REF!</definedName>
    <definedName name="JGS" localSheetId="92">#REF!</definedName>
    <definedName name="JGS" localSheetId="93">#REF!</definedName>
    <definedName name="JGS" localSheetId="94">#REF!</definedName>
    <definedName name="JGS" localSheetId="95">#REF!</definedName>
    <definedName name="JGS" localSheetId="96">#REF!</definedName>
    <definedName name="JGS" localSheetId="16">#REF!</definedName>
    <definedName name="JGS" localSheetId="97">#REF!</definedName>
    <definedName name="JGS" localSheetId="98">#REF!</definedName>
    <definedName name="JGS" localSheetId="3">#REF!</definedName>
    <definedName name="JGS" localSheetId="2">#REF!</definedName>
    <definedName name="JGS" localSheetId="4">#REF!</definedName>
    <definedName name="JGS" localSheetId="5">#REF!</definedName>
    <definedName name="JGS" localSheetId="0">#REF!</definedName>
    <definedName name="JGS">#REF!</definedName>
    <definedName name="JUG">[16]Jug!$A$2:$D$13</definedName>
    <definedName name="PC" localSheetId="8">#REF!</definedName>
    <definedName name="PC" localSheetId="17">#REF!</definedName>
    <definedName name="PC" localSheetId="18">#REF!</definedName>
    <definedName name="PC" localSheetId="19">#REF!</definedName>
    <definedName name="PC" localSheetId="20">#REF!</definedName>
    <definedName name="PC" localSheetId="21">#REF!</definedName>
    <definedName name="PC" localSheetId="22">#REF!</definedName>
    <definedName name="PC" localSheetId="23">#REF!</definedName>
    <definedName name="PC" localSheetId="24">#REF!</definedName>
    <definedName name="PC" localSheetId="25">#REF!</definedName>
    <definedName name="PC" localSheetId="26">#REF!</definedName>
    <definedName name="PC" localSheetId="9">#REF!</definedName>
    <definedName name="PC" localSheetId="27">#REF!</definedName>
    <definedName name="PC" localSheetId="28">#REF!</definedName>
    <definedName name="PC" localSheetId="29">#REF!</definedName>
    <definedName name="PC" localSheetId="30">#REF!</definedName>
    <definedName name="PC" localSheetId="31">#REF!</definedName>
    <definedName name="PC" localSheetId="32">#REF!</definedName>
    <definedName name="PC" localSheetId="33">#REF!</definedName>
    <definedName name="PC" localSheetId="34">#REF!</definedName>
    <definedName name="PC" localSheetId="35">#REF!</definedName>
    <definedName name="PC" localSheetId="36">#REF!</definedName>
    <definedName name="PC" localSheetId="10">#REF!</definedName>
    <definedName name="PC" localSheetId="37">#REF!</definedName>
    <definedName name="PC" localSheetId="38">#REF!</definedName>
    <definedName name="PC" localSheetId="39">#REF!</definedName>
    <definedName name="PC" localSheetId="40">#REF!</definedName>
    <definedName name="PC" localSheetId="41">#REF!</definedName>
    <definedName name="PC" localSheetId="42">#REF!</definedName>
    <definedName name="PC" localSheetId="43">#REF!</definedName>
    <definedName name="PC" localSheetId="44">#REF!</definedName>
    <definedName name="PC" localSheetId="45">#REF!</definedName>
    <definedName name="PC" localSheetId="46">#REF!</definedName>
    <definedName name="PC" localSheetId="11">#REF!</definedName>
    <definedName name="PC" localSheetId="47">#REF!</definedName>
    <definedName name="PC" localSheetId="48">#REF!</definedName>
    <definedName name="PC" localSheetId="49">#REF!</definedName>
    <definedName name="PC" localSheetId="50">#REF!</definedName>
    <definedName name="PC" localSheetId="51">#REF!</definedName>
    <definedName name="PC" localSheetId="52">#REF!</definedName>
    <definedName name="PC" localSheetId="53">#REF!</definedName>
    <definedName name="PC" localSheetId="54">#REF!</definedName>
    <definedName name="PC" localSheetId="55">#REF!</definedName>
    <definedName name="PC" localSheetId="56">#REF!</definedName>
    <definedName name="PC" localSheetId="12">#REF!</definedName>
    <definedName name="PC" localSheetId="57">#REF!</definedName>
    <definedName name="PC" localSheetId="58">#REF!</definedName>
    <definedName name="PC" localSheetId="59">#REF!</definedName>
    <definedName name="PC" localSheetId="60">#REF!</definedName>
    <definedName name="PC" localSheetId="61">#REF!</definedName>
    <definedName name="PC" localSheetId="62">#REF!</definedName>
    <definedName name="PC" localSheetId="63">#REF!</definedName>
    <definedName name="PC" localSheetId="64">#REF!</definedName>
    <definedName name="PC" localSheetId="65">#REF!</definedName>
    <definedName name="PC" localSheetId="66">#REF!</definedName>
    <definedName name="PC" localSheetId="13">#REF!</definedName>
    <definedName name="PC" localSheetId="67">#REF!</definedName>
    <definedName name="PC" localSheetId="68">#REF!</definedName>
    <definedName name="PC" localSheetId="69">#REF!</definedName>
    <definedName name="PC" localSheetId="70">#REF!</definedName>
    <definedName name="PC" localSheetId="71">#REF!</definedName>
    <definedName name="PC" localSheetId="72">#REF!</definedName>
    <definedName name="PC" localSheetId="73">#REF!</definedName>
    <definedName name="PC" localSheetId="74">#REF!</definedName>
    <definedName name="PC" localSheetId="75">#REF!</definedName>
    <definedName name="PC" localSheetId="76">#REF!</definedName>
    <definedName name="PC" localSheetId="14">#REF!</definedName>
    <definedName name="PC" localSheetId="77">#REF!</definedName>
    <definedName name="PC" localSheetId="78">#REF!</definedName>
    <definedName name="PC" localSheetId="79">#REF!</definedName>
    <definedName name="PC" localSheetId="80">#REF!</definedName>
    <definedName name="PC" localSheetId="81">#REF!</definedName>
    <definedName name="PC" localSheetId="82">#REF!</definedName>
    <definedName name="PC" localSheetId="83">#REF!</definedName>
    <definedName name="PC" localSheetId="84">#REF!</definedName>
    <definedName name="PC" localSheetId="85">#REF!</definedName>
    <definedName name="PC" localSheetId="86">#REF!</definedName>
    <definedName name="PC" localSheetId="15">#REF!</definedName>
    <definedName name="PC" localSheetId="87">#REF!</definedName>
    <definedName name="PC" localSheetId="88">#REF!</definedName>
    <definedName name="PC" localSheetId="89">#REF!</definedName>
    <definedName name="PC" localSheetId="90">#REF!</definedName>
    <definedName name="PC" localSheetId="91">#REF!</definedName>
    <definedName name="PC" localSheetId="92">#REF!</definedName>
    <definedName name="PC" localSheetId="93">#REF!</definedName>
    <definedName name="PC" localSheetId="94">#REF!</definedName>
    <definedName name="PC" localSheetId="95">#REF!</definedName>
    <definedName name="PC" localSheetId="96">#REF!</definedName>
    <definedName name="PC" localSheetId="16">#REF!</definedName>
    <definedName name="PC" localSheetId="97">#REF!</definedName>
    <definedName name="PC" localSheetId="98">#REF!</definedName>
    <definedName name="PC" localSheetId="3">#REF!</definedName>
    <definedName name="PC" localSheetId="2">#REF!</definedName>
    <definedName name="PC" localSheetId="4">#REF!</definedName>
    <definedName name="PC" localSheetId="5">#REF!</definedName>
    <definedName name="PC" localSheetId="0">#REF!</definedName>
    <definedName name="PC">#REF!</definedName>
    <definedName name="PCS" localSheetId="8">#REF!</definedName>
    <definedName name="PCS" localSheetId="17">#REF!</definedName>
    <definedName name="PCS" localSheetId="18">#REF!</definedName>
    <definedName name="PCS" localSheetId="19">#REF!</definedName>
    <definedName name="PCS" localSheetId="20">#REF!</definedName>
    <definedName name="PCS" localSheetId="21">#REF!</definedName>
    <definedName name="PCS" localSheetId="22">#REF!</definedName>
    <definedName name="PCS" localSheetId="23">#REF!</definedName>
    <definedName name="PCS" localSheetId="24">#REF!</definedName>
    <definedName name="PCS" localSheetId="25">#REF!</definedName>
    <definedName name="PCS" localSheetId="26">#REF!</definedName>
    <definedName name="PCS" localSheetId="9">#REF!</definedName>
    <definedName name="PCS" localSheetId="27">#REF!</definedName>
    <definedName name="PCS" localSheetId="28">#REF!</definedName>
    <definedName name="PCS" localSheetId="29">#REF!</definedName>
    <definedName name="PCS" localSheetId="30">#REF!</definedName>
    <definedName name="PCS" localSheetId="31">#REF!</definedName>
    <definedName name="PCS" localSheetId="32">#REF!</definedName>
    <definedName name="PCS" localSheetId="33">#REF!</definedName>
    <definedName name="PCS" localSheetId="34">#REF!</definedName>
    <definedName name="PCS" localSheetId="35">#REF!</definedName>
    <definedName name="PCS" localSheetId="36">#REF!</definedName>
    <definedName name="PCS" localSheetId="10">#REF!</definedName>
    <definedName name="PCS" localSheetId="37">#REF!</definedName>
    <definedName name="PCS" localSheetId="38">#REF!</definedName>
    <definedName name="PCS" localSheetId="39">#REF!</definedName>
    <definedName name="PCS" localSheetId="40">#REF!</definedName>
    <definedName name="PCS" localSheetId="41">#REF!</definedName>
    <definedName name="PCS" localSheetId="42">#REF!</definedName>
    <definedName name="PCS" localSheetId="43">#REF!</definedName>
    <definedName name="PCS" localSheetId="44">#REF!</definedName>
    <definedName name="PCS" localSheetId="45">#REF!</definedName>
    <definedName name="PCS" localSheetId="46">#REF!</definedName>
    <definedName name="PCS" localSheetId="11">#REF!</definedName>
    <definedName name="PCS" localSheetId="47">#REF!</definedName>
    <definedName name="PCS" localSheetId="48">#REF!</definedName>
    <definedName name="PCS" localSheetId="49">#REF!</definedName>
    <definedName name="PCS" localSheetId="50">#REF!</definedName>
    <definedName name="PCS" localSheetId="51">#REF!</definedName>
    <definedName name="PCS" localSheetId="52">#REF!</definedName>
    <definedName name="PCS" localSheetId="53">#REF!</definedName>
    <definedName name="PCS" localSheetId="54">#REF!</definedName>
    <definedName name="PCS" localSheetId="55">#REF!</definedName>
    <definedName name="PCS" localSheetId="56">#REF!</definedName>
    <definedName name="PCS" localSheetId="12">#REF!</definedName>
    <definedName name="PCS" localSheetId="57">#REF!</definedName>
    <definedName name="PCS" localSheetId="58">#REF!</definedName>
    <definedName name="PCS" localSheetId="59">#REF!</definedName>
    <definedName name="PCS" localSheetId="60">#REF!</definedName>
    <definedName name="PCS" localSheetId="61">#REF!</definedName>
    <definedName name="PCS" localSheetId="62">#REF!</definedName>
    <definedName name="PCS" localSheetId="63">#REF!</definedName>
    <definedName name="PCS" localSheetId="64">#REF!</definedName>
    <definedName name="PCS" localSheetId="65">#REF!</definedName>
    <definedName name="PCS" localSheetId="66">#REF!</definedName>
    <definedName name="PCS" localSheetId="13">#REF!</definedName>
    <definedName name="PCS" localSheetId="67">#REF!</definedName>
    <definedName name="PCS" localSheetId="68">#REF!</definedName>
    <definedName name="PCS" localSheetId="69">#REF!</definedName>
    <definedName name="PCS" localSheetId="70">#REF!</definedName>
    <definedName name="PCS" localSheetId="71">#REF!</definedName>
    <definedName name="PCS" localSheetId="72">#REF!</definedName>
    <definedName name="PCS" localSheetId="73">#REF!</definedName>
    <definedName name="PCS" localSheetId="74">#REF!</definedName>
    <definedName name="PCS" localSheetId="75">#REF!</definedName>
    <definedName name="PCS" localSheetId="76">#REF!</definedName>
    <definedName name="PCS" localSheetId="14">#REF!</definedName>
    <definedName name="PCS" localSheetId="77">#REF!</definedName>
    <definedName name="PCS" localSheetId="78">#REF!</definedName>
    <definedName name="PCS" localSheetId="79">#REF!</definedName>
    <definedName name="PCS" localSheetId="80">#REF!</definedName>
    <definedName name="PCS" localSheetId="81">#REF!</definedName>
    <definedName name="PCS" localSheetId="82">#REF!</definedName>
    <definedName name="PCS" localSheetId="83">#REF!</definedName>
    <definedName name="PCS" localSheetId="84">#REF!</definedName>
    <definedName name="PCS" localSheetId="85">#REF!</definedName>
    <definedName name="PCS" localSheetId="86">#REF!</definedName>
    <definedName name="PCS" localSheetId="15">#REF!</definedName>
    <definedName name="PCS" localSheetId="87">#REF!</definedName>
    <definedName name="PCS" localSheetId="88">#REF!</definedName>
    <definedName name="PCS" localSheetId="89">#REF!</definedName>
    <definedName name="PCS" localSheetId="90">#REF!</definedName>
    <definedName name="PCS" localSheetId="91">#REF!</definedName>
    <definedName name="PCS" localSheetId="92">#REF!</definedName>
    <definedName name="PCS" localSheetId="93">#REF!</definedName>
    <definedName name="PCS" localSheetId="94">#REF!</definedName>
    <definedName name="PCS" localSheetId="95">#REF!</definedName>
    <definedName name="PCS" localSheetId="96">#REF!</definedName>
    <definedName name="PCS" localSheetId="16">#REF!</definedName>
    <definedName name="PCS" localSheetId="97">#REF!</definedName>
    <definedName name="PCS" localSheetId="98">#REF!</definedName>
    <definedName name="PCS" localSheetId="3">#REF!</definedName>
    <definedName name="PCS" localSheetId="2">#REF!</definedName>
    <definedName name="PCS" localSheetId="4">#REF!</definedName>
    <definedName name="PCS" localSheetId="5">#REF!</definedName>
    <definedName name="PCS" localSheetId="0">#REF!</definedName>
    <definedName name="PCS">#REF!</definedName>
    <definedName name="Players" localSheetId="8">[17]Players!$B$4:$H$124</definedName>
    <definedName name="Players" localSheetId="17">[17]Players!$B$4:$H$124</definedName>
    <definedName name="Players" localSheetId="18">[17]Players!$B$4:$H$124</definedName>
    <definedName name="Players" localSheetId="19">[17]Players!$B$4:$H$124</definedName>
    <definedName name="Players" localSheetId="20">[17]Players!$B$4:$H$124</definedName>
    <definedName name="Players" localSheetId="21">[17]Players!$B$4:$H$124</definedName>
    <definedName name="Players" localSheetId="22">[17]Players!$B$4:$H$124</definedName>
    <definedName name="Players" localSheetId="23">[17]Players!$B$4:$H$124</definedName>
    <definedName name="Players" localSheetId="24">[17]Players!$B$4:$H$124</definedName>
    <definedName name="Players" localSheetId="25">[17]Players!$B$4:$H$124</definedName>
    <definedName name="Players" localSheetId="26">[17]Players!$B$4:$H$124</definedName>
    <definedName name="Players" localSheetId="9">[17]Players!$B$4:$H$124</definedName>
    <definedName name="Players" localSheetId="27">[17]Players!$B$4:$H$124</definedName>
    <definedName name="Players" localSheetId="28">[17]Players!$B$4:$H$124</definedName>
    <definedName name="Players" localSheetId="29">[17]Players!$B$4:$H$124</definedName>
    <definedName name="Players" localSheetId="30">[17]Players!$B$4:$H$124</definedName>
    <definedName name="Players" localSheetId="31">[17]Players!$B$4:$H$124</definedName>
    <definedName name="Players" localSheetId="32">[17]Players!$B$4:$H$124</definedName>
    <definedName name="Players" localSheetId="33">[17]Players!$B$4:$H$124</definedName>
    <definedName name="Players" localSheetId="34">[17]Players!$B$4:$H$124</definedName>
    <definedName name="Players" localSheetId="35">[17]Players!$B$4:$H$124</definedName>
    <definedName name="Players" localSheetId="36">[17]Players!$B$4:$H$124</definedName>
    <definedName name="Players" localSheetId="10">[17]Players!$B$4:$H$124</definedName>
    <definedName name="Players" localSheetId="37">[17]Players!$B$4:$H$124</definedName>
    <definedName name="Players" localSheetId="38">[17]Players!$B$4:$H$124</definedName>
    <definedName name="Players" localSheetId="39">[17]Players!$B$4:$H$124</definedName>
    <definedName name="Players" localSheetId="40">[17]Players!$B$4:$H$124</definedName>
    <definedName name="Players" localSheetId="41">[17]Players!$B$4:$H$124</definedName>
    <definedName name="Players" localSheetId="42">[17]Players!$B$4:$H$124</definedName>
    <definedName name="Players" localSheetId="43">[17]Players!$B$4:$H$124</definedName>
    <definedName name="Players" localSheetId="44">[17]Players!$B$4:$H$124</definedName>
    <definedName name="Players" localSheetId="45">[17]Players!$B$4:$H$124</definedName>
    <definedName name="Players" localSheetId="46">[17]Players!$B$4:$H$124</definedName>
    <definedName name="Players" localSheetId="11">[17]Players!$B$4:$H$124</definedName>
    <definedName name="Players" localSheetId="47">[17]Players!$B$4:$H$124</definedName>
    <definedName name="Players" localSheetId="48">[17]Players!$B$4:$H$124</definedName>
    <definedName name="Players" localSheetId="49">[17]Players!$B$4:$H$124</definedName>
    <definedName name="Players" localSheetId="50">[17]Players!$B$4:$H$124</definedName>
    <definedName name="Players" localSheetId="51">[17]Players!$B$4:$H$124</definedName>
    <definedName name="Players" localSheetId="52">[17]Players!$B$4:$H$124</definedName>
    <definedName name="Players" localSheetId="53">[17]Players!$B$4:$H$124</definedName>
    <definedName name="Players" localSheetId="54">[17]Players!$B$4:$H$124</definedName>
    <definedName name="Players" localSheetId="55">[17]Players!$B$4:$H$124</definedName>
    <definedName name="Players" localSheetId="56">[17]Players!$B$4:$H$124</definedName>
    <definedName name="Players" localSheetId="12">[17]Players!$B$4:$H$124</definedName>
    <definedName name="Players" localSheetId="57">[17]Players!$B$4:$H$124</definedName>
    <definedName name="Players" localSheetId="58">[17]Players!$B$4:$H$124</definedName>
    <definedName name="Players" localSheetId="59">[17]Players!$B$4:$H$124</definedName>
    <definedName name="Players" localSheetId="60">[17]Players!$B$4:$H$124</definedName>
    <definedName name="Players" localSheetId="61">[17]Players!$B$4:$H$124</definedName>
    <definedName name="Players" localSheetId="62">[17]Players!$B$4:$H$124</definedName>
    <definedName name="Players" localSheetId="63">[17]Players!$B$4:$H$124</definedName>
    <definedName name="Players" localSheetId="64">[17]Players!$B$4:$H$124</definedName>
    <definedName name="Players" localSheetId="65">[17]Players!$B$4:$H$124</definedName>
    <definedName name="Players" localSheetId="66">[17]Players!$B$4:$H$124</definedName>
    <definedName name="Players" localSheetId="13">[17]Players!$B$4:$H$124</definedName>
    <definedName name="Players" localSheetId="67">[17]Players!$B$4:$H$124</definedName>
    <definedName name="Players" localSheetId="68">[17]Players!$B$4:$H$124</definedName>
    <definedName name="Players" localSheetId="69">[17]Players!$B$4:$H$124</definedName>
    <definedName name="Players" localSheetId="70">[17]Players!$B$4:$H$124</definedName>
    <definedName name="Players" localSheetId="71">[17]Players!$B$4:$H$124</definedName>
    <definedName name="Players" localSheetId="72">[17]Players!$B$4:$H$124</definedName>
    <definedName name="Players" localSheetId="73">[17]Players!$B$4:$H$124</definedName>
    <definedName name="Players" localSheetId="74">[17]Players!$B$4:$H$124</definedName>
    <definedName name="Players" localSheetId="75">[17]Players!$B$4:$H$124</definedName>
    <definedName name="Players" localSheetId="76">[17]Players!$B$4:$H$124</definedName>
    <definedName name="Players" localSheetId="14">[17]Players!$B$4:$H$124</definedName>
    <definedName name="Players" localSheetId="77">[17]Players!$B$4:$H$124</definedName>
    <definedName name="Players" localSheetId="78">[17]Players!$B$4:$H$124</definedName>
    <definedName name="Players" localSheetId="79">[17]Players!$B$4:$H$124</definedName>
    <definedName name="Players" localSheetId="80">[17]Players!$B$4:$H$124</definedName>
    <definedName name="Players" localSheetId="81">[17]Players!$B$4:$H$124</definedName>
    <definedName name="Players" localSheetId="82">[17]Players!$B$4:$H$124</definedName>
    <definedName name="Players" localSheetId="83">[17]Players!$B$4:$H$124</definedName>
    <definedName name="Players" localSheetId="84">[17]Players!$B$4:$H$124</definedName>
    <definedName name="Players" localSheetId="85">[17]Players!$B$4:$H$124</definedName>
    <definedName name="Players" localSheetId="86">[17]Players!$B$4:$H$124</definedName>
    <definedName name="Players" localSheetId="15">[17]Players!$B$4:$H$124</definedName>
    <definedName name="Players" localSheetId="87">[17]Players!$B$4:$H$124</definedName>
    <definedName name="Players" localSheetId="88">[17]Players!$B$4:$H$124</definedName>
    <definedName name="Players" localSheetId="89">[17]Players!$B$4:$H$124</definedName>
    <definedName name="Players" localSheetId="90">[17]Players!$B$4:$H$124</definedName>
    <definedName name="Players" localSheetId="91">[17]Players!$B$4:$H$124</definedName>
    <definedName name="Players" localSheetId="92">[17]Players!$B$4:$H$124</definedName>
    <definedName name="Players" localSheetId="93">[17]Players!$B$4:$H$124</definedName>
    <definedName name="Players" localSheetId="94">[17]Players!$B$4:$H$124</definedName>
    <definedName name="Players" localSheetId="95">[17]Players!$B$4:$H$124</definedName>
    <definedName name="Players" localSheetId="96">[17]Players!$B$4:$H$124</definedName>
    <definedName name="Players" localSheetId="16">[17]Players!$B$4:$H$124</definedName>
    <definedName name="Players" localSheetId="97">[17]Players!$B$4:$H$124</definedName>
    <definedName name="Players" localSheetId="98">[17]Players!$B$4:$H$124</definedName>
    <definedName name="Players" localSheetId="3">[18]Players!$B$4:$H$124</definedName>
    <definedName name="Players" localSheetId="2">[19]Players!$B$4:$H$124</definedName>
    <definedName name="Players" localSheetId="4">[18]Players!$B$4:$H$124</definedName>
    <definedName name="Players" localSheetId="5">[18]Players!$B$4:$H$124</definedName>
    <definedName name="Players" localSheetId="0">[19]Players!$B$4:$H$124</definedName>
    <definedName name="Players">[20]Players!$B$4:$H$124</definedName>
    <definedName name="Print_Area" localSheetId="99">'Протокол ком.'!$B$1:$K$14</definedName>
    <definedName name="Print_Titles" localSheetId="99">'Протокол ком.'!$1:$4</definedName>
    <definedName name="RK" localSheetId="8">#REF!</definedName>
    <definedName name="RK" localSheetId="17">#REF!</definedName>
    <definedName name="RK" localSheetId="18">#REF!</definedName>
    <definedName name="RK" localSheetId="19">#REF!</definedName>
    <definedName name="RK" localSheetId="20">#REF!</definedName>
    <definedName name="RK" localSheetId="21">#REF!</definedName>
    <definedName name="RK" localSheetId="22">#REF!</definedName>
    <definedName name="RK" localSheetId="23">#REF!</definedName>
    <definedName name="RK" localSheetId="24">#REF!</definedName>
    <definedName name="RK" localSheetId="25">#REF!</definedName>
    <definedName name="RK" localSheetId="26">#REF!</definedName>
    <definedName name="RK" localSheetId="9">#REF!</definedName>
    <definedName name="RK" localSheetId="27">#REF!</definedName>
    <definedName name="RK" localSheetId="28">#REF!</definedName>
    <definedName name="RK" localSheetId="29">#REF!</definedName>
    <definedName name="RK" localSheetId="30">#REF!</definedName>
    <definedName name="RK" localSheetId="31">#REF!</definedName>
    <definedName name="RK" localSheetId="32">#REF!</definedName>
    <definedName name="RK" localSheetId="33">#REF!</definedName>
    <definedName name="RK" localSheetId="34">#REF!</definedName>
    <definedName name="RK" localSheetId="35">#REF!</definedName>
    <definedName name="RK" localSheetId="36">#REF!</definedName>
    <definedName name="RK" localSheetId="10">#REF!</definedName>
    <definedName name="RK" localSheetId="37">#REF!</definedName>
    <definedName name="RK" localSheetId="38">#REF!</definedName>
    <definedName name="RK" localSheetId="39">#REF!</definedName>
    <definedName name="RK" localSheetId="40">#REF!</definedName>
    <definedName name="RK" localSheetId="41">#REF!</definedName>
    <definedName name="RK" localSheetId="42">#REF!</definedName>
    <definedName name="RK" localSheetId="43">#REF!</definedName>
    <definedName name="RK" localSheetId="44">#REF!</definedName>
    <definedName name="RK" localSheetId="45">#REF!</definedName>
    <definedName name="RK" localSheetId="46">#REF!</definedName>
    <definedName name="RK" localSheetId="11">#REF!</definedName>
    <definedName name="RK" localSheetId="47">#REF!</definedName>
    <definedName name="RK" localSheetId="48">#REF!</definedName>
    <definedName name="RK" localSheetId="49">#REF!</definedName>
    <definedName name="RK" localSheetId="50">#REF!</definedName>
    <definedName name="RK" localSheetId="51">#REF!</definedName>
    <definedName name="RK" localSheetId="52">#REF!</definedName>
    <definedName name="RK" localSheetId="53">#REF!</definedName>
    <definedName name="RK" localSheetId="54">#REF!</definedName>
    <definedName name="RK" localSheetId="55">#REF!</definedName>
    <definedName name="RK" localSheetId="56">#REF!</definedName>
    <definedName name="RK" localSheetId="12">#REF!</definedName>
    <definedName name="RK" localSheetId="57">#REF!</definedName>
    <definedName name="RK" localSheetId="58">#REF!</definedName>
    <definedName name="RK" localSheetId="59">#REF!</definedName>
    <definedName name="RK" localSheetId="60">#REF!</definedName>
    <definedName name="RK" localSheetId="61">#REF!</definedName>
    <definedName name="RK" localSheetId="62">#REF!</definedName>
    <definedName name="RK" localSheetId="63">#REF!</definedName>
    <definedName name="RK" localSheetId="64">#REF!</definedName>
    <definedName name="RK" localSheetId="65">#REF!</definedName>
    <definedName name="RK" localSheetId="66">#REF!</definedName>
    <definedName name="RK" localSheetId="13">#REF!</definedName>
    <definedName name="RK" localSheetId="67">#REF!</definedName>
    <definedName name="RK" localSheetId="68">#REF!</definedName>
    <definedName name="RK" localSheetId="69">#REF!</definedName>
    <definedName name="RK" localSheetId="70">#REF!</definedName>
    <definedName name="RK" localSheetId="71">#REF!</definedName>
    <definedName name="RK" localSheetId="72">#REF!</definedName>
    <definedName name="RK" localSheetId="73">#REF!</definedName>
    <definedName name="RK" localSheetId="74">#REF!</definedName>
    <definedName name="RK" localSheetId="75">#REF!</definedName>
    <definedName name="RK" localSheetId="76">#REF!</definedName>
    <definedName name="RK" localSheetId="14">#REF!</definedName>
    <definedName name="RK" localSheetId="77">#REF!</definedName>
    <definedName name="RK" localSheetId="78">#REF!</definedName>
    <definedName name="RK" localSheetId="79">#REF!</definedName>
    <definedName name="RK" localSheetId="80">#REF!</definedName>
    <definedName name="RK" localSheetId="81">#REF!</definedName>
    <definedName name="RK" localSheetId="82">#REF!</definedName>
    <definedName name="RK" localSheetId="83">#REF!</definedName>
    <definedName name="RK" localSheetId="84">#REF!</definedName>
    <definedName name="RK" localSheetId="85">#REF!</definedName>
    <definedName name="RK" localSheetId="86">#REF!</definedName>
    <definedName name="RK" localSheetId="15">#REF!</definedName>
    <definedName name="RK" localSheetId="87">#REF!</definedName>
    <definedName name="RK" localSheetId="88">#REF!</definedName>
    <definedName name="RK" localSheetId="89">#REF!</definedName>
    <definedName name="RK" localSheetId="90">#REF!</definedName>
    <definedName name="RK" localSheetId="91">#REF!</definedName>
    <definedName name="RK" localSheetId="92">#REF!</definedName>
    <definedName name="RK" localSheetId="93">#REF!</definedName>
    <definedName name="RK" localSheetId="94">#REF!</definedName>
    <definedName name="RK" localSheetId="95">#REF!</definedName>
    <definedName name="RK" localSheetId="96">#REF!</definedName>
    <definedName name="RK" localSheetId="16">#REF!</definedName>
    <definedName name="RK" localSheetId="97">#REF!</definedName>
    <definedName name="RK" localSheetId="98">#REF!</definedName>
    <definedName name="RK" localSheetId="3">#REF!</definedName>
    <definedName name="RK" localSheetId="2">#REF!</definedName>
    <definedName name="RK" localSheetId="4">#REF!</definedName>
    <definedName name="RK" localSheetId="5">#REF!</definedName>
    <definedName name="RK" localSheetId="0">#REF!</definedName>
    <definedName name="RK">#REF!</definedName>
    <definedName name="RKJB" localSheetId="8">#REF!</definedName>
    <definedName name="RKJB" localSheetId="17">#REF!</definedName>
    <definedName name="RKJB" localSheetId="18">#REF!</definedName>
    <definedName name="RKJB" localSheetId="19">#REF!</definedName>
    <definedName name="RKJB" localSheetId="20">#REF!</definedName>
    <definedName name="RKJB" localSheetId="21">#REF!</definedName>
    <definedName name="RKJB" localSheetId="22">#REF!</definedName>
    <definedName name="RKJB" localSheetId="23">#REF!</definedName>
    <definedName name="RKJB" localSheetId="24">#REF!</definedName>
    <definedName name="RKJB" localSheetId="25">#REF!</definedName>
    <definedName name="RKJB" localSheetId="26">#REF!</definedName>
    <definedName name="RKJB" localSheetId="9">#REF!</definedName>
    <definedName name="RKJB" localSheetId="27">#REF!</definedName>
    <definedName name="RKJB" localSheetId="28">#REF!</definedName>
    <definedName name="RKJB" localSheetId="29">#REF!</definedName>
    <definedName name="RKJB" localSheetId="30">#REF!</definedName>
    <definedName name="RKJB" localSheetId="31">#REF!</definedName>
    <definedName name="RKJB" localSheetId="32">#REF!</definedName>
    <definedName name="RKJB" localSheetId="33">#REF!</definedName>
    <definedName name="RKJB" localSheetId="34">#REF!</definedName>
    <definedName name="RKJB" localSheetId="35">#REF!</definedName>
    <definedName name="RKJB" localSheetId="36">#REF!</definedName>
    <definedName name="RKJB" localSheetId="10">#REF!</definedName>
    <definedName name="RKJB" localSheetId="37">#REF!</definedName>
    <definedName name="RKJB" localSheetId="38">#REF!</definedName>
    <definedName name="RKJB" localSheetId="39">#REF!</definedName>
    <definedName name="RKJB" localSheetId="40">#REF!</definedName>
    <definedName name="RKJB" localSheetId="41">#REF!</definedName>
    <definedName name="RKJB" localSheetId="42">#REF!</definedName>
    <definedName name="RKJB" localSheetId="43">#REF!</definedName>
    <definedName name="RKJB" localSheetId="44">#REF!</definedName>
    <definedName name="RKJB" localSheetId="45">#REF!</definedName>
    <definedName name="RKJB" localSheetId="46">#REF!</definedName>
    <definedName name="RKJB" localSheetId="11">#REF!</definedName>
    <definedName name="RKJB" localSheetId="47">#REF!</definedName>
    <definedName name="RKJB" localSheetId="48">#REF!</definedName>
    <definedName name="RKJB" localSheetId="49">#REF!</definedName>
    <definedName name="RKJB" localSheetId="50">#REF!</definedName>
    <definedName name="RKJB" localSheetId="51">#REF!</definedName>
    <definedName name="RKJB" localSheetId="52">#REF!</definedName>
    <definedName name="RKJB" localSheetId="53">#REF!</definedName>
    <definedName name="RKJB" localSheetId="54">#REF!</definedName>
    <definedName name="RKJB" localSheetId="55">#REF!</definedName>
    <definedName name="RKJB" localSheetId="56">#REF!</definedName>
    <definedName name="RKJB" localSheetId="12">#REF!</definedName>
    <definedName name="RKJB" localSheetId="57">#REF!</definedName>
    <definedName name="RKJB" localSheetId="58">#REF!</definedName>
    <definedName name="RKJB" localSheetId="59">#REF!</definedName>
    <definedName name="RKJB" localSheetId="60">#REF!</definedName>
    <definedName name="RKJB" localSheetId="61">#REF!</definedName>
    <definedName name="RKJB" localSheetId="62">#REF!</definedName>
    <definedName name="RKJB" localSheetId="63">#REF!</definedName>
    <definedName name="RKJB" localSheetId="64">#REF!</definedName>
    <definedName name="RKJB" localSheetId="65">#REF!</definedName>
    <definedName name="RKJB" localSheetId="66">#REF!</definedName>
    <definedName name="RKJB" localSheetId="13">#REF!</definedName>
    <definedName name="RKJB" localSheetId="67">#REF!</definedName>
    <definedName name="RKJB" localSheetId="68">#REF!</definedName>
    <definedName name="RKJB" localSheetId="69">#REF!</definedName>
    <definedName name="RKJB" localSheetId="70">#REF!</definedName>
    <definedName name="RKJB" localSheetId="71">#REF!</definedName>
    <definedName name="RKJB" localSheetId="72">#REF!</definedName>
    <definedName name="RKJB" localSheetId="73">#REF!</definedName>
    <definedName name="RKJB" localSheetId="74">#REF!</definedName>
    <definedName name="RKJB" localSheetId="75">#REF!</definedName>
    <definedName name="RKJB" localSheetId="76">#REF!</definedName>
    <definedName name="RKJB" localSheetId="14">#REF!</definedName>
    <definedName name="RKJB" localSheetId="77">#REF!</definedName>
    <definedName name="RKJB" localSheetId="78">#REF!</definedName>
    <definedName name="RKJB" localSheetId="79">#REF!</definedName>
    <definedName name="RKJB" localSheetId="80">#REF!</definedName>
    <definedName name="RKJB" localSheetId="81">#REF!</definedName>
    <definedName name="RKJB" localSheetId="82">#REF!</definedName>
    <definedName name="RKJB" localSheetId="83">#REF!</definedName>
    <definedName name="RKJB" localSheetId="84">#REF!</definedName>
    <definedName name="RKJB" localSheetId="85">#REF!</definedName>
    <definedName name="RKJB" localSheetId="86">#REF!</definedName>
    <definedName name="RKJB" localSheetId="15">#REF!</definedName>
    <definedName name="RKJB" localSheetId="87">#REF!</definedName>
    <definedName name="RKJB" localSheetId="88">#REF!</definedName>
    <definedName name="RKJB" localSheetId="89">#REF!</definedName>
    <definedName name="RKJB" localSheetId="90">#REF!</definedName>
    <definedName name="RKJB" localSheetId="91">#REF!</definedName>
    <definedName name="RKJB" localSheetId="92">#REF!</definedName>
    <definedName name="RKJB" localSheetId="93">#REF!</definedName>
    <definedName name="RKJB" localSheetId="94">#REF!</definedName>
    <definedName name="RKJB" localSheetId="95">#REF!</definedName>
    <definedName name="RKJB" localSheetId="96">#REF!</definedName>
    <definedName name="RKJB" localSheetId="16">#REF!</definedName>
    <definedName name="RKJB" localSheetId="97">#REF!</definedName>
    <definedName name="RKJB" localSheetId="98">#REF!</definedName>
    <definedName name="RKJB" localSheetId="3">#REF!</definedName>
    <definedName name="RKJB" localSheetId="2">#REF!</definedName>
    <definedName name="RKJB" localSheetId="4">#REF!</definedName>
    <definedName name="RKJB" localSheetId="5">#REF!</definedName>
    <definedName name="RKJB" localSheetId="0">#REF!</definedName>
    <definedName name="RKJB">#REF!</definedName>
    <definedName name="RKJG" localSheetId="8">#REF!</definedName>
    <definedName name="RKJG" localSheetId="17">#REF!</definedName>
    <definedName name="RKJG" localSheetId="18">#REF!</definedName>
    <definedName name="RKJG" localSheetId="19">#REF!</definedName>
    <definedName name="RKJG" localSheetId="20">#REF!</definedName>
    <definedName name="RKJG" localSheetId="21">#REF!</definedName>
    <definedName name="RKJG" localSheetId="22">#REF!</definedName>
    <definedName name="RKJG" localSheetId="23">#REF!</definedName>
    <definedName name="RKJG" localSheetId="24">#REF!</definedName>
    <definedName name="RKJG" localSheetId="25">#REF!</definedName>
    <definedName name="RKJG" localSheetId="26">#REF!</definedName>
    <definedName name="RKJG" localSheetId="9">#REF!</definedName>
    <definedName name="RKJG" localSheetId="27">#REF!</definedName>
    <definedName name="RKJG" localSheetId="28">#REF!</definedName>
    <definedName name="RKJG" localSheetId="29">#REF!</definedName>
    <definedName name="RKJG" localSheetId="30">#REF!</definedName>
    <definedName name="RKJG" localSheetId="31">#REF!</definedName>
    <definedName name="RKJG" localSheetId="32">#REF!</definedName>
    <definedName name="RKJG" localSheetId="33">#REF!</definedName>
    <definedName name="RKJG" localSheetId="34">#REF!</definedName>
    <definedName name="RKJG" localSheetId="35">#REF!</definedName>
    <definedName name="RKJG" localSheetId="36">#REF!</definedName>
    <definedName name="RKJG" localSheetId="10">#REF!</definedName>
    <definedName name="RKJG" localSheetId="37">#REF!</definedName>
    <definedName name="RKJG" localSheetId="38">#REF!</definedName>
    <definedName name="RKJG" localSheetId="39">#REF!</definedName>
    <definedName name="RKJG" localSheetId="40">#REF!</definedName>
    <definedName name="RKJG" localSheetId="41">#REF!</definedName>
    <definedName name="RKJG" localSheetId="42">#REF!</definedName>
    <definedName name="RKJG" localSheetId="43">#REF!</definedName>
    <definedName name="RKJG" localSheetId="44">#REF!</definedName>
    <definedName name="RKJG" localSheetId="45">#REF!</definedName>
    <definedName name="RKJG" localSheetId="46">#REF!</definedName>
    <definedName name="RKJG" localSheetId="11">#REF!</definedName>
    <definedName name="RKJG" localSheetId="47">#REF!</definedName>
    <definedName name="RKJG" localSheetId="48">#REF!</definedName>
    <definedName name="RKJG" localSheetId="49">#REF!</definedName>
    <definedName name="RKJG" localSheetId="50">#REF!</definedName>
    <definedName name="RKJG" localSheetId="51">#REF!</definedName>
    <definedName name="RKJG" localSheetId="52">#REF!</definedName>
    <definedName name="RKJG" localSheetId="53">#REF!</definedName>
    <definedName name="RKJG" localSheetId="54">#REF!</definedName>
    <definedName name="RKJG" localSheetId="55">#REF!</definedName>
    <definedName name="RKJG" localSheetId="56">#REF!</definedName>
    <definedName name="RKJG" localSheetId="12">#REF!</definedName>
    <definedName name="RKJG" localSheetId="57">#REF!</definedName>
    <definedName name="RKJG" localSheetId="58">#REF!</definedName>
    <definedName name="RKJG" localSheetId="59">#REF!</definedName>
    <definedName name="RKJG" localSheetId="60">#REF!</definedName>
    <definedName name="RKJG" localSheetId="61">#REF!</definedName>
    <definedName name="RKJG" localSheetId="62">#REF!</definedName>
    <definedName name="RKJG" localSheetId="63">#REF!</definedName>
    <definedName name="RKJG" localSheetId="64">#REF!</definedName>
    <definedName name="RKJG" localSheetId="65">#REF!</definedName>
    <definedName name="RKJG" localSheetId="66">#REF!</definedName>
    <definedName name="RKJG" localSheetId="13">#REF!</definedName>
    <definedName name="RKJG" localSheetId="67">#REF!</definedName>
    <definedName name="RKJG" localSheetId="68">#REF!</definedName>
    <definedName name="RKJG" localSheetId="69">#REF!</definedName>
    <definedName name="RKJG" localSheetId="70">#REF!</definedName>
    <definedName name="RKJG" localSheetId="71">#REF!</definedName>
    <definedName name="RKJG" localSheetId="72">#REF!</definedName>
    <definedName name="RKJG" localSheetId="73">#REF!</definedName>
    <definedName name="RKJG" localSheetId="74">#REF!</definedName>
    <definedName name="RKJG" localSheetId="75">#REF!</definedName>
    <definedName name="RKJG" localSheetId="76">#REF!</definedName>
    <definedName name="RKJG" localSheetId="14">#REF!</definedName>
    <definedName name="RKJG" localSheetId="77">#REF!</definedName>
    <definedName name="RKJG" localSheetId="78">#REF!</definedName>
    <definedName name="RKJG" localSheetId="79">#REF!</definedName>
    <definedName name="RKJG" localSheetId="80">#REF!</definedName>
    <definedName name="RKJG" localSheetId="81">#REF!</definedName>
    <definedName name="RKJG" localSheetId="82">#REF!</definedName>
    <definedName name="RKJG" localSheetId="83">#REF!</definedName>
    <definedName name="RKJG" localSheetId="84">#REF!</definedName>
    <definedName name="RKJG" localSheetId="85">#REF!</definedName>
    <definedName name="RKJG" localSheetId="86">#REF!</definedName>
    <definedName name="RKJG" localSheetId="15">#REF!</definedName>
    <definedName name="RKJG" localSheetId="87">#REF!</definedName>
    <definedName name="RKJG" localSheetId="88">#REF!</definedName>
    <definedName name="RKJG" localSheetId="89">#REF!</definedName>
    <definedName name="RKJG" localSheetId="90">#REF!</definedName>
    <definedName name="RKJG" localSheetId="91">#REF!</definedName>
    <definedName name="RKJG" localSheetId="92">#REF!</definedName>
    <definedName name="RKJG" localSheetId="93">#REF!</definedName>
    <definedName name="RKJG" localSheetId="94">#REF!</definedName>
    <definedName name="RKJG" localSheetId="95">#REF!</definedName>
    <definedName name="RKJG" localSheetId="96">#REF!</definedName>
    <definedName name="RKJG" localSheetId="16">#REF!</definedName>
    <definedName name="RKJG" localSheetId="97">#REF!</definedName>
    <definedName name="RKJG" localSheetId="98">#REF!</definedName>
    <definedName name="RKJG" localSheetId="3">#REF!</definedName>
    <definedName name="RKJG" localSheetId="2">#REF!</definedName>
    <definedName name="RKJG" localSheetId="4">#REF!</definedName>
    <definedName name="RKJG" localSheetId="5">#REF!</definedName>
    <definedName name="RKJG" localSheetId="0">#REF!</definedName>
    <definedName name="RKJG">#REF!</definedName>
    <definedName name="SI" localSheetId="8">#REF!</definedName>
    <definedName name="SI" localSheetId="17">#REF!</definedName>
    <definedName name="SI" localSheetId="18">#REF!</definedName>
    <definedName name="SI" localSheetId="19">#REF!</definedName>
    <definedName name="SI" localSheetId="20">#REF!</definedName>
    <definedName name="SI" localSheetId="21">#REF!</definedName>
    <definedName name="SI" localSheetId="22">#REF!</definedName>
    <definedName name="SI" localSheetId="23">#REF!</definedName>
    <definedName name="SI" localSheetId="24">#REF!</definedName>
    <definedName name="SI" localSheetId="25">#REF!</definedName>
    <definedName name="SI" localSheetId="26">#REF!</definedName>
    <definedName name="SI" localSheetId="9">#REF!</definedName>
    <definedName name="SI" localSheetId="27">#REF!</definedName>
    <definedName name="SI" localSheetId="28">#REF!</definedName>
    <definedName name="SI" localSheetId="29">#REF!</definedName>
    <definedName name="SI" localSheetId="30">#REF!</definedName>
    <definedName name="SI" localSheetId="31">#REF!</definedName>
    <definedName name="SI" localSheetId="32">#REF!</definedName>
    <definedName name="SI" localSheetId="33">#REF!</definedName>
    <definedName name="SI" localSheetId="34">#REF!</definedName>
    <definedName name="SI" localSheetId="35">#REF!</definedName>
    <definedName name="SI" localSheetId="36">#REF!</definedName>
    <definedName name="SI" localSheetId="10">#REF!</definedName>
    <definedName name="SI" localSheetId="37">#REF!</definedName>
    <definedName name="SI" localSheetId="38">#REF!</definedName>
    <definedName name="SI" localSheetId="39">#REF!</definedName>
    <definedName name="SI" localSheetId="40">#REF!</definedName>
    <definedName name="SI" localSheetId="41">#REF!</definedName>
    <definedName name="SI" localSheetId="42">#REF!</definedName>
    <definedName name="SI" localSheetId="43">#REF!</definedName>
    <definedName name="SI" localSheetId="44">#REF!</definedName>
    <definedName name="SI" localSheetId="45">#REF!</definedName>
    <definedName name="SI" localSheetId="46">#REF!</definedName>
    <definedName name="SI" localSheetId="11">#REF!</definedName>
    <definedName name="SI" localSheetId="47">#REF!</definedName>
    <definedName name="SI" localSheetId="48">#REF!</definedName>
    <definedName name="SI" localSheetId="49">#REF!</definedName>
    <definedName name="SI" localSheetId="50">#REF!</definedName>
    <definedName name="SI" localSheetId="51">#REF!</definedName>
    <definedName name="SI" localSheetId="52">#REF!</definedName>
    <definedName name="SI" localSheetId="53">#REF!</definedName>
    <definedName name="SI" localSheetId="54">#REF!</definedName>
    <definedName name="SI" localSheetId="55">#REF!</definedName>
    <definedName name="SI" localSheetId="56">#REF!</definedName>
    <definedName name="SI" localSheetId="12">#REF!</definedName>
    <definedName name="SI" localSheetId="57">#REF!</definedName>
    <definedName name="SI" localSheetId="58">#REF!</definedName>
    <definedName name="SI" localSheetId="59">#REF!</definedName>
    <definedName name="SI" localSheetId="60">#REF!</definedName>
    <definedName name="SI" localSheetId="61">#REF!</definedName>
    <definedName name="SI" localSheetId="62">#REF!</definedName>
    <definedName name="SI" localSheetId="63">#REF!</definedName>
    <definedName name="SI" localSheetId="64">#REF!</definedName>
    <definedName name="SI" localSheetId="65">#REF!</definedName>
    <definedName name="SI" localSheetId="66">#REF!</definedName>
    <definedName name="SI" localSheetId="13">#REF!</definedName>
    <definedName name="SI" localSheetId="67">#REF!</definedName>
    <definedName name="SI" localSheetId="68">#REF!</definedName>
    <definedName name="SI" localSheetId="69">#REF!</definedName>
    <definedName name="SI" localSheetId="70">#REF!</definedName>
    <definedName name="SI" localSheetId="71">#REF!</definedName>
    <definedName name="SI" localSheetId="72">#REF!</definedName>
    <definedName name="SI" localSheetId="73">#REF!</definedName>
    <definedName name="SI" localSheetId="74">#REF!</definedName>
    <definedName name="SI" localSheetId="75">#REF!</definedName>
    <definedName name="SI" localSheetId="76">#REF!</definedName>
    <definedName name="SI" localSheetId="14">#REF!</definedName>
    <definedName name="SI" localSheetId="77">#REF!</definedName>
    <definedName name="SI" localSheetId="78">#REF!</definedName>
    <definedName name="SI" localSheetId="79">#REF!</definedName>
    <definedName name="SI" localSheetId="80">#REF!</definedName>
    <definedName name="SI" localSheetId="81">#REF!</definedName>
    <definedName name="SI" localSheetId="82">#REF!</definedName>
    <definedName name="SI" localSheetId="83">#REF!</definedName>
    <definedName name="SI" localSheetId="84">#REF!</definedName>
    <definedName name="SI" localSheetId="85">#REF!</definedName>
    <definedName name="SI" localSheetId="86">#REF!</definedName>
    <definedName name="SI" localSheetId="15">#REF!</definedName>
    <definedName name="SI" localSheetId="87">#REF!</definedName>
    <definedName name="SI" localSheetId="88">#REF!</definedName>
    <definedName name="SI" localSheetId="89">#REF!</definedName>
    <definedName name="SI" localSheetId="90">#REF!</definedName>
    <definedName name="SI" localSheetId="91">#REF!</definedName>
    <definedName name="SI" localSheetId="92">#REF!</definedName>
    <definedName name="SI" localSheetId="93">#REF!</definedName>
    <definedName name="SI" localSheetId="94">#REF!</definedName>
    <definedName name="SI" localSheetId="95">#REF!</definedName>
    <definedName name="SI" localSheetId="96">#REF!</definedName>
    <definedName name="SI" localSheetId="16">#REF!</definedName>
    <definedName name="SI" localSheetId="97">#REF!</definedName>
    <definedName name="SI" localSheetId="98">#REF!</definedName>
    <definedName name="SI" localSheetId="3">#REF!</definedName>
    <definedName name="SI" localSheetId="2">#REF!</definedName>
    <definedName name="SI" localSheetId="4">#REF!</definedName>
    <definedName name="SI" localSheetId="5">#REF!</definedName>
    <definedName name="SI" localSheetId="0">#REF!</definedName>
    <definedName name="SI">#REF!</definedName>
    <definedName name="Zuordnung" localSheetId="99">[21]Verknüpfungen!$C$1:$C$48</definedName>
    <definedName name="Zuordnung">[22]Verknüpfungen!$C$1:$C$48</definedName>
    <definedName name="Zuordnung_1" localSheetId="0">[23]Verknüpfungen!$C$1:$C$48</definedName>
    <definedName name="Zuordnung_1">[24]Verknüpfungen!$C$1:$C$48</definedName>
    <definedName name="_xlnm.Database" localSheetId="8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9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10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11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12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13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76">#REF!</definedName>
    <definedName name="_xlnm.Database" localSheetId="14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15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 localSheetId="94">#REF!</definedName>
    <definedName name="_xlnm.Database" localSheetId="95">#REF!</definedName>
    <definedName name="_xlnm.Database" localSheetId="96">#REF!</definedName>
    <definedName name="_xlnm.Database" localSheetId="16">#REF!</definedName>
    <definedName name="_xlnm.Database" localSheetId="97">#REF!</definedName>
    <definedName name="_xlnm.Database" localSheetId="98">#REF!</definedName>
    <definedName name="_xlnm.Database" localSheetId="3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0">#REF!</definedName>
    <definedName name="_xlnm.Database">#REF!</definedName>
    <definedName name="_xlnm.Print_Titles" localSheetId="3">'CПИСОК РЕЙТ'!$1:$3</definedName>
    <definedName name="_xlnm.Print_Titles" localSheetId="1">СПИСКИ!$1:$4</definedName>
    <definedName name="_xlnm.Print_Titles" localSheetId="4">'СПИСКИ АЛФ'!$1:$3</definedName>
    <definedName name="_xlnm.Print_Titles" localSheetId="5">Список!$1:$3</definedName>
    <definedName name="заголовок_для_печати" localSheetId="17">#REF!</definedName>
    <definedName name="заголовок_для_печати" localSheetId="19">#REF!</definedName>
    <definedName name="заголовок_для_печати" localSheetId="21">#REF!</definedName>
    <definedName name="заголовок_для_печати" localSheetId="23">#REF!</definedName>
    <definedName name="заголовок_для_печати" localSheetId="25">#REF!</definedName>
    <definedName name="заголовок_для_печати" localSheetId="9">#REF!</definedName>
    <definedName name="заголовок_для_печати" localSheetId="27">#REF!</definedName>
    <definedName name="заголовок_для_печати" localSheetId="29">#REF!</definedName>
    <definedName name="заголовок_для_печати" localSheetId="32">#REF!</definedName>
    <definedName name="заголовок_для_печати" localSheetId="34">#REF!</definedName>
    <definedName name="заголовок_для_печати" localSheetId="36">#REF!</definedName>
    <definedName name="заголовок_для_печати" localSheetId="38">#REF!</definedName>
    <definedName name="заголовок_для_печати" localSheetId="40">#REF!</definedName>
    <definedName name="заголовок_для_печати" localSheetId="42">#REF!</definedName>
    <definedName name="заголовок_для_печати" localSheetId="44">#REF!</definedName>
    <definedName name="заголовок_для_печати" localSheetId="46">#REF!</definedName>
    <definedName name="заголовок_для_печати" localSheetId="11">#REF!</definedName>
    <definedName name="заголовок_для_печати" localSheetId="48">#REF!</definedName>
    <definedName name="заголовок_для_печати" localSheetId="50">#REF!</definedName>
    <definedName name="заголовок_для_печати" localSheetId="52">#REF!</definedName>
    <definedName name="заголовок_для_печати" localSheetId="54">#REF!</definedName>
    <definedName name="заголовок_для_печати" localSheetId="56">#REF!</definedName>
    <definedName name="заголовок_для_печати" localSheetId="57">#REF!</definedName>
    <definedName name="заголовок_для_печати" localSheetId="59">#REF!</definedName>
    <definedName name="заголовок_для_печати" localSheetId="61">#REF!</definedName>
    <definedName name="заголовок_для_печати" localSheetId="63">#REF!</definedName>
    <definedName name="заголовок_для_печати" localSheetId="65">#REF!</definedName>
    <definedName name="заголовок_для_печати" localSheetId="13">#REF!</definedName>
    <definedName name="заголовок_для_печати" localSheetId="67">#REF!</definedName>
    <definedName name="заголовок_для_печати" localSheetId="69">#REF!</definedName>
    <definedName name="заголовок_для_печати" localSheetId="71">#REF!</definedName>
    <definedName name="заголовок_для_печати" localSheetId="73">#REF!</definedName>
    <definedName name="заголовок_для_печати" localSheetId="75">#REF!</definedName>
    <definedName name="заголовок_для_печати" localSheetId="77">#REF!</definedName>
    <definedName name="заголовок_для_печати" localSheetId="79">#REF!</definedName>
    <definedName name="заголовок_для_печати" localSheetId="81">#REF!</definedName>
    <definedName name="заголовок_для_печати" localSheetId="83">#REF!</definedName>
    <definedName name="заголовок_для_печати" localSheetId="85">#REF!</definedName>
    <definedName name="заголовок_для_печати" localSheetId="15">#REF!</definedName>
    <definedName name="заголовок_для_печати" localSheetId="87">#REF!</definedName>
    <definedName name="заголовок_для_печати" localSheetId="89">#REF!</definedName>
    <definedName name="заголовок_для_печати" localSheetId="91">#REF!</definedName>
    <definedName name="заголовок_для_печати" localSheetId="93">#REF!</definedName>
    <definedName name="заголовок_для_печати" localSheetId="95">#REF!</definedName>
    <definedName name="заголовок_для_печати" localSheetId="97">#REF!</definedName>
    <definedName name="заголовок_для_печати" localSheetId="3">#REF!</definedName>
    <definedName name="заголовок_для_печати" localSheetId="2">#REF!</definedName>
    <definedName name="заголовок_для_печати" localSheetId="4">#REF!</definedName>
    <definedName name="заголовок_для_печати" localSheetId="0">#REF!</definedName>
    <definedName name="заголовок_для_печати">#REF!</definedName>
    <definedName name="Команды_протокол" localSheetId="8">#REF!</definedName>
    <definedName name="Команды_протокол" localSheetId="17">#REF!</definedName>
    <definedName name="Команды_протокол" localSheetId="18">#REF!</definedName>
    <definedName name="Команды_протокол" localSheetId="19">#REF!</definedName>
    <definedName name="Команды_протокол" localSheetId="20">#REF!</definedName>
    <definedName name="Команды_протокол" localSheetId="21">#REF!</definedName>
    <definedName name="Команды_протокол" localSheetId="22">#REF!</definedName>
    <definedName name="Команды_протокол" localSheetId="23">#REF!</definedName>
    <definedName name="Команды_протокол" localSheetId="24">#REF!</definedName>
    <definedName name="Команды_протокол" localSheetId="25">#REF!</definedName>
    <definedName name="Команды_протокол" localSheetId="26">#REF!</definedName>
    <definedName name="Команды_протокол" localSheetId="9">#REF!</definedName>
    <definedName name="Команды_протокол" localSheetId="27">#REF!</definedName>
    <definedName name="Команды_протокол" localSheetId="28">#REF!</definedName>
    <definedName name="Команды_протокол" localSheetId="29">#REF!</definedName>
    <definedName name="Команды_протокол" localSheetId="30">#REF!</definedName>
    <definedName name="Команды_протокол" localSheetId="31">#REF!</definedName>
    <definedName name="Команды_протокол" localSheetId="32">#REF!</definedName>
    <definedName name="Команды_протокол" localSheetId="33">#REF!</definedName>
    <definedName name="Команды_протокол" localSheetId="34">#REF!</definedName>
    <definedName name="Команды_протокол" localSheetId="35">#REF!</definedName>
    <definedName name="Команды_протокол" localSheetId="36">#REF!</definedName>
    <definedName name="Команды_протокол" localSheetId="10">#REF!</definedName>
    <definedName name="Команды_протокол" localSheetId="37">#REF!</definedName>
    <definedName name="Команды_протокол" localSheetId="38">#REF!</definedName>
    <definedName name="Команды_протокол" localSheetId="39">#REF!</definedName>
    <definedName name="Команды_протокол" localSheetId="40">#REF!</definedName>
    <definedName name="Команды_протокол" localSheetId="41">#REF!</definedName>
    <definedName name="Команды_протокол" localSheetId="42">#REF!</definedName>
    <definedName name="Команды_протокол" localSheetId="43">#REF!</definedName>
    <definedName name="Команды_протокол" localSheetId="44">#REF!</definedName>
    <definedName name="Команды_протокол" localSheetId="45">#REF!</definedName>
    <definedName name="Команды_протокол" localSheetId="46">#REF!</definedName>
    <definedName name="Команды_протокол" localSheetId="11">#REF!</definedName>
    <definedName name="Команды_протокол" localSheetId="47">#REF!</definedName>
    <definedName name="Команды_протокол" localSheetId="48">#REF!</definedName>
    <definedName name="Команды_протокол" localSheetId="49">#REF!</definedName>
    <definedName name="Команды_протокол" localSheetId="50">#REF!</definedName>
    <definedName name="Команды_протокол" localSheetId="51">#REF!</definedName>
    <definedName name="Команды_протокол" localSheetId="52">#REF!</definedName>
    <definedName name="Команды_протокол" localSheetId="53">#REF!</definedName>
    <definedName name="Команды_протокол" localSheetId="54">#REF!</definedName>
    <definedName name="Команды_протокол" localSheetId="55">#REF!</definedName>
    <definedName name="Команды_протокол" localSheetId="56">#REF!</definedName>
    <definedName name="Команды_протокол" localSheetId="12">#REF!</definedName>
    <definedName name="Команды_протокол" localSheetId="57">#REF!</definedName>
    <definedName name="Команды_протокол" localSheetId="58">#REF!</definedName>
    <definedName name="Команды_протокол" localSheetId="59">#REF!</definedName>
    <definedName name="Команды_протокол" localSheetId="60">#REF!</definedName>
    <definedName name="Команды_протокол" localSheetId="61">#REF!</definedName>
    <definedName name="Команды_протокол" localSheetId="62">#REF!</definedName>
    <definedName name="Команды_протокол" localSheetId="63">#REF!</definedName>
    <definedName name="Команды_протокол" localSheetId="64">#REF!</definedName>
    <definedName name="Команды_протокол" localSheetId="65">#REF!</definedName>
    <definedName name="Команды_протокол" localSheetId="66">#REF!</definedName>
    <definedName name="Команды_протокол" localSheetId="13">#REF!</definedName>
    <definedName name="Команды_протокол" localSheetId="67">#REF!</definedName>
    <definedName name="Команды_протокол" localSheetId="68">#REF!</definedName>
    <definedName name="Команды_протокол" localSheetId="69">#REF!</definedName>
    <definedName name="Команды_протокол" localSheetId="70">#REF!</definedName>
    <definedName name="Команды_протокол" localSheetId="71">#REF!</definedName>
    <definedName name="Команды_протокол" localSheetId="72">#REF!</definedName>
    <definedName name="Команды_протокол" localSheetId="73">#REF!</definedName>
    <definedName name="Команды_протокол" localSheetId="74">#REF!</definedName>
    <definedName name="Команды_протокол" localSheetId="75">#REF!</definedName>
    <definedName name="Команды_протокол" localSheetId="76">#REF!</definedName>
    <definedName name="Команды_протокол" localSheetId="14">#REF!</definedName>
    <definedName name="Команды_протокол" localSheetId="77">#REF!</definedName>
    <definedName name="Команды_протокол" localSheetId="78">#REF!</definedName>
    <definedName name="Команды_протокол" localSheetId="79">#REF!</definedName>
    <definedName name="Команды_протокол" localSheetId="80">#REF!</definedName>
    <definedName name="Команды_протокол" localSheetId="81">#REF!</definedName>
    <definedName name="Команды_протокол" localSheetId="82">#REF!</definedName>
    <definedName name="Команды_протокол" localSheetId="83">#REF!</definedName>
    <definedName name="Команды_протокол" localSheetId="84">#REF!</definedName>
    <definedName name="Команды_протокол" localSheetId="85">#REF!</definedName>
    <definedName name="Команды_протокол" localSheetId="86">#REF!</definedName>
    <definedName name="Команды_протокол" localSheetId="15">#REF!</definedName>
    <definedName name="Команды_протокол" localSheetId="87">#REF!</definedName>
    <definedName name="Команды_протокол" localSheetId="88">#REF!</definedName>
    <definedName name="Команды_протокол" localSheetId="89">#REF!</definedName>
    <definedName name="Команды_протокол" localSheetId="90">#REF!</definedName>
    <definedName name="Команды_протокол" localSheetId="91">#REF!</definedName>
    <definedName name="Команды_протокол" localSheetId="92">#REF!</definedName>
    <definedName name="Команды_протокол" localSheetId="93">#REF!</definedName>
    <definedName name="Команды_протокол" localSheetId="94">#REF!</definedName>
    <definedName name="Команды_протокол" localSheetId="95">#REF!</definedName>
    <definedName name="Команды_протокол" localSheetId="96">#REF!</definedName>
    <definedName name="Команды_протокол" localSheetId="16">#REF!</definedName>
    <definedName name="Команды_протокол" localSheetId="97">#REF!</definedName>
    <definedName name="Команды_протокол" localSheetId="98">#REF!</definedName>
    <definedName name="Команды_протокол" localSheetId="3">#REF!</definedName>
    <definedName name="Команды_протокол" localSheetId="2">#REF!</definedName>
    <definedName name="Команды_протокол" localSheetId="4">#REF!</definedName>
    <definedName name="Команды_протокол" localSheetId="5">#REF!</definedName>
    <definedName name="Команды_протокол" localSheetId="0">#REF!</definedName>
    <definedName name="Команды_протокол">#REF!</definedName>
    <definedName name="_xlnm.Print_Area" localSheetId="8">'1'!$E$1:$AI$43</definedName>
    <definedName name="_xlnm.Print_Area" localSheetId="17">'10'!$E$1:$AI$43</definedName>
    <definedName name="_xlnm.Print_Area" localSheetId="18">'11'!$E$1:$AI$43</definedName>
    <definedName name="_xlnm.Print_Area" localSheetId="19">'12'!$E$1:$AI$43</definedName>
    <definedName name="_xlnm.Print_Area" localSheetId="20">'13'!$E$1:$AI$43</definedName>
    <definedName name="_xlnm.Print_Area" localSheetId="21">'14'!$E$1:$AI$43</definedName>
    <definedName name="_xlnm.Print_Area" localSheetId="22">'15'!$E$1:$AI$43</definedName>
    <definedName name="_xlnm.Print_Area" localSheetId="23">'16'!$E$1:$AI$43</definedName>
    <definedName name="_xlnm.Print_Area" localSheetId="24">'17'!$E$1:$AI$43</definedName>
    <definedName name="_xlnm.Print_Area" localSheetId="25">'18'!$E$1:$AI$43</definedName>
    <definedName name="_xlnm.Print_Area" localSheetId="26">'19'!$E$1:$AI$43</definedName>
    <definedName name="_xlnm.Print_Area" localSheetId="9">'2'!$E$1:$AI$43</definedName>
    <definedName name="_xlnm.Print_Area" localSheetId="27">'20'!$E$1:$AI$43</definedName>
    <definedName name="_xlnm.Print_Area" localSheetId="28">'21'!$E$1:$AI$43</definedName>
    <definedName name="_xlnm.Print_Area" localSheetId="29">'22'!$E$1:$AI$43</definedName>
    <definedName name="_xlnm.Print_Area" localSheetId="30">'23'!$E$1:$AI$43</definedName>
    <definedName name="_xlnm.Print_Area" localSheetId="31">'24'!$E$1:$AI$43</definedName>
    <definedName name="_xlnm.Print_Area" localSheetId="32">'25'!$E$1:$AI$43</definedName>
    <definedName name="_xlnm.Print_Area" localSheetId="33">'26'!$E$1:$AI$43</definedName>
    <definedName name="_xlnm.Print_Area" localSheetId="34">'27'!$E$1:$AI$43</definedName>
    <definedName name="_xlnm.Print_Area" localSheetId="35">'28'!$E$1:$AI$43</definedName>
    <definedName name="_xlnm.Print_Area" localSheetId="36">'29'!$E$1:$AI$43</definedName>
    <definedName name="_xlnm.Print_Area" localSheetId="10">'3'!$E$1:$AI$43</definedName>
    <definedName name="_xlnm.Print_Area" localSheetId="37">'30'!$E$1:$AI$43</definedName>
    <definedName name="_xlnm.Print_Area" localSheetId="38">'31'!$E$1:$AI$43</definedName>
    <definedName name="_xlnm.Print_Area" localSheetId="39">'32'!$E$1:$AI$43</definedName>
    <definedName name="_xlnm.Print_Area" localSheetId="40">'33'!$E$1:$AI$43</definedName>
    <definedName name="_xlnm.Print_Area" localSheetId="41">'34'!$E$1:$AI$43</definedName>
    <definedName name="_xlnm.Print_Area" localSheetId="42">'35'!$E$1:$AI$43</definedName>
    <definedName name="_xlnm.Print_Area" localSheetId="43">'36'!$E$1:$AI$43</definedName>
    <definedName name="_xlnm.Print_Area" localSheetId="44">'37'!$E$1:$AI$43</definedName>
    <definedName name="_xlnm.Print_Area" localSheetId="45">'38'!$E$1:$AI$43</definedName>
    <definedName name="_xlnm.Print_Area" localSheetId="46">'39'!$E$1:$AI$43</definedName>
    <definedName name="_xlnm.Print_Area" localSheetId="11">'4'!$E$1:$AI$43</definedName>
    <definedName name="_xlnm.Print_Area" localSheetId="47">'40'!$E$1:$AI$43</definedName>
    <definedName name="_xlnm.Print_Area" localSheetId="48">'41'!$E$1:$AI$43</definedName>
    <definedName name="_xlnm.Print_Area" localSheetId="49">'42'!$E$1:$AI$43</definedName>
    <definedName name="_xlnm.Print_Area" localSheetId="50">'43'!$E$1:$AI$43</definedName>
    <definedName name="_xlnm.Print_Area" localSheetId="51">'44'!$E$1:$AI$43</definedName>
    <definedName name="_xlnm.Print_Area" localSheetId="52">'45'!$E$1:$AI$43</definedName>
    <definedName name="_xlnm.Print_Area" localSheetId="53">'46'!$E$1:$AI$43</definedName>
    <definedName name="_xlnm.Print_Area" localSheetId="54">'47'!$E$1:$AI$43</definedName>
    <definedName name="_xlnm.Print_Area" localSheetId="55">'48'!$E$1:$AI$43</definedName>
    <definedName name="_xlnm.Print_Area" localSheetId="56">'49'!$E$1:$AI$43</definedName>
    <definedName name="_xlnm.Print_Area" localSheetId="12">'5'!$E$1:$AI$43</definedName>
    <definedName name="_xlnm.Print_Area" localSheetId="57">'50'!$E$1:$AI$43</definedName>
    <definedName name="_xlnm.Print_Area" localSheetId="58">'51'!$E$1:$AI$43</definedName>
    <definedName name="_xlnm.Print_Area" localSheetId="59">'52'!$E$1:$AI$43</definedName>
    <definedName name="_xlnm.Print_Area" localSheetId="60">'53'!$E$1:$AI$43</definedName>
    <definedName name="_xlnm.Print_Area" localSheetId="61">'54'!$E$1:$AI$43</definedName>
    <definedName name="_xlnm.Print_Area" localSheetId="62">'55'!$E$1:$AI$43</definedName>
    <definedName name="_xlnm.Print_Area" localSheetId="63">'56'!$E$1:$AI$43</definedName>
    <definedName name="_xlnm.Print_Area" localSheetId="64">'57'!$E$1:$AI$43</definedName>
    <definedName name="_xlnm.Print_Area" localSheetId="65">'58'!$E$1:$AI$43</definedName>
    <definedName name="_xlnm.Print_Area" localSheetId="66">'59'!$E$1:$AI$43</definedName>
    <definedName name="_xlnm.Print_Area" localSheetId="13">'6'!$E$1:$AI$43</definedName>
    <definedName name="_xlnm.Print_Area" localSheetId="67">'60'!$E$1:$AI$43</definedName>
    <definedName name="_xlnm.Print_Area" localSheetId="68">'61'!$E$1:$AI$43</definedName>
    <definedName name="_xlnm.Print_Area" localSheetId="69">'62'!$E$1:$AI$43</definedName>
    <definedName name="_xlnm.Print_Area" localSheetId="70">'63'!$E$1:$AI$43</definedName>
    <definedName name="_xlnm.Print_Area" localSheetId="71">'64'!$E$1:$AI$43</definedName>
    <definedName name="_xlnm.Print_Area" localSheetId="72">'65'!$E$1:$AI$43</definedName>
    <definedName name="_xlnm.Print_Area" localSheetId="73">'66'!$E$1:$AI$43</definedName>
    <definedName name="_xlnm.Print_Area" localSheetId="74">'67'!$E$1:$AI$43</definedName>
    <definedName name="_xlnm.Print_Area" localSheetId="75">'68'!$E$1:$AI$43</definedName>
    <definedName name="_xlnm.Print_Area" localSheetId="76">'69'!$E$1:$AI$43</definedName>
    <definedName name="_xlnm.Print_Area" localSheetId="14">'7'!$E$1:$AI$43</definedName>
    <definedName name="_xlnm.Print_Area" localSheetId="77">'70'!$E$1:$AI$43</definedName>
    <definedName name="_xlnm.Print_Area" localSheetId="78">'71'!$E$1:$AI$43</definedName>
    <definedName name="_xlnm.Print_Area" localSheetId="79">'72'!$E$1:$AI$43</definedName>
    <definedName name="_xlnm.Print_Area" localSheetId="80">'73'!$E$1:$AI$43</definedName>
    <definedName name="_xlnm.Print_Area" localSheetId="81">'74'!$E$1:$AI$43</definedName>
    <definedName name="_xlnm.Print_Area" localSheetId="82">'75'!$E$1:$AI$43</definedName>
    <definedName name="_xlnm.Print_Area" localSheetId="83">'76'!$E$1:$AI$43</definedName>
    <definedName name="_xlnm.Print_Area" localSheetId="84">'77'!$E$1:$AI$43</definedName>
    <definedName name="_xlnm.Print_Area" localSheetId="85">'78'!$E$1:$AI$43</definedName>
    <definedName name="_xlnm.Print_Area" localSheetId="86">'79'!$E$1:$AI$43</definedName>
    <definedName name="_xlnm.Print_Area" localSheetId="15">'8'!$E$1:$AI$43</definedName>
    <definedName name="_xlnm.Print_Area" localSheetId="87">'80'!$E$1:$AI$43</definedName>
    <definedName name="_xlnm.Print_Area" localSheetId="88">'81'!$E$1:$AI$43</definedName>
    <definedName name="_xlnm.Print_Area" localSheetId="89">'82'!$E$1:$AI$43</definedName>
    <definedName name="_xlnm.Print_Area" localSheetId="90">'83'!$E$1:$AI$43</definedName>
    <definedName name="_xlnm.Print_Area" localSheetId="91">'84'!$E$1:$AI$43</definedName>
    <definedName name="_xlnm.Print_Area" localSheetId="92">'85'!$E$1:$AI$43</definedName>
    <definedName name="_xlnm.Print_Area" localSheetId="93">'86'!$E$1:$AI$43</definedName>
    <definedName name="_xlnm.Print_Area" localSheetId="94">'87'!$E$1:$AI$43</definedName>
    <definedName name="_xlnm.Print_Area" localSheetId="95">'88'!$E$1:$AI$43</definedName>
    <definedName name="_xlnm.Print_Area" localSheetId="96">'89'!$E$1:$AI$43</definedName>
    <definedName name="_xlnm.Print_Area" localSheetId="16">'9'!$E$1:$AI$43</definedName>
    <definedName name="_xlnm.Print_Area" localSheetId="97">'90'!$E$1:$AI$43</definedName>
    <definedName name="_xlnm.Print_Area" localSheetId="98">'91'!$E$1:$AI$43</definedName>
    <definedName name="_xlnm.Print_Area" localSheetId="3">'CПИСОК РЕЙТ'!$B$1:$H$154</definedName>
    <definedName name="_xlnm.Print_Area" localSheetId="2">Расписание!$A$1:$K$141</definedName>
    <definedName name="_xlnm.Print_Area" localSheetId="1">СПИСКИ!$A$1:$K$182</definedName>
    <definedName name="_xlnm.Print_Area" localSheetId="4">'СПИСКИ АЛФ'!$A$1:$H$202</definedName>
    <definedName name="_xlnm.Print_Area" localSheetId="5">Список!$A$1:$H$125</definedName>
    <definedName name="ПМ2" localSheetId="8">#REF!</definedName>
    <definedName name="ПМ2" localSheetId="17">#REF!</definedName>
    <definedName name="ПМ2" localSheetId="18">#REF!</definedName>
    <definedName name="ПМ2" localSheetId="19">#REF!</definedName>
    <definedName name="ПМ2" localSheetId="20">#REF!</definedName>
    <definedName name="ПМ2" localSheetId="21">#REF!</definedName>
    <definedName name="ПМ2" localSheetId="22">#REF!</definedName>
    <definedName name="ПМ2" localSheetId="23">#REF!</definedName>
    <definedName name="ПМ2" localSheetId="24">#REF!</definedName>
    <definedName name="ПМ2" localSheetId="25">#REF!</definedName>
    <definedName name="ПМ2" localSheetId="26">#REF!</definedName>
    <definedName name="ПМ2" localSheetId="9">#REF!</definedName>
    <definedName name="ПМ2" localSheetId="27">#REF!</definedName>
    <definedName name="ПМ2" localSheetId="28">#REF!</definedName>
    <definedName name="ПМ2" localSheetId="29">#REF!</definedName>
    <definedName name="ПМ2" localSheetId="30">#REF!</definedName>
    <definedName name="ПМ2" localSheetId="31">#REF!</definedName>
    <definedName name="ПМ2" localSheetId="32">#REF!</definedName>
    <definedName name="ПМ2" localSheetId="33">#REF!</definedName>
    <definedName name="ПМ2" localSheetId="34">#REF!</definedName>
    <definedName name="ПМ2" localSheetId="35">#REF!</definedName>
    <definedName name="ПМ2" localSheetId="36">#REF!</definedName>
    <definedName name="ПМ2" localSheetId="10">#REF!</definedName>
    <definedName name="ПМ2" localSheetId="37">#REF!</definedName>
    <definedName name="ПМ2" localSheetId="38">#REF!</definedName>
    <definedName name="ПМ2" localSheetId="39">#REF!</definedName>
    <definedName name="ПМ2" localSheetId="40">#REF!</definedName>
    <definedName name="ПМ2" localSheetId="41">#REF!</definedName>
    <definedName name="ПМ2" localSheetId="42">#REF!</definedName>
    <definedName name="ПМ2" localSheetId="43">#REF!</definedName>
    <definedName name="ПМ2" localSheetId="44">#REF!</definedName>
    <definedName name="ПМ2" localSheetId="45">#REF!</definedName>
    <definedName name="ПМ2" localSheetId="46">#REF!</definedName>
    <definedName name="ПМ2" localSheetId="11">#REF!</definedName>
    <definedName name="ПМ2" localSheetId="47">#REF!</definedName>
    <definedName name="ПМ2" localSheetId="48">#REF!</definedName>
    <definedName name="ПМ2" localSheetId="49">#REF!</definedName>
    <definedName name="ПМ2" localSheetId="50">#REF!</definedName>
    <definedName name="ПМ2" localSheetId="51">#REF!</definedName>
    <definedName name="ПМ2" localSheetId="52">#REF!</definedName>
    <definedName name="ПМ2" localSheetId="53">#REF!</definedName>
    <definedName name="ПМ2" localSheetId="54">#REF!</definedName>
    <definedName name="ПМ2" localSheetId="55">#REF!</definedName>
    <definedName name="ПМ2" localSheetId="56">#REF!</definedName>
    <definedName name="ПМ2" localSheetId="12">#REF!</definedName>
    <definedName name="ПМ2" localSheetId="57">#REF!</definedName>
    <definedName name="ПМ2" localSheetId="58">#REF!</definedName>
    <definedName name="ПМ2" localSheetId="59">#REF!</definedName>
    <definedName name="ПМ2" localSheetId="60">#REF!</definedName>
    <definedName name="ПМ2" localSheetId="61">#REF!</definedName>
    <definedName name="ПМ2" localSheetId="62">#REF!</definedName>
    <definedName name="ПМ2" localSheetId="63">#REF!</definedName>
    <definedName name="ПМ2" localSheetId="64">#REF!</definedName>
    <definedName name="ПМ2" localSheetId="65">#REF!</definedName>
    <definedName name="ПМ2" localSheetId="66">#REF!</definedName>
    <definedName name="ПМ2" localSheetId="13">#REF!</definedName>
    <definedName name="ПМ2" localSheetId="67">#REF!</definedName>
    <definedName name="ПМ2" localSheetId="68">#REF!</definedName>
    <definedName name="ПМ2" localSheetId="69">#REF!</definedName>
    <definedName name="ПМ2" localSheetId="70">#REF!</definedName>
    <definedName name="ПМ2" localSheetId="71">#REF!</definedName>
    <definedName name="ПМ2" localSheetId="72">#REF!</definedName>
    <definedName name="ПМ2" localSheetId="73">#REF!</definedName>
    <definedName name="ПМ2" localSheetId="74">#REF!</definedName>
    <definedName name="ПМ2" localSheetId="75">#REF!</definedName>
    <definedName name="ПМ2" localSheetId="76">#REF!</definedName>
    <definedName name="ПМ2" localSheetId="14">#REF!</definedName>
    <definedName name="ПМ2" localSheetId="77">#REF!</definedName>
    <definedName name="ПМ2" localSheetId="78">#REF!</definedName>
    <definedName name="ПМ2" localSheetId="79">#REF!</definedName>
    <definedName name="ПМ2" localSheetId="80">#REF!</definedName>
    <definedName name="ПМ2" localSheetId="81">#REF!</definedName>
    <definedName name="ПМ2" localSheetId="82">#REF!</definedName>
    <definedName name="ПМ2" localSheetId="83">#REF!</definedName>
    <definedName name="ПМ2" localSheetId="84">#REF!</definedName>
    <definedName name="ПМ2" localSheetId="85">#REF!</definedName>
    <definedName name="ПМ2" localSheetId="86">#REF!</definedName>
    <definedName name="ПМ2" localSheetId="15">#REF!</definedName>
    <definedName name="ПМ2" localSheetId="87">#REF!</definedName>
    <definedName name="ПМ2" localSheetId="88">#REF!</definedName>
    <definedName name="ПМ2" localSheetId="89">#REF!</definedName>
    <definedName name="ПМ2" localSheetId="90">#REF!</definedName>
    <definedName name="ПМ2" localSheetId="91">#REF!</definedName>
    <definedName name="ПМ2" localSheetId="92">#REF!</definedName>
    <definedName name="ПМ2" localSheetId="93">#REF!</definedName>
    <definedName name="ПМ2" localSheetId="94">#REF!</definedName>
    <definedName name="ПМ2" localSheetId="95">#REF!</definedName>
    <definedName name="ПМ2" localSheetId="96">#REF!</definedName>
    <definedName name="ПМ2" localSheetId="16">#REF!</definedName>
    <definedName name="ПМ2" localSheetId="97">#REF!</definedName>
    <definedName name="ПМ2" localSheetId="98">#REF!</definedName>
    <definedName name="ПМ2" localSheetId="3">#REF!</definedName>
    <definedName name="ПМ2" localSheetId="2">#REF!</definedName>
    <definedName name="ПМ2" localSheetId="4">#REF!</definedName>
    <definedName name="ПМ2" localSheetId="0">#REF!</definedName>
    <definedName name="ПМ2">#REF!</definedName>
  </definedNames>
  <calcPr calcId="152511"/>
</workbook>
</file>

<file path=xl/calcChain.xml><?xml version="1.0" encoding="utf-8"?>
<calcChain xmlns="http://schemas.openxmlformats.org/spreadsheetml/2006/main">
  <c r="C32" i="50" l="1"/>
  <c r="F461" i="64" l="1"/>
  <c r="F460" i="64"/>
  <c r="F459" i="64"/>
  <c r="F458" i="64"/>
  <c r="F457" i="64"/>
  <c r="E461" i="64"/>
  <c r="K461" i="64" s="1"/>
  <c r="E460" i="64"/>
  <c r="I460" i="64" s="1"/>
  <c r="E459" i="64"/>
  <c r="E458" i="64"/>
  <c r="E457" i="64"/>
  <c r="C461" i="64"/>
  <c r="C460" i="64"/>
  <c r="C459" i="64"/>
  <c r="C458" i="64"/>
  <c r="H458" i="64" s="1"/>
  <c r="C457" i="64"/>
  <c r="B461" i="64"/>
  <c r="B460" i="64"/>
  <c r="B459" i="64"/>
  <c r="B458" i="64"/>
  <c r="B457" i="64"/>
  <c r="F456" i="64"/>
  <c r="F455" i="64"/>
  <c r="F454" i="64"/>
  <c r="F453" i="64"/>
  <c r="F452" i="64"/>
  <c r="E456" i="64"/>
  <c r="I456" i="64" s="1"/>
  <c r="E455" i="64"/>
  <c r="E454" i="64"/>
  <c r="E453" i="64"/>
  <c r="E452" i="64"/>
  <c r="C456" i="64"/>
  <c r="C455" i="64"/>
  <c r="C454" i="64"/>
  <c r="C453" i="64"/>
  <c r="C452" i="64"/>
  <c r="B456" i="64"/>
  <c r="B455" i="64"/>
  <c r="B454" i="64"/>
  <c r="B453" i="64"/>
  <c r="B452" i="64"/>
  <c r="F451" i="64"/>
  <c r="F450" i="64"/>
  <c r="G450" i="64" s="1"/>
  <c r="F449" i="64"/>
  <c r="F448" i="64"/>
  <c r="F447" i="64"/>
  <c r="E451" i="64"/>
  <c r="E450" i="64"/>
  <c r="E449" i="64"/>
  <c r="E448" i="64"/>
  <c r="E447" i="64"/>
  <c r="C451" i="64"/>
  <c r="C450" i="64"/>
  <c r="C449" i="64"/>
  <c r="C448" i="64"/>
  <c r="I448" i="64" s="1"/>
  <c r="C447" i="64"/>
  <c r="B451" i="64"/>
  <c r="B450" i="64"/>
  <c r="B449" i="64"/>
  <c r="B448" i="64"/>
  <c r="B447" i="64"/>
  <c r="F446" i="64"/>
  <c r="F445" i="64"/>
  <c r="F444" i="64"/>
  <c r="F443" i="64"/>
  <c r="F442" i="64"/>
  <c r="B446" i="64"/>
  <c r="B445" i="64"/>
  <c r="B444" i="64"/>
  <c r="B443" i="64"/>
  <c r="B442" i="64"/>
  <c r="F441" i="64"/>
  <c r="F440" i="64"/>
  <c r="F439" i="64"/>
  <c r="F438" i="64"/>
  <c r="F437" i="64"/>
  <c r="E441" i="64"/>
  <c r="E440" i="64"/>
  <c r="E439" i="64"/>
  <c r="E438" i="64"/>
  <c r="E437" i="64"/>
  <c r="C441" i="64"/>
  <c r="C440" i="64"/>
  <c r="C435" i="64"/>
  <c r="C436" i="64"/>
  <c r="I436" i="64" s="1"/>
  <c r="C439" i="64"/>
  <c r="C438" i="64"/>
  <c r="C437" i="64"/>
  <c r="B441" i="64"/>
  <c r="B440" i="64"/>
  <c r="B439" i="64"/>
  <c r="B438" i="64"/>
  <c r="B437" i="64"/>
  <c r="F433" i="64"/>
  <c r="F432" i="64"/>
  <c r="F434" i="64"/>
  <c r="F435" i="64"/>
  <c r="F436" i="64"/>
  <c r="E436" i="64"/>
  <c r="E435" i="64"/>
  <c r="E434" i="64"/>
  <c r="E433" i="64"/>
  <c r="E432" i="64"/>
  <c r="G432" i="64" s="1"/>
  <c r="C432" i="64"/>
  <c r="C433" i="64"/>
  <c r="C434" i="64"/>
  <c r="B436" i="64"/>
  <c r="B435" i="64"/>
  <c r="B434" i="64"/>
  <c r="B433" i="64"/>
  <c r="F431" i="64"/>
  <c r="F430" i="64"/>
  <c r="F429" i="64"/>
  <c r="F428" i="64"/>
  <c r="F427" i="64"/>
  <c r="E420" i="64"/>
  <c r="C420" i="64"/>
  <c r="C421" i="64"/>
  <c r="E421" i="64"/>
  <c r="C431" i="64"/>
  <c r="C430" i="64"/>
  <c r="C429" i="64"/>
  <c r="C428" i="64"/>
  <c r="C427" i="64"/>
  <c r="I450" i="64"/>
  <c r="B432" i="64"/>
  <c r="E427" i="64"/>
  <c r="E428" i="64"/>
  <c r="G428" i="64" s="1"/>
  <c r="E429" i="64"/>
  <c r="E430" i="64"/>
  <c r="E431" i="64"/>
  <c r="B430" i="64"/>
  <c r="B431" i="64"/>
  <c r="B429" i="64"/>
  <c r="B428" i="64"/>
  <c r="B427" i="64"/>
  <c r="E424" i="64"/>
  <c r="I424" i="64" s="1"/>
  <c r="E426" i="64"/>
  <c r="G426" i="64" s="1"/>
  <c r="E425" i="64"/>
  <c r="E423" i="64"/>
  <c r="E422" i="64"/>
  <c r="C426" i="64"/>
  <c r="C425" i="64"/>
  <c r="C424" i="64"/>
  <c r="C423" i="64"/>
  <c r="C422" i="64"/>
  <c r="B426" i="64"/>
  <c r="B425" i="64"/>
  <c r="I422" i="64"/>
  <c r="B424" i="64"/>
  <c r="B423" i="64"/>
  <c r="B422" i="64"/>
  <c r="E417" i="64"/>
  <c r="E418" i="64"/>
  <c r="C417" i="64"/>
  <c r="C418" i="64"/>
  <c r="I418" i="64" s="1"/>
  <c r="E419" i="64"/>
  <c r="C419" i="64"/>
  <c r="F421" i="64"/>
  <c r="F420" i="64"/>
  <c r="F419" i="64"/>
  <c r="F418" i="64"/>
  <c r="F417" i="64"/>
  <c r="B421" i="64"/>
  <c r="B420" i="64"/>
  <c r="B419" i="64"/>
  <c r="B418" i="64"/>
  <c r="B417" i="64"/>
  <c r="G422" i="64"/>
  <c r="F422" i="64"/>
  <c r="K422" i="64"/>
  <c r="F423" i="64"/>
  <c r="F424" i="64"/>
  <c r="F425" i="64"/>
  <c r="F426" i="64"/>
  <c r="K428" i="64"/>
  <c r="I430" i="64"/>
  <c r="K450" i="64"/>
  <c r="G452" i="64"/>
  <c r="I452" i="64"/>
  <c r="K452" i="64"/>
  <c r="I454" i="64"/>
  <c r="I458" i="64"/>
  <c r="I459" i="64"/>
  <c r="A417" i="64"/>
  <c r="C38" i="5"/>
  <c r="C13" i="5"/>
  <c r="K460" i="64" l="1"/>
  <c r="G459" i="64"/>
  <c r="K457" i="64"/>
  <c r="I461" i="64"/>
  <c r="K458" i="64"/>
  <c r="I457" i="64"/>
  <c r="G454" i="64"/>
  <c r="G456" i="64"/>
  <c r="K456" i="64"/>
  <c r="K448" i="64"/>
  <c r="G448" i="64"/>
  <c r="G438" i="64"/>
  <c r="I440" i="64"/>
  <c r="I438" i="64"/>
  <c r="K440" i="64"/>
  <c r="G440" i="64"/>
  <c r="G436" i="64"/>
  <c r="G434" i="64"/>
  <c r="I434" i="64"/>
  <c r="K432" i="64"/>
  <c r="I432" i="64"/>
  <c r="K434" i="64"/>
  <c r="K436" i="64"/>
  <c r="I420" i="64"/>
  <c r="K420" i="64"/>
  <c r="K430" i="64"/>
  <c r="K454" i="64"/>
  <c r="K438" i="64"/>
  <c r="I428" i="64"/>
  <c r="G430" i="64"/>
  <c r="G424" i="64"/>
  <c r="K426" i="64"/>
  <c r="I426" i="64"/>
  <c r="K424" i="64"/>
  <c r="G418" i="64"/>
  <c r="K418" i="64"/>
  <c r="G420" i="64"/>
  <c r="G460" i="64"/>
  <c r="H459" i="64"/>
  <c r="H455" i="64"/>
  <c r="H453" i="64"/>
  <c r="H451" i="64"/>
  <c r="H449" i="64"/>
  <c r="H447" i="64"/>
  <c r="H441" i="64"/>
  <c r="H439" i="64"/>
  <c r="H437" i="64"/>
  <c r="H435" i="64"/>
  <c r="H433" i="64"/>
  <c r="H431" i="64"/>
  <c r="H429" i="64"/>
  <c r="H427" i="64"/>
  <c r="H425" i="64"/>
  <c r="H423" i="64"/>
  <c r="H421" i="64"/>
  <c r="H419" i="64"/>
  <c r="H417" i="64"/>
  <c r="G461" i="64"/>
  <c r="H460" i="64"/>
  <c r="G457" i="64"/>
  <c r="K455" i="64"/>
  <c r="G455" i="64"/>
  <c r="K453" i="64"/>
  <c r="G453" i="64"/>
  <c r="K451" i="64"/>
  <c r="G451" i="64"/>
  <c r="K449" i="64"/>
  <c r="G449" i="64"/>
  <c r="K447" i="64"/>
  <c r="G447" i="64"/>
  <c r="K441" i="64"/>
  <c r="G441" i="64"/>
  <c r="K439" i="64"/>
  <c r="G439" i="64"/>
  <c r="K437" i="64"/>
  <c r="G437" i="64"/>
  <c r="K435" i="64"/>
  <c r="G435" i="64"/>
  <c r="K433" i="64"/>
  <c r="G433" i="64"/>
  <c r="K431" i="64"/>
  <c r="G431" i="64"/>
  <c r="K429" i="64"/>
  <c r="G429" i="64"/>
  <c r="K427" i="64"/>
  <c r="G427" i="64"/>
  <c r="K425" i="64"/>
  <c r="G425" i="64"/>
  <c r="K423" i="64"/>
  <c r="G423" i="64"/>
  <c r="K421" i="64"/>
  <c r="G421" i="64"/>
  <c r="K419" i="64"/>
  <c r="G419" i="64"/>
  <c r="K417" i="64"/>
  <c r="G417" i="64"/>
  <c r="H461" i="64"/>
  <c r="K459" i="64"/>
  <c r="G458" i="64"/>
  <c r="H457" i="64"/>
  <c r="H456" i="64"/>
  <c r="I455" i="64"/>
  <c r="H454" i="64"/>
  <c r="I453" i="64"/>
  <c r="H452" i="64"/>
  <c r="I451" i="64"/>
  <c r="H450" i="64"/>
  <c r="I449" i="64"/>
  <c r="H448" i="64"/>
  <c r="I447" i="64"/>
  <c r="I441" i="64"/>
  <c r="H440" i="64"/>
  <c r="I439" i="64"/>
  <c r="H438" i="64"/>
  <c r="I437" i="64"/>
  <c r="H436" i="64"/>
  <c r="I435" i="64"/>
  <c r="H434" i="64"/>
  <c r="I433" i="64"/>
  <c r="H432" i="64"/>
  <c r="I431" i="64"/>
  <c r="H430" i="64"/>
  <c r="I429" i="64"/>
  <c r="H428" i="64"/>
  <c r="I427" i="64"/>
  <c r="H426" i="64"/>
  <c r="I425" i="64"/>
  <c r="H424" i="64"/>
  <c r="I423" i="64"/>
  <c r="H422" i="64"/>
  <c r="I421" i="64"/>
  <c r="H420" i="64"/>
  <c r="I419" i="64"/>
  <c r="H418" i="64"/>
  <c r="I417" i="64"/>
  <c r="A418" i="64"/>
  <c r="A419" i="64" s="1"/>
  <c r="A420" i="64" s="1"/>
  <c r="A421" i="64" s="1"/>
  <c r="A422" i="64"/>
  <c r="A3" i="64"/>
  <c r="A2" i="64"/>
  <c r="A1" i="64"/>
  <c r="E416" i="64"/>
  <c r="C416" i="64"/>
  <c r="E415" i="64"/>
  <c r="C415" i="64"/>
  <c r="E414" i="64"/>
  <c r="C414" i="64"/>
  <c r="E413" i="64"/>
  <c r="C413" i="64"/>
  <c r="E412" i="64"/>
  <c r="C412" i="64"/>
  <c r="E406" i="64"/>
  <c r="C406" i="64"/>
  <c r="E401" i="64"/>
  <c r="C401" i="64"/>
  <c r="E396" i="64"/>
  <c r="C396" i="64"/>
  <c r="E395" i="64"/>
  <c r="C395" i="64"/>
  <c r="E391" i="64"/>
  <c r="C391" i="64"/>
  <c r="E390" i="64"/>
  <c r="C390" i="64"/>
  <c r="E386" i="64"/>
  <c r="C386" i="64"/>
  <c r="E376" i="64"/>
  <c r="C376" i="64"/>
  <c r="E371" i="64"/>
  <c r="C371" i="64"/>
  <c r="E361" i="64"/>
  <c r="C361" i="64"/>
  <c r="E360" i="64"/>
  <c r="C360" i="64"/>
  <c r="E356" i="64"/>
  <c r="C356" i="64"/>
  <c r="E351" i="64"/>
  <c r="C351" i="64"/>
  <c r="E341" i="64"/>
  <c r="C341" i="64"/>
  <c r="E340" i="64"/>
  <c r="C340" i="64"/>
  <c r="E336" i="64"/>
  <c r="C336" i="64"/>
  <c r="E331" i="64"/>
  <c r="C331" i="64"/>
  <c r="E326" i="64"/>
  <c r="C326" i="64"/>
  <c r="E325" i="64"/>
  <c r="C325" i="64"/>
  <c r="E321" i="64"/>
  <c r="C321" i="64"/>
  <c r="E320" i="64"/>
  <c r="C320" i="64"/>
  <c r="E316" i="64"/>
  <c r="C316" i="64"/>
  <c r="E311" i="64"/>
  <c r="C311" i="64"/>
  <c r="E310" i="64"/>
  <c r="C310" i="64"/>
  <c r="E301" i="64"/>
  <c r="C301" i="64"/>
  <c r="E300" i="64"/>
  <c r="C300" i="64"/>
  <c r="E296" i="64"/>
  <c r="C296" i="64"/>
  <c r="E291" i="64"/>
  <c r="C291" i="64"/>
  <c r="E290" i="64"/>
  <c r="C290" i="64"/>
  <c r="E286" i="64"/>
  <c r="C286" i="64"/>
  <c r="E276" i="64"/>
  <c r="C276" i="64"/>
  <c r="E275" i="64"/>
  <c r="C275" i="64"/>
  <c r="E266" i="64"/>
  <c r="C266" i="64"/>
  <c r="E265" i="64"/>
  <c r="C265" i="64"/>
  <c r="H196" i="196"/>
  <c r="G196" i="196"/>
  <c r="F196" i="196"/>
  <c r="E196" i="196"/>
  <c r="D196" i="196"/>
  <c r="C196" i="196"/>
  <c r="H195" i="196"/>
  <c r="G195" i="196"/>
  <c r="F195" i="196"/>
  <c r="E195" i="196"/>
  <c r="D195" i="196"/>
  <c r="C195" i="196"/>
  <c r="H194" i="196"/>
  <c r="G194" i="196"/>
  <c r="F194" i="196"/>
  <c r="E194" i="196"/>
  <c r="D194" i="196"/>
  <c r="C194" i="196"/>
  <c r="H193" i="196"/>
  <c r="G193" i="196"/>
  <c r="F193" i="196"/>
  <c r="E193" i="196"/>
  <c r="D193" i="196"/>
  <c r="C193" i="196"/>
  <c r="H192" i="196"/>
  <c r="G192" i="196"/>
  <c r="F192" i="196"/>
  <c r="E192" i="196"/>
  <c r="D192" i="196"/>
  <c r="C192" i="196"/>
  <c r="H191" i="196"/>
  <c r="G191" i="196"/>
  <c r="F191" i="196"/>
  <c r="E191" i="196"/>
  <c r="D191" i="196"/>
  <c r="C191" i="196"/>
  <c r="H190" i="196"/>
  <c r="G190" i="196"/>
  <c r="F190" i="196"/>
  <c r="E190" i="196"/>
  <c r="D190" i="196"/>
  <c r="C190" i="196"/>
  <c r="H189" i="196"/>
  <c r="G189" i="196"/>
  <c r="F189" i="196"/>
  <c r="E189" i="196"/>
  <c r="D189" i="196"/>
  <c r="C189" i="196"/>
  <c r="H188" i="196"/>
  <c r="G188" i="196"/>
  <c r="F188" i="196"/>
  <c r="E188" i="196"/>
  <c r="D188" i="196"/>
  <c r="C188" i="196"/>
  <c r="H187" i="196"/>
  <c r="G187" i="196"/>
  <c r="F187" i="196"/>
  <c r="E187" i="196"/>
  <c r="D187" i="196"/>
  <c r="C187" i="196"/>
  <c r="H186" i="196"/>
  <c r="G186" i="196"/>
  <c r="F186" i="196"/>
  <c r="E186" i="196"/>
  <c r="D186" i="196"/>
  <c r="C186" i="196"/>
  <c r="H185" i="196"/>
  <c r="G185" i="196"/>
  <c r="F185" i="196"/>
  <c r="E185" i="196"/>
  <c r="D185" i="196"/>
  <c r="C185" i="196"/>
  <c r="H184" i="196"/>
  <c r="G184" i="196"/>
  <c r="F184" i="196"/>
  <c r="E184" i="196"/>
  <c r="D184" i="196"/>
  <c r="C184" i="196"/>
  <c r="H183" i="196"/>
  <c r="G183" i="196"/>
  <c r="F183" i="196"/>
  <c r="E183" i="196"/>
  <c r="D183" i="196"/>
  <c r="C183" i="196"/>
  <c r="H182" i="196"/>
  <c r="G182" i="196"/>
  <c r="F182" i="196"/>
  <c r="E182" i="196"/>
  <c r="D182" i="196"/>
  <c r="C182" i="196"/>
  <c r="H181" i="196"/>
  <c r="G181" i="196"/>
  <c r="F181" i="196"/>
  <c r="E181" i="196"/>
  <c r="D181" i="196"/>
  <c r="C181" i="196"/>
  <c r="H180" i="196"/>
  <c r="G180" i="196"/>
  <c r="F180" i="196"/>
  <c r="E180" i="196"/>
  <c r="D180" i="196"/>
  <c r="C180" i="196"/>
  <c r="H179" i="196"/>
  <c r="G179" i="196"/>
  <c r="F179" i="196"/>
  <c r="E179" i="196"/>
  <c r="D179" i="196"/>
  <c r="C179" i="196"/>
  <c r="H178" i="196"/>
  <c r="G178" i="196"/>
  <c r="F178" i="196"/>
  <c r="E178" i="196"/>
  <c r="D178" i="196"/>
  <c r="C178" i="196"/>
  <c r="H177" i="196"/>
  <c r="G177" i="196"/>
  <c r="F177" i="196"/>
  <c r="E177" i="196"/>
  <c r="D177" i="196"/>
  <c r="C177" i="196"/>
  <c r="H176" i="196"/>
  <c r="G176" i="196"/>
  <c r="F176" i="196"/>
  <c r="E176" i="196"/>
  <c r="D176" i="196"/>
  <c r="C176" i="196"/>
  <c r="H175" i="196"/>
  <c r="G175" i="196"/>
  <c r="F175" i="196"/>
  <c r="E175" i="196"/>
  <c r="D175" i="196"/>
  <c r="C175" i="196"/>
  <c r="H174" i="196"/>
  <c r="G174" i="196"/>
  <c r="F174" i="196"/>
  <c r="E174" i="196"/>
  <c r="D174" i="196"/>
  <c r="C174" i="196"/>
  <c r="H173" i="196"/>
  <c r="G173" i="196"/>
  <c r="F173" i="196"/>
  <c r="E173" i="196"/>
  <c r="D173" i="196"/>
  <c r="C173" i="196"/>
  <c r="H172" i="196"/>
  <c r="G172" i="196"/>
  <c r="F172" i="196"/>
  <c r="E172" i="196"/>
  <c r="D172" i="196"/>
  <c r="C172" i="196"/>
  <c r="H171" i="196"/>
  <c r="G171" i="196"/>
  <c r="F171" i="196"/>
  <c r="E171" i="196"/>
  <c r="D171" i="196"/>
  <c r="C171" i="196"/>
  <c r="H170" i="196"/>
  <c r="G170" i="196"/>
  <c r="F170" i="196"/>
  <c r="E170" i="196"/>
  <c r="D170" i="196"/>
  <c r="C170" i="196"/>
  <c r="H169" i="196"/>
  <c r="G169" i="196"/>
  <c r="F169" i="196"/>
  <c r="E169" i="196"/>
  <c r="D169" i="196"/>
  <c r="C169" i="196"/>
  <c r="H168" i="196"/>
  <c r="G168" i="196"/>
  <c r="F168" i="196"/>
  <c r="E168" i="196"/>
  <c r="D168" i="196"/>
  <c r="C168" i="196"/>
  <c r="H167" i="196"/>
  <c r="G167" i="196"/>
  <c r="F167" i="196"/>
  <c r="E167" i="196"/>
  <c r="D167" i="196"/>
  <c r="C167" i="196"/>
  <c r="H166" i="196"/>
  <c r="G166" i="196"/>
  <c r="F166" i="196"/>
  <c r="E166" i="196"/>
  <c r="D166" i="196"/>
  <c r="C166" i="196"/>
  <c r="H165" i="196"/>
  <c r="G165" i="196"/>
  <c r="F165" i="196"/>
  <c r="E165" i="196"/>
  <c r="D165" i="196"/>
  <c r="C165" i="196"/>
  <c r="H164" i="196"/>
  <c r="G164" i="196"/>
  <c r="F164" i="196"/>
  <c r="E164" i="196"/>
  <c r="D164" i="196"/>
  <c r="C164" i="196"/>
  <c r="H163" i="196"/>
  <c r="G163" i="196"/>
  <c r="F163" i="196"/>
  <c r="E163" i="196"/>
  <c r="D163" i="196"/>
  <c r="C163" i="196"/>
  <c r="H162" i="196"/>
  <c r="G162" i="196"/>
  <c r="F162" i="196"/>
  <c r="E162" i="196"/>
  <c r="D162" i="196"/>
  <c r="C162" i="196"/>
  <c r="H161" i="196"/>
  <c r="G161" i="196"/>
  <c r="F161" i="196"/>
  <c r="E161" i="196"/>
  <c r="D161" i="196"/>
  <c r="C161" i="196"/>
  <c r="H160" i="196"/>
  <c r="G160" i="196"/>
  <c r="F160" i="196"/>
  <c r="E160" i="196"/>
  <c r="D160" i="196"/>
  <c r="C160" i="196"/>
  <c r="H159" i="196"/>
  <c r="G159" i="196"/>
  <c r="F159" i="196"/>
  <c r="E159" i="196"/>
  <c r="D159" i="196"/>
  <c r="C159" i="196"/>
  <c r="H158" i="196"/>
  <c r="G158" i="196"/>
  <c r="F158" i="196"/>
  <c r="E158" i="196"/>
  <c r="D158" i="196"/>
  <c r="C158" i="196"/>
  <c r="H157" i="196"/>
  <c r="G157" i="196"/>
  <c r="F157" i="196"/>
  <c r="E157" i="196"/>
  <c r="D157" i="196"/>
  <c r="C157" i="196"/>
  <c r="H156" i="196"/>
  <c r="G156" i="196"/>
  <c r="F156" i="196"/>
  <c r="E156" i="196"/>
  <c r="D156" i="196"/>
  <c r="C156" i="196"/>
  <c r="H155" i="196"/>
  <c r="G155" i="196"/>
  <c r="F155" i="196"/>
  <c r="E155" i="196"/>
  <c r="D155" i="196"/>
  <c r="C155" i="196"/>
  <c r="A3" i="196"/>
  <c r="A2" i="196"/>
  <c r="A1" i="196"/>
  <c r="H137" i="195"/>
  <c r="G137" i="195"/>
  <c r="F137" i="195"/>
  <c r="E137" i="195"/>
  <c r="D137" i="195"/>
  <c r="C137" i="195"/>
  <c r="H136" i="195"/>
  <c r="G136" i="195"/>
  <c r="F136" i="195"/>
  <c r="E136" i="195"/>
  <c r="D136" i="195"/>
  <c r="C136" i="195"/>
  <c r="H135" i="195"/>
  <c r="G135" i="195"/>
  <c r="F135" i="195"/>
  <c r="E135" i="195"/>
  <c r="D135" i="195"/>
  <c r="C135" i="195"/>
  <c r="H134" i="195"/>
  <c r="G134" i="195"/>
  <c r="F134" i="195"/>
  <c r="E134" i="195"/>
  <c r="D134" i="195"/>
  <c r="C134" i="195"/>
  <c r="H133" i="195"/>
  <c r="G133" i="195"/>
  <c r="F133" i="195"/>
  <c r="E133" i="195"/>
  <c r="D133" i="195"/>
  <c r="C133" i="195"/>
  <c r="H132" i="195"/>
  <c r="G132" i="195"/>
  <c r="F132" i="195"/>
  <c r="E132" i="195"/>
  <c r="D132" i="195"/>
  <c r="C132" i="195"/>
  <c r="H131" i="195"/>
  <c r="G131" i="195"/>
  <c r="F131" i="195"/>
  <c r="E131" i="195"/>
  <c r="D131" i="195"/>
  <c r="C131" i="195"/>
  <c r="H130" i="195"/>
  <c r="G130" i="195"/>
  <c r="F130" i="195"/>
  <c r="E130" i="195"/>
  <c r="D130" i="195"/>
  <c r="C130" i="195"/>
  <c r="H129" i="195"/>
  <c r="G129" i="195"/>
  <c r="F129" i="195"/>
  <c r="E129" i="195"/>
  <c r="D129" i="195"/>
  <c r="C129" i="195"/>
  <c r="H128" i="195"/>
  <c r="G128" i="195"/>
  <c r="F128" i="195"/>
  <c r="E128" i="195"/>
  <c r="D128" i="195"/>
  <c r="C128" i="195"/>
  <c r="H127" i="195"/>
  <c r="G127" i="195"/>
  <c r="F127" i="195"/>
  <c r="E127" i="195"/>
  <c r="D127" i="195"/>
  <c r="C127" i="195"/>
  <c r="H126" i="195"/>
  <c r="G126" i="195"/>
  <c r="F126" i="195"/>
  <c r="E126" i="195"/>
  <c r="D126" i="195"/>
  <c r="C126" i="195"/>
  <c r="H125" i="195"/>
  <c r="G125" i="195"/>
  <c r="F125" i="195"/>
  <c r="E125" i="195"/>
  <c r="D125" i="195"/>
  <c r="C125" i="195"/>
  <c r="H124" i="195"/>
  <c r="G124" i="195"/>
  <c r="F124" i="195"/>
  <c r="E124" i="195"/>
  <c r="D124" i="195"/>
  <c r="C124" i="195"/>
  <c r="H123" i="195"/>
  <c r="G123" i="195"/>
  <c r="F123" i="195"/>
  <c r="E123" i="195"/>
  <c r="D123" i="195"/>
  <c r="C123" i="195"/>
  <c r="H122" i="195"/>
  <c r="G122" i="195"/>
  <c r="F122" i="195"/>
  <c r="E122" i="195"/>
  <c r="D122" i="195"/>
  <c r="C122" i="195"/>
  <c r="H121" i="195"/>
  <c r="G121" i="195"/>
  <c r="F121" i="195"/>
  <c r="E121" i="195"/>
  <c r="D121" i="195"/>
  <c r="C121" i="195"/>
  <c r="H120" i="195"/>
  <c r="G120" i="195"/>
  <c r="F120" i="195"/>
  <c r="E120" i="195"/>
  <c r="D120" i="195"/>
  <c r="C120" i="195"/>
  <c r="H119" i="195"/>
  <c r="G119" i="195"/>
  <c r="F119" i="195"/>
  <c r="E119" i="195"/>
  <c r="D119" i="195"/>
  <c r="C119" i="195"/>
  <c r="H118" i="195"/>
  <c r="G118" i="195"/>
  <c r="F118" i="195"/>
  <c r="E118" i="195"/>
  <c r="D118" i="195"/>
  <c r="C118" i="195"/>
  <c r="H117" i="195"/>
  <c r="G117" i="195"/>
  <c r="F117" i="195"/>
  <c r="E117" i="195"/>
  <c r="D117" i="195"/>
  <c r="C117" i="195"/>
  <c r="H116" i="195"/>
  <c r="G116" i="195"/>
  <c r="F116" i="195"/>
  <c r="E116" i="195"/>
  <c r="D116" i="195"/>
  <c r="C116" i="195"/>
  <c r="H115" i="195"/>
  <c r="G115" i="195"/>
  <c r="F115" i="195"/>
  <c r="E115" i="195"/>
  <c r="D115" i="195"/>
  <c r="C115" i="195"/>
  <c r="H114" i="195"/>
  <c r="G114" i="195"/>
  <c r="F114" i="195"/>
  <c r="E114" i="195"/>
  <c r="D114" i="195"/>
  <c r="C114" i="195"/>
  <c r="H113" i="195"/>
  <c r="G113" i="195"/>
  <c r="F113" i="195"/>
  <c r="E113" i="195"/>
  <c r="D113" i="195"/>
  <c r="C113" i="195"/>
  <c r="H112" i="195"/>
  <c r="G112" i="195"/>
  <c r="F112" i="195"/>
  <c r="E112" i="195"/>
  <c r="D112" i="195"/>
  <c r="C112" i="195"/>
  <c r="H111" i="195"/>
  <c r="G111" i="195"/>
  <c r="F111" i="195"/>
  <c r="E111" i="195"/>
  <c r="D111" i="195"/>
  <c r="C111" i="195"/>
  <c r="H110" i="195"/>
  <c r="G110" i="195"/>
  <c r="F110" i="195"/>
  <c r="E110" i="195"/>
  <c r="D110" i="195"/>
  <c r="C110" i="195"/>
  <c r="H109" i="195"/>
  <c r="G109" i="195"/>
  <c r="F109" i="195"/>
  <c r="E109" i="195"/>
  <c r="D109" i="195"/>
  <c r="C109" i="195"/>
  <c r="H108" i="195"/>
  <c r="G108" i="195"/>
  <c r="F108" i="195"/>
  <c r="E108" i="195"/>
  <c r="D108" i="195"/>
  <c r="C108" i="195"/>
  <c r="H107" i="195"/>
  <c r="G107" i="195"/>
  <c r="F107" i="195"/>
  <c r="E107" i="195"/>
  <c r="D107" i="195"/>
  <c r="C107" i="195"/>
  <c r="H106" i="195"/>
  <c r="G106" i="195"/>
  <c r="F106" i="195"/>
  <c r="E106" i="195"/>
  <c r="D106" i="195"/>
  <c r="C106" i="195"/>
  <c r="H105" i="195"/>
  <c r="G105" i="195"/>
  <c r="F105" i="195"/>
  <c r="E105" i="195"/>
  <c r="D105" i="195"/>
  <c r="C105" i="195"/>
  <c r="H104" i="195"/>
  <c r="G104" i="195"/>
  <c r="F104" i="195"/>
  <c r="E104" i="195"/>
  <c r="D104" i="195"/>
  <c r="C104" i="195"/>
  <c r="H103" i="195"/>
  <c r="G103" i="195"/>
  <c r="F103" i="195"/>
  <c r="E103" i="195"/>
  <c r="D103" i="195"/>
  <c r="C103" i="195"/>
  <c r="H102" i="195"/>
  <c r="G102" i="195"/>
  <c r="F102" i="195"/>
  <c r="E102" i="195"/>
  <c r="D102" i="195"/>
  <c r="C102" i="195"/>
  <c r="H101" i="195"/>
  <c r="G101" i="195"/>
  <c r="F101" i="195"/>
  <c r="E101" i="195"/>
  <c r="D101" i="195"/>
  <c r="C101" i="195"/>
  <c r="H100" i="195"/>
  <c r="G100" i="195"/>
  <c r="F100" i="195"/>
  <c r="E100" i="195"/>
  <c r="D100" i="195"/>
  <c r="C100" i="195"/>
  <c r="H99" i="195"/>
  <c r="G99" i="195"/>
  <c r="F99" i="195"/>
  <c r="E99" i="195"/>
  <c r="D99" i="195"/>
  <c r="C99" i="195"/>
  <c r="H98" i="195"/>
  <c r="G98" i="195"/>
  <c r="F98" i="195"/>
  <c r="E98" i="195"/>
  <c r="D98" i="195"/>
  <c r="C98" i="195"/>
  <c r="H97" i="195"/>
  <c r="G97" i="195"/>
  <c r="F97" i="195"/>
  <c r="E97" i="195"/>
  <c r="D97" i="195"/>
  <c r="C97" i="195"/>
  <c r="H96" i="195"/>
  <c r="G96" i="195"/>
  <c r="F96" i="195"/>
  <c r="E96" i="195"/>
  <c r="D96" i="195"/>
  <c r="C96" i="195"/>
  <c r="A3" i="195"/>
  <c r="A2" i="195"/>
  <c r="A1" i="195"/>
  <c r="A423" i="64" l="1"/>
  <c r="A424" i="64" s="1"/>
  <c r="A425" i="64" s="1"/>
  <c r="A426" i="64" s="1"/>
  <c r="A427" i="64"/>
  <c r="E251" i="64"/>
  <c r="C251" i="64"/>
  <c r="E250" i="64"/>
  <c r="C250" i="64"/>
  <c r="E246" i="64"/>
  <c r="C246" i="64"/>
  <c r="E245" i="64"/>
  <c r="C245" i="64"/>
  <c r="E241" i="64"/>
  <c r="C241" i="64"/>
  <c r="E240" i="64"/>
  <c r="C240" i="64"/>
  <c r="E231" i="64"/>
  <c r="C231" i="64"/>
  <c r="E230" i="64"/>
  <c r="C230" i="64"/>
  <c r="E226" i="64"/>
  <c r="C226" i="64"/>
  <c r="E221" i="64"/>
  <c r="C221" i="64"/>
  <c r="E216" i="64"/>
  <c r="C216" i="64"/>
  <c r="E206" i="64"/>
  <c r="C206" i="64"/>
  <c r="E205" i="64"/>
  <c r="C205" i="64"/>
  <c r="E196" i="64"/>
  <c r="C196" i="64"/>
  <c r="E195" i="64"/>
  <c r="C195" i="64"/>
  <c r="E191" i="64"/>
  <c r="C191" i="64"/>
  <c r="E190" i="64"/>
  <c r="C190" i="64"/>
  <c r="E186" i="64"/>
  <c r="C186" i="64"/>
  <c r="E181" i="64"/>
  <c r="C181" i="64"/>
  <c r="E180" i="64"/>
  <c r="C180" i="64"/>
  <c r="E171" i="64"/>
  <c r="C171" i="64"/>
  <c r="E166" i="64"/>
  <c r="C166" i="64"/>
  <c r="E165" i="64"/>
  <c r="C165" i="64"/>
  <c r="E156" i="64"/>
  <c r="C156" i="64"/>
  <c r="E155" i="64"/>
  <c r="C155" i="64"/>
  <c r="E146" i="64"/>
  <c r="C146" i="64"/>
  <c r="E141" i="64"/>
  <c r="C141" i="64"/>
  <c r="E136" i="64"/>
  <c r="C136" i="64"/>
  <c r="E131" i="64"/>
  <c r="C131" i="64"/>
  <c r="E126" i="64"/>
  <c r="C126" i="64"/>
  <c r="E125" i="64"/>
  <c r="C125" i="64"/>
  <c r="E121" i="64"/>
  <c r="C121" i="64"/>
  <c r="E120" i="64"/>
  <c r="C120" i="64"/>
  <c r="E116" i="64"/>
  <c r="C116" i="64"/>
  <c r="E106" i="64"/>
  <c r="C106" i="64"/>
  <c r="E101" i="64"/>
  <c r="C101" i="64"/>
  <c r="E100" i="64"/>
  <c r="C100" i="64"/>
  <c r="E96" i="64"/>
  <c r="C96" i="64"/>
  <c r="E95" i="64"/>
  <c r="C95" i="64"/>
  <c r="E94" i="64"/>
  <c r="C94" i="64"/>
  <c r="E93" i="64"/>
  <c r="C93" i="64"/>
  <c r="E92" i="64"/>
  <c r="C92" i="64"/>
  <c r="E91" i="64"/>
  <c r="C91" i="64"/>
  <c r="E90" i="64"/>
  <c r="C90" i="64"/>
  <c r="E89" i="64"/>
  <c r="C89" i="64"/>
  <c r="E88" i="64"/>
  <c r="C88" i="64"/>
  <c r="E87" i="64"/>
  <c r="C87" i="64"/>
  <c r="E86" i="64"/>
  <c r="C86" i="64"/>
  <c r="E85" i="64"/>
  <c r="C85" i="64"/>
  <c r="E84" i="64"/>
  <c r="C84" i="64"/>
  <c r="E83" i="64"/>
  <c r="C83" i="64"/>
  <c r="E82" i="64"/>
  <c r="C82" i="64"/>
  <c r="E81" i="64"/>
  <c r="C81" i="64"/>
  <c r="E80" i="64"/>
  <c r="C80" i="64"/>
  <c r="E79" i="64"/>
  <c r="C79" i="64"/>
  <c r="E78" i="64"/>
  <c r="C78" i="64"/>
  <c r="E77" i="64"/>
  <c r="C77" i="64"/>
  <c r="E76" i="64"/>
  <c r="C76" i="64"/>
  <c r="E75" i="64"/>
  <c r="C75" i="64"/>
  <c r="E74" i="64"/>
  <c r="C74" i="64"/>
  <c r="E73" i="64"/>
  <c r="C73" i="64"/>
  <c r="E72" i="64"/>
  <c r="C72" i="64"/>
  <c r="E71" i="64"/>
  <c r="C71" i="64"/>
  <c r="E70" i="64"/>
  <c r="C70" i="64"/>
  <c r="E69" i="64"/>
  <c r="C69" i="64"/>
  <c r="E68" i="64"/>
  <c r="C68" i="64"/>
  <c r="E67" i="64"/>
  <c r="C67" i="64"/>
  <c r="E66" i="64"/>
  <c r="C66" i="64"/>
  <c r="E65" i="64"/>
  <c r="C65" i="64"/>
  <c r="E64" i="64"/>
  <c r="C64" i="64"/>
  <c r="E63" i="64"/>
  <c r="C63" i="64"/>
  <c r="E62" i="64"/>
  <c r="C62" i="64"/>
  <c r="E61" i="64"/>
  <c r="C61" i="64"/>
  <c r="E60" i="64"/>
  <c r="C60" i="64"/>
  <c r="E59" i="64"/>
  <c r="C59" i="64"/>
  <c r="E58" i="64"/>
  <c r="C58" i="64"/>
  <c r="E57" i="64"/>
  <c r="C57" i="64"/>
  <c r="E56" i="64"/>
  <c r="C56" i="64"/>
  <c r="E55" i="64"/>
  <c r="C55" i="64"/>
  <c r="E54" i="64"/>
  <c r="C54" i="64"/>
  <c r="E53" i="64"/>
  <c r="C53" i="64"/>
  <c r="E52" i="64"/>
  <c r="C52" i="64"/>
  <c r="E51" i="64"/>
  <c r="C51" i="64"/>
  <c r="E50" i="64"/>
  <c r="C50" i="64"/>
  <c r="E49" i="64"/>
  <c r="C49" i="64"/>
  <c r="E48" i="64"/>
  <c r="C48" i="64"/>
  <c r="E47" i="64"/>
  <c r="C47" i="64"/>
  <c r="E46" i="64"/>
  <c r="C46" i="64"/>
  <c r="E45" i="64"/>
  <c r="C45" i="64"/>
  <c r="E44" i="64"/>
  <c r="C44" i="64"/>
  <c r="E43" i="64"/>
  <c r="C43" i="64"/>
  <c r="E42" i="64"/>
  <c r="C42" i="64"/>
  <c r="E41" i="64"/>
  <c r="C41" i="64"/>
  <c r="E40" i="64"/>
  <c r="C40" i="64"/>
  <c r="E39" i="64"/>
  <c r="C39" i="64"/>
  <c r="E38" i="64"/>
  <c r="C38" i="64"/>
  <c r="E37" i="64"/>
  <c r="C37" i="64"/>
  <c r="E36" i="64"/>
  <c r="C36" i="64"/>
  <c r="E35" i="64"/>
  <c r="C35" i="64"/>
  <c r="E34" i="64"/>
  <c r="C34" i="64"/>
  <c r="E33" i="64"/>
  <c r="C33" i="64"/>
  <c r="E32" i="64"/>
  <c r="C32" i="64"/>
  <c r="E31" i="64"/>
  <c r="C31" i="64"/>
  <c r="E30" i="64"/>
  <c r="C30" i="64"/>
  <c r="E29" i="64"/>
  <c r="C29" i="64"/>
  <c r="E28" i="64"/>
  <c r="C28" i="64"/>
  <c r="E27" i="64"/>
  <c r="C27" i="64"/>
  <c r="E26" i="64"/>
  <c r="C26" i="64"/>
  <c r="E25" i="64"/>
  <c r="C25" i="64"/>
  <c r="E24" i="64"/>
  <c r="C24" i="64"/>
  <c r="E23" i="64"/>
  <c r="C23" i="64"/>
  <c r="E22" i="64"/>
  <c r="C22" i="64"/>
  <c r="E21" i="64"/>
  <c r="C21" i="64"/>
  <c r="E20" i="64"/>
  <c r="C20" i="64"/>
  <c r="E19" i="64"/>
  <c r="C19" i="64"/>
  <c r="E18" i="64"/>
  <c r="C18" i="64"/>
  <c r="E17" i="64"/>
  <c r="C17" i="64"/>
  <c r="E16" i="64"/>
  <c r="C16" i="64"/>
  <c r="E15" i="64"/>
  <c r="C15" i="64"/>
  <c r="E14" i="64"/>
  <c r="C14" i="64"/>
  <c r="E13" i="64"/>
  <c r="C13" i="64"/>
  <c r="E12" i="64"/>
  <c r="C12" i="64"/>
  <c r="E11" i="64"/>
  <c r="C11" i="64"/>
  <c r="E10" i="64"/>
  <c r="C10" i="64"/>
  <c r="E9" i="64"/>
  <c r="C9" i="64"/>
  <c r="E8" i="64"/>
  <c r="C8" i="64"/>
  <c r="E7" i="64"/>
  <c r="C7" i="64"/>
  <c r="A428" i="64" l="1"/>
  <c r="A429" i="64" s="1"/>
  <c r="A430" i="64" s="1"/>
  <c r="A431" i="64" s="1"/>
  <c r="A432" i="64"/>
  <c r="F73" i="5"/>
  <c r="A437" i="64" l="1"/>
  <c r="A433" i="64"/>
  <c r="A434" i="64" s="1"/>
  <c r="A435" i="64" s="1"/>
  <c r="A436" i="64" s="1"/>
  <c r="E36" i="156"/>
  <c r="E35" i="156"/>
  <c r="AS28" i="156"/>
  <c r="AR28" i="156"/>
  <c r="AQ28" i="156"/>
  <c r="AP28" i="156"/>
  <c r="AO28" i="156"/>
  <c r="AN28" i="156"/>
  <c r="AM28" i="156"/>
  <c r="AL28" i="156"/>
  <c r="AK28" i="156"/>
  <c r="AJ28" i="156"/>
  <c r="AH28" i="156"/>
  <c r="AF28" i="156"/>
  <c r="AD28" i="156"/>
  <c r="AB28" i="156"/>
  <c r="C28" i="156"/>
  <c r="A28" i="156"/>
  <c r="F28" i="156" s="1"/>
  <c r="AS27" i="156"/>
  <c r="AR27" i="156"/>
  <c r="AQ27" i="156"/>
  <c r="AD27" i="156" s="1"/>
  <c r="AP27" i="156"/>
  <c r="AO27" i="156"/>
  <c r="AN27" i="156"/>
  <c r="AM27" i="156"/>
  <c r="AL27" i="156"/>
  <c r="AK27" i="156"/>
  <c r="AJ27" i="156"/>
  <c r="AB27" i="156"/>
  <c r="C27" i="156"/>
  <c r="L28" i="156" s="1"/>
  <c r="A27" i="156"/>
  <c r="F27" i="156" s="1"/>
  <c r="AS26" i="156"/>
  <c r="AD26" i="156" s="1"/>
  <c r="AR26" i="156"/>
  <c r="AQ26" i="156"/>
  <c r="AP26" i="156"/>
  <c r="AO26" i="156"/>
  <c r="AN26" i="156"/>
  <c r="AM26" i="156"/>
  <c r="AL26" i="156"/>
  <c r="AK26" i="156"/>
  <c r="AJ26" i="156"/>
  <c r="C26" i="156"/>
  <c r="L26" i="156" s="1"/>
  <c r="A26" i="156"/>
  <c r="F26" i="156" s="1"/>
  <c r="AS25" i="156"/>
  <c r="AR25" i="156"/>
  <c r="AQ25" i="156"/>
  <c r="AP25" i="156"/>
  <c r="AO25" i="156"/>
  <c r="AN25" i="156"/>
  <c r="AM25" i="156"/>
  <c r="AL25" i="156"/>
  <c r="AK25" i="156"/>
  <c r="AB25" i="156" s="1"/>
  <c r="AJ25" i="156"/>
  <c r="AD25" i="156"/>
  <c r="F25" i="156"/>
  <c r="C25" i="156"/>
  <c r="A25" i="156"/>
  <c r="AS24" i="156"/>
  <c r="AR24" i="156"/>
  <c r="AQ24" i="156"/>
  <c r="AP24" i="156"/>
  <c r="AO24" i="156"/>
  <c r="AN24" i="156"/>
  <c r="AB24" i="156" s="1"/>
  <c r="AM24" i="156"/>
  <c r="AL24" i="156"/>
  <c r="AK24" i="156"/>
  <c r="AJ24" i="156"/>
  <c r="L24" i="156"/>
  <c r="C24" i="156"/>
  <c r="L25" i="156" s="1"/>
  <c r="A24" i="156"/>
  <c r="F24" i="156" s="1"/>
  <c r="AD21" i="156"/>
  <c r="V21" i="156"/>
  <c r="N21" i="156"/>
  <c r="F21" i="156"/>
  <c r="AD20" i="156"/>
  <c r="V20" i="156"/>
  <c r="N20" i="156"/>
  <c r="F20" i="156"/>
  <c r="AD19" i="156"/>
  <c r="V19" i="156"/>
  <c r="N19" i="156"/>
  <c r="F19" i="156"/>
  <c r="C17" i="156"/>
  <c r="A17" i="156"/>
  <c r="U16" i="156"/>
  <c r="E16" i="156"/>
  <c r="C15" i="156"/>
  <c r="U13" i="156"/>
  <c r="E13" i="156"/>
  <c r="E6" i="156"/>
  <c r="E5" i="156"/>
  <c r="AK4" i="156"/>
  <c r="E4" i="156"/>
  <c r="B4" i="156"/>
  <c r="C3" i="156"/>
  <c r="A3" i="156"/>
  <c r="E36" i="155"/>
  <c r="E35" i="155"/>
  <c r="AH29" i="155"/>
  <c r="AF29" i="155"/>
  <c r="C29" i="155" s="1"/>
  <c r="AD29" i="155"/>
  <c r="AB29" i="155"/>
  <c r="AS28" i="155"/>
  <c r="AR28" i="155"/>
  <c r="AQ28" i="155"/>
  <c r="AP28" i="155"/>
  <c r="AO28" i="155"/>
  <c r="AN28" i="155"/>
  <c r="AM28" i="155"/>
  <c r="AL28" i="155"/>
  <c r="AK28" i="155"/>
  <c r="AJ28" i="155"/>
  <c r="AH28" i="155"/>
  <c r="AF28" i="155"/>
  <c r="AD28" i="155"/>
  <c r="AB28" i="155"/>
  <c r="C28" i="155"/>
  <c r="A28" i="155"/>
  <c r="F28" i="155" s="1"/>
  <c r="AS27" i="155"/>
  <c r="AR27" i="155"/>
  <c r="AQ27" i="155"/>
  <c r="AP27" i="155"/>
  <c r="AO27" i="155"/>
  <c r="AN27" i="155"/>
  <c r="AM27" i="155"/>
  <c r="AL27" i="155"/>
  <c r="AK27" i="155"/>
  <c r="AJ27" i="155"/>
  <c r="AH27" i="155"/>
  <c r="AF27" i="155"/>
  <c r="AD27" i="155"/>
  <c r="AB27" i="155"/>
  <c r="C27" i="155"/>
  <c r="L28" i="155" s="1"/>
  <c r="A27" i="155"/>
  <c r="F27" i="155" s="1"/>
  <c r="AS26" i="155"/>
  <c r="AR26" i="155"/>
  <c r="AQ26" i="155"/>
  <c r="AP26" i="155"/>
  <c r="AO26" i="155"/>
  <c r="AN26" i="155"/>
  <c r="AM26" i="155"/>
  <c r="AL26" i="155"/>
  <c r="AK26" i="155"/>
  <c r="AJ26" i="155"/>
  <c r="AH26" i="155"/>
  <c r="AF26" i="155"/>
  <c r="AD26" i="155"/>
  <c r="AB26" i="155"/>
  <c r="C26" i="155"/>
  <c r="L26" i="155" s="1"/>
  <c r="A26" i="155"/>
  <c r="F26" i="155" s="1"/>
  <c r="AS25" i="155"/>
  <c r="AR25" i="155"/>
  <c r="AQ25" i="155"/>
  <c r="AP25" i="155"/>
  <c r="AO25" i="155"/>
  <c r="AN25" i="155"/>
  <c r="AM25" i="155"/>
  <c r="AL25" i="155"/>
  <c r="AK25" i="155"/>
  <c r="AJ25" i="155"/>
  <c r="AH25" i="155"/>
  <c r="AF25" i="155"/>
  <c r="AD25" i="155"/>
  <c r="AB25" i="155"/>
  <c r="C25" i="155"/>
  <c r="A25" i="155"/>
  <c r="F25" i="155" s="1"/>
  <c r="AS24" i="155"/>
  <c r="AR24" i="155"/>
  <c r="AQ24" i="155"/>
  <c r="AP24" i="155"/>
  <c r="AO24" i="155"/>
  <c r="AN24" i="155"/>
  <c r="AM24" i="155"/>
  <c r="AL24" i="155"/>
  <c r="AK24" i="155"/>
  <c r="AJ24" i="155"/>
  <c r="AH24" i="155"/>
  <c r="AF24" i="155"/>
  <c r="AD24" i="155"/>
  <c r="AB24" i="155"/>
  <c r="L24" i="155"/>
  <c r="F24" i="155"/>
  <c r="C24" i="155"/>
  <c r="L25" i="155" s="1"/>
  <c r="A24" i="155"/>
  <c r="AD21" i="155"/>
  <c r="V21" i="155"/>
  <c r="N21" i="155"/>
  <c r="F21" i="155"/>
  <c r="AD20" i="155"/>
  <c r="V20" i="155"/>
  <c r="N20" i="155"/>
  <c r="F20" i="155"/>
  <c r="AD19" i="155"/>
  <c r="V19" i="155"/>
  <c r="N19" i="155"/>
  <c r="F19" i="155"/>
  <c r="C17" i="155"/>
  <c r="A17" i="155"/>
  <c r="U16" i="155"/>
  <c r="E16" i="155"/>
  <c r="C15" i="155"/>
  <c r="U13" i="155"/>
  <c r="E13" i="155"/>
  <c r="E6" i="155"/>
  <c r="E5" i="155"/>
  <c r="AK4" i="155"/>
  <c r="E4" i="155"/>
  <c r="B4" i="155"/>
  <c r="C3" i="155"/>
  <c r="A3" i="155"/>
  <c r="E36" i="154"/>
  <c r="E35" i="154"/>
  <c r="AS28" i="154"/>
  <c r="AR28" i="154"/>
  <c r="AQ28" i="154"/>
  <c r="AP28" i="154"/>
  <c r="AO28" i="154"/>
  <c r="AN28" i="154"/>
  <c r="AM28" i="154"/>
  <c r="AL28" i="154"/>
  <c r="AK28" i="154"/>
  <c r="AB28" i="154" s="1"/>
  <c r="AJ28" i="154"/>
  <c r="F28" i="154"/>
  <c r="C28" i="154"/>
  <c r="A28" i="154"/>
  <c r="AS27" i="154"/>
  <c r="AR27" i="154"/>
  <c r="AQ27" i="154"/>
  <c r="AP27" i="154"/>
  <c r="AD27" i="154" s="1"/>
  <c r="AO27" i="154"/>
  <c r="AN27" i="154"/>
  <c r="AM27" i="154"/>
  <c r="AL27" i="154"/>
  <c r="AB27" i="154" s="1"/>
  <c r="AK27" i="154"/>
  <c r="AJ27" i="154"/>
  <c r="C27" i="154"/>
  <c r="L28" i="154" s="1"/>
  <c r="A27" i="154"/>
  <c r="F27" i="154" s="1"/>
  <c r="AS26" i="154"/>
  <c r="AR26" i="154"/>
  <c r="AQ26" i="154"/>
  <c r="AP26" i="154"/>
  <c r="AO26" i="154"/>
  <c r="AN26" i="154"/>
  <c r="AM26" i="154"/>
  <c r="AL26" i="154"/>
  <c r="AK26" i="154"/>
  <c r="AJ26" i="154"/>
  <c r="AD26" i="154"/>
  <c r="AB26" i="154"/>
  <c r="AF26" i="154" s="1"/>
  <c r="F26" i="154"/>
  <c r="C26" i="154"/>
  <c r="L26" i="154" s="1"/>
  <c r="A26" i="154"/>
  <c r="AS25" i="154"/>
  <c r="AR25" i="154"/>
  <c r="AQ25" i="154"/>
  <c r="AP25" i="154"/>
  <c r="AO25" i="154"/>
  <c r="AN25" i="154"/>
  <c r="AM25" i="154"/>
  <c r="AL25" i="154"/>
  <c r="AB25" i="154" s="1"/>
  <c r="AF25" i="154" s="1"/>
  <c r="AK25" i="154"/>
  <c r="AJ25" i="154"/>
  <c r="AD25" i="154"/>
  <c r="AH25" i="154" s="1"/>
  <c r="C25" i="154"/>
  <c r="A25" i="154"/>
  <c r="F25" i="154" s="1"/>
  <c r="AS24" i="154"/>
  <c r="AR24" i="154"/>
  <c r="AQ24" i="154"/>
  <c r="AP24" i="154"/>
  <c r="AO24" i="154"/>
  <c r="AN24" i="154"/>
  <c r="AM24" i="154"/>
  <c r="AL24" i="154"/>
  <c r="AK24" i="154"/>
  <c r="AJ24" i="154"/>
  <c r="AD24" i="154"/>
  <c r="L24" i="154"/>
  <c r="C24" i="154"/>
  <c r="L25" i="154" s="1"/>
  <c r="A24" i="154"/>
  <c r="F24" i="154" s="1"/>
  <c r="V21" i="154"/>
  <c r="N21" i="154"/>
  <c r="F21" i="154"/>
  <c r="AD20" i="154"/>
  <c r="V20" i="154"/>
  <c r="N20" i="154"/>
  <c r="F20" i="154"/>
  <c r="V19" i="154"/>
  <c r="N19" i="154"/>
  <c r="F19" i="154"/>
  <c r="C17" i="154"/>
  <c r="A17" i="154"/>
  <c r="U16" i="154"/>
  <c r="E16" i="154"/>
  <c r="C15" i="154"/>
  <c r="U13" i="154"/>
  <c r="E13" i="154"/>
  <c r="E6" i="154"/>
  <c r="E5" i="154"/>
  <c r="AK4" i="154"/>
  <c r="E4" i="154"/>
  <c r="B4" i="154"/>
  <c r="C3" i="154"/>
  <c r="A3" i="154"/>
  <c r="E36" i="153"/>
  <c r="E35" i="153"/>
  <c r="AS28" i="153"/>
  <c r="AD28" i="153" s="1"/>
  <c r="E446" i="64" s="1"/>
  <c r="AR28" i="153"/>
  <c r="AQ28" i="153"/>
  <c r="AP28" i="153"/>
  <c r="AO28" i="153"/>
  <c r="AN28" i="153"/>
  <c r="AM28" i="153"/>
  <c r="AL28" i="153"/>
  <c r="AK28" i="153"/>
  <c r="AB28" i="153" s="1"/>
  <c r="C446" i="64" s="1"/>
  <c r="AJ28" i="153"/>
  <c r="C28" i="153"/>
  <c r="A28" i="153"/>
  <c r="F28" i="153" s="1"/>
  <c r="AS27" i="153"/>
  <c r="AR27" i="153"/>
  <c r="AQ27" i="153"/>
  <c r="AP27" i="153"/>
  <c r="AD27" i="153" s="1"/>
  <c r="E445" i="64" s="1"/>
  <c r="AO27" i="153"/>
  <c r="AN27" i="153"/>
  <c r="AM27" i="153"/>
  <c r="AL27" i="153"/>
  <c r="AK27" i="153"/>
  <c r="AJ27" i="153"/>
  <c r="F27" i="153"/>
  <c r="C27" i="153"/>
  <c r="L28" i="153" s="1"/>
  <c r="A27" i="153"/>
  <c r="AS26" i="153"/>
  <c r="AR26" i="153"/>
  <c r="AQ26" i="153"/>
  <c r="AP26" i="153"/>
  <c r="AD26" i="153" s="1"/>
  <c r="E444" i="64" s="1"/>
  <c r="AO26" i="153"/>
  <c r="AN26" i="153"/>
  <c r="AM26" i="153"/>
  <c r="AL26" i="153"/>
  <c r="AB26" i="153" s="1"/>
  <c r="C444" i="64" s="1"/>
  <c r="AK26" i="153"/>
  <c r="AJ26" i="153"/>
  <c r="C26" i="153"/>
  <c r="L26" i="153" s="1"/>
  <c r="A26" i="153"/>
  <c r="F26" i="153" s="1"/>
  <c r="AS25" i="153"/>
  <c r="AR25" i="153"/>
  <c r="AQ25" i="153"/>
  <c r="AP25" i="153"/>
  <c r="AO25" i="153"/>
  <c r="AN25" i="153"/>
  <c r="AM25" i="153"/>
  <c r="AL25" i="153"/>
  <c r="AK25" i="153"/>
  <c r="AJ25" i="153"/>
  <c r="F25" i="153"/>
  <c r="C25" i="153"/>
  <c r="A25" i="153"/>
  <c r="AS24" i="153"/>
  <c r="AR24" i="153"/>
  <c r="AQ24" i="153"/>
  <c r="AD24" i="153" s="1"/>
  <c r="E442" i="64" s="1"/>
  <c r="AP24" i="153"/>
  <c r="AO24" i="153"/>
  <c r="AN24" i="153"/>
  <c r="AM24" i="153"/>
  <c r="AL24" i="153"/>
  <c r="AK24" i="153"/>
  <c r="AJ24" i="153"/>
  <c r="L24" i="153"/>
  <c r="C24" i="153"/>
  <c r="L25" i="153" s="1"/>
  <c r="A24" i="153"/>
  <c r="F24" i="153" s="1"/>
  <c r="AD21" i="153"/>
  <c r="V21" i="153"/>
  <c r="N21" i="153"/>
  <c r="F21" i="153"/>
  <c r="AD20" i="153"/>
  <c r="V20" i="153"/>
  <c r="N20" i="153"/>
  <c r="F20" i="153"/>
  <c r="AD19" i="153"/>
  <c r="V19" i="153"/>
  <c r="N19" i="153"/>
  <c r="F19" i="153"/>
  <c r="C17" i="153"/>
  <c r="A17" i="153"/>
  <c r="U16" i="153"/>
  <c r="E16" i="153"/>
  <c r="C15" i="153"/>
  <c r="U13" i="153"/>
  <c r="E13" i="153"/>
  <c r="E6" i="153"/>
  <c r="E5" i="153"/>
  <c r="AK4" i="153"/>
  <c r="E4" i="153"/>
  <c r="B4" i="153"/>
  <c r="C3" i="153"/>
  <c r="A3" i="153"/>
  <c r="E36" i="152"/>
  <c r="E35" i="152"/>
  <c r="AH29" i="152"/>
  <c r="C29" i="152" s="1"/>
  <c r="AF29" i="152"/>
  <c r="AD29" i="152"/>
  <c r="AB29" i="152"/>
  <c r="AS28" i="152"/>
  <c r="AR28" i="152"/>
  <c r="AQ28" i="152"/>
  <c r="AP28" i="152"/>
  <c r="AO28" i="152"/>
  <c r="AN28" i="152"/>
  <c r="AM28" i="152"/>
  <c r="AL28" i="152"/>
  <c r="AK28" i="152"/>
  <c r="AJ28" i="152"/>
  <c r="AH28" i="152"/>
  <c r="AF28" i="152"/>
  <c r="AD28" i="152"/>
  <c r="AB28" i="152"/>
  <c r="C28" i="152"/>
  <c r="A28" i="152"/>
  <c r="F28" i="152" s="1"/>
  <c r="AS27" i="152"/>
  <c r="AR27" i="152"/>
  <c r="AQ27" i="152"/>
  <c r="AP27" i="152"/>
  <c r="AO27" i="152"/>
  <c r="AN27" i="152"/>
  <c r="AM27" i="152"/>
  <c r="AL27" i="152"/>
  <c r="AK27" i="152"/>
  <c r="AJ27" i="152"/>
  <c r="AH27" i="152"/>
  <c r="AF27" i="152"/>
  <c r="AD27" i="152"/>
  <c r="AB27" i="152"/>
  <c r="C27" i="152"/>
  <c r="L28" i="152" s="1"/>
  <c r="A27" i="152"/>
  <c r="F27" i="152" s="1"/>
  <c r="AS26" i="152"/>
  <c r="AR26" i="152"/>
  <c r="AQ26" i="152"/>
  <c r="AP26" i="152"/>
  <c r="AO26" i="152"/>
  <c r="AN26" i="152"/>
  <c r="AM26" i="152"/>
  <c r="AL26" i="152"/>
  <c r="AK26" i="152"/>
  <c r="AJ26" i="152"/>
  <c r="AH26" i="152"/>
  <c r="AF26" i="152"/>
  <c r="AD26" i="152"/>
  <c r="AB26" i="152"/>
  <c r="L26" i="152"/>
  <c r="C26" i="152"/>
  <c r="A26" i="152"/>
  <c r="F26" i="152" s="1"/>
  <c r="AS25" i="152"/>
  <c r="AR25" i="152"/>
  <c r="AQ25" i="152"/>
  <c r="AP25" i="152"/>
  <c r="AO25" i="152"/>
  <c r="AN25" i="152"/>
  <c r="AM25" i="152"/>
  <c r="AL25" i="152"/>
  <c r="AK25" i="152"/>
  <c r="AJ25" i="152"/>
  <c r="AH25" i="152"/>
  <c r="AF25" i="152"/>
  <c r="AD25" i="152"/>
  <c r="AB25" i="152"/>
  <c r="F25" i="152"/>
  <c r="C25" i="152"/>
  <c r="A25" i="152"/>
  <c r="AS24" i="152"/>
  <c r="AR24" i="152"/>
  <c r="AQ24" i="152"/>
  <c r="AP24" i="152"/>
  <c r="AO24" i="152"/>
  <c r="AN24" i="152"/>
  <c r="AM24" i="152"/>
  <c r="AL24" i="152"/>
  <c r="AK24" i="152"/>
  <c r="AJ24" i="152"/>
  <c r="AH24" i="152"/>
  <c r="AF24" i="152"/>
  <c r="AD24" i="152"/>
  <c r="AB24" i="152"/>
  <c r="L24" i="152"/>
  <c r="C24" i="152"/>
  <c r="L25" i="152" s="1"/>
  <c r="A24" i="152"/>
  <c r="F24" i="152" s="1"/>
  <c r="AD21" i="152"/>
  <c r="V21" i="152"/>
  <c r="N21" i="152"/>
  <c r="F21" i="152"/>
  <c r="AD20" i="152"/>
  <c r="V20" i="152"/>
  <c r="N20" i="152"/>
  <c r="F20" i="152"/>
  <c r="AD19" i="152"/>
  <c r="V19" i="152"/>
  <c r="N19" i="152"/>
  <c r="F19" i="152"/>
  <c r="C17" i="152"/>
  <c r="A17" i="152"/>
  <c r="U16" i="152"/>
  <c r="E16" i="152"/>
  <c r="C15" i="152"/>
  <c r="U13" i="152"/>
  <c r="E13" i="152"/>
  <c r="E6" i="152"/>
  <c r="E5" i="152"/>
  <c r="AK4" i="152"/>
  <c r="E4" i="152"/>
  <c r="B4" i="152"/>
  <c r="C3" i="152"/>
  <c r="A3" i="152"/>
  <c r="E36" i="151"/>
  <c r="E35" i="151"/>
  <c r="AH29" i="151"/>
  <c r="AF29" i="151"/>
  <c r="C29" i="151" s="1"/>
  <c r="AD29" i="151"/>
  <c r="AB29" i="151"/>
  <c r="AS28" i="151"/>
  <c r="AR28" i="151"/>
  <c r="AQ28" i="151"/>
  <c r="AP28" i="151"/>
  <c r="AO28" i="151"/>
  <c r="AN28" i="151"/>
  <c r="AM28" i="151"/>
  <c r="AL28" i="151"/>
  <c r="AK28" i="151"/>
  <c r="AJ28" i="151"/>
  <c r="AH28" i="151"/>
  <c r="AF28" i="151"/>
  <c r="AD28" i="151"/>
  <c r="AB28" i="151"/>
  <c r="F28" i="151"/>
  <c r="C28" i="151"/>
  <c r="A28" i="151"/>
  <c r="AS27" i="151"/>
  <c r="AR27" i="151"/>
  <c r="AQ27" i="151"/>
  <c r="AP27" i="151"/>
  <c r="AO27" i="151"/>
  <c r="AN27" i="151"/>
  <c r="AM27" i="151"/>
  <c r="AL27" i="151"/>
  <c r="AK27" i="151"/>
  <c r="AJ27" i="151"/>
  <c r="AH27" i="151"/>
  <c r="AF27" i="151"/>
  <c r="AD27" i="151"/>
  <c r="AB27" i="151"/>
  <c r="C27" i="151"/>
  <c r="L28" i="151" s="1"/>
  <c r="A27" i="151"/>
  <c r="F27" i="151" s="1"/>
  <c r="AS26" i="151"/>
  <c r="AR26" i="151"/>
  <c r="AQ26" i="151"/>
  <c r="AP26" i="151"/>
  <c r="AO26" i="151"/>
  <c r="AN26" i="151"/>
  <c r="AM26" i="151"/>
  <c r="AL26" i="151"/>
  <c r="AK26" i="151"/>
  <c r="AJ26" i="151"/>
  <c r="AH26" i="151"/>
  <c r="AF26" i="151"/>
  <c r="AD26" i="151"/>
  <c r="AB26" i="151"/>
  <c r="C26" i="151"/>
  <c r="L26" i="151" s="1"/>
  <c r="A26" i="151"/>
  <c r="F26" i="151" s="1"/>
  <c r="AS25" i="151"/>
  <c r="AR25" i="151"/>
  <c r="AQ25" i="151"/>
  <c r="AP25" i="151"/>
  <c r="AO25" i="151"/>
  <c r="AN25" i="151"/>
  <c r="AM25" i="151"/>
  <c r="AL25" i="151"/>
  <c r="AK25" i="151"/>
  <c r="AJ25" i="151"/>
  <c r="AH25" i="151"/>
  <c r="AF25" i="151"/>
  <c r="AD25" i="151"/>
  <c r="AB25" i="151"/>
  <c r="C25" i="151"/>
  <c r="A25" i="151"/>
  <c r="F25" i="151" s="1"/>
  <c r="AS24" i="151"/>
  <c r="AR24" i="151"/>
  <c r="AQ24" i="151"/>
  <c r="AP24" i="151"/>
  <c r="AO24" i="151"/>
  <c r="AN24" i="151"/>
  <c r="AM24" i="151"/>
  <c r="AL24" i="151"/>
  <c r="AK24" i="151"/>
  <c r="AJ24" i="151"/>
  <c r="AH24" i="151"/>
  <c r="AF24" i="151"/>
  <c r="AD24" i="151"/>
  <c r="AB24" i="151"/>
  <c r="L24" i="151"/>
  <c r="F24" i="151"/>
  <c r="C24" i="151"/>
  <c r="L25" i="151" s="1"/>
  <c r="A24" i="151"/>
  <c r="AD21" i="151"/>
  <c r="V21" i="151"/>
  <c r="N21" i="151"/>
  <c r="F21" i="151"/>
  <c r="AD20" i="151"/>
  <c r="V20" i="151"/>
  <c r="N20" i="151"/>
  <c r="F20" i="151"/>
  <c r="AD19" i="151"/>
  <c r="V19" i="151"/>
  <c r="N19" i="151"/>
  <c r="F19" i="151"/>
  <c r="C17" i="151"/>
  <c r="A17" i="151"/>
  <c r="U16" i="151"/>
  <c r="E16" i="151"/>
  <c r="C15" i="151"/>
  <c r="U13" i="151"/>
  <c r="E13" i="151"/>
  <c r="E6" i="151"/>
  <c r="E5" i="151"/>
  <c r="AK4" i="151"/>
  <c r="E4" i="151"/>
  <c r="B4" i="151"/>
  <c r="C3" i="151"/>
  <c r="A3" i="151"/>
  <c r="E36" i="150"/>
  <c r="E35" i="150"/>
  <c r="AS28" i="150"/>
  <c r="AR28" i="150"/>
  <c r="AQ28" i="150"/>
  <c r="AP28" i="150"/>
  <c r="AO28" i="150"/>
  <c r="AN28" i="150"/>
  <c r="AM28" i="150"/>
  <c r="AL28" i="150"/>
  <c r="AK28" i="150"/>
  <c r="AJ28" i="150"/>
  <c r="AH28" i="150"/>
  <c r="AF28" i="150"/>
  <c r="AD28" i="150"/>
  <c r="AB28" i="150"/>
  <c r="C28" i="150"/>
  <c r="A28" i="150"/>
  <c r="F28" i="150" s="1"/>
  <c r="AS27" i="150"/>
  <c r="AR27" i="150"/>
  <c r="AQ27" i="150"/>
  <c r="AP27" i="150"/>
  <c r="AO27" i="150"/>
  <c r="AN27" i="150"/>
  <c r="AM27" i="150"/>
  <c r="AL27" i="150"/>
  <c r="AK27" i="150"/>
  <c r="AJ27" i="150"/>
  <c r="AH27" i="150"/>
  <c r="AF27" i="150"/>
  <c r="AD27" i="150"/>
  <c r="AB27" i="150"/>
  <c r="C27" i="150"/>
  <c r="L28" i="150" s="1"/>
  <c r="A27" i="150"/>
  <c r="F27" i="150" s="1"/>
  <c r="AS26" i="150"/>
  <c r="AR26" i="150"/>
  <c r="AQ26" i="150"/>
  <c r="AP26" i="150"/>
  <c r="AO26" i="150"/>
  <c r="AN26" i="150"/>
  <c r="AM26" i="150"/>
  <c r="AL26" i="150"/>
  <c r="AK26" i="150"/>
  <c r="AB26" i="150" s="1"/>
  <c r="AF26" i="150" s="1"/>
  <c r="AJ26" i="150"/>
  <c r="AD26" i="150"/>
  <c r="C26" i="150"/>
  <c r="L26" i="150" s="1"/>
  <c r="A26" i="150"/>
  <c r="F26" i="150" s="1"/>
  <c r="AS25" i="150"/>
  <c r="AR25" i="150"/>
  <c r="AQ25" i="150"/>
  <c r="AP25" i="150"/>
  <c r="AO25" i="150"/>
  <c r="AN25" i="150"/>
  <c r="AM25" i="150"/>
  <c r="AL25" i="150"/>
  <c r="AK25" i="150"/>
  <c r="AJ25" i="150"/>
  <c r="AD25" i="150"/>
  <c r="AB25" i="150"/>
  <c r="AH25" i="150" s="1"/>
  <c r="C25" i="150"/>
  <c r="A25" i="150"/>
  <c r="F25" i="150" s="1"/>
  <c r="AS24" i="150"/>
  <c r="AR24" i="150"/>
  <c r="AQ24" i="150"/>
  <c r="AP24" i="150"/>
  <c r="AO24" i="150"/>
  <c r="AN24" i="150"/>
  <c r="AM24" i="150"/>
  <c r="AL24" i="150"/>
  <c r="AK24" i="150"/>
  <c r="AJ24" i="150"/>
  <c r="AD24" i="150"/>
  <c r="AB24" i="150"/>
  <c r="L24" i="150"/>
  <c r="C24" i="150"/>
  <c r="L25" i="150" s="1"/>
  <c r="A24" i="150"/>
  <c r="F24" i="150" s="1"/>
  <c r="AD21" i="150"/>
  <c r="V21" i="150"/>
  <c r="N21" i="150"/>
  <c r="F21" i="150"/>
  <c r="AD20" i="150"/>
  <c r="V20" i="150"/>
  <c r="N20" i="150"/>
  <c r="F20" i="150"/>
  <c r="AD19" i="150"/>
  <c r="V19" i="150"/>
  <c r="N19" i="150"/>
  <c r="F19" i="150"/>
  <c r="C17" i="150"/>
  <c r="A17" i="150"/>
  <c r="U16" i="150"/>
  <c r="E16" i="150"/>
  <c r="C15" i="150"/>
  <c r="U13" i="150"/>
  <c r="E13" i="150"/>
  <c r="E6" i="150"/>
  <c r="E5" i="150"/>
  <c r="AK4" i="150"/>
  <c r="E4" i="150"/>
  <c r="B4" i="150"/>
  <c r="C3" i="150"/>
  <c r="A3" i="150"/>
  <c r="E36" i="149"/>
  <c r="E35" i="149"/>
  <c r="AS28" i="149"/>
  <c r="AR28" i="149"/>
  <c r="AQ28" i="149"/>
  <c r="AP28" i="149"/>
  <c r="AO28" i="149"/>
  <c r="AN28" i="149"/>
  <c r="AM28" i="149"/>
  <c r="AL28" i="149"/>
  <c r="AK28" i="149"/>
  <c r="AJ28" i="149"/>
  <c r="AH28" i="149"/>
  <c r="AF28" i="149"/>
  <c r="AD28" i="149"/>
  <c r="AB28" i="149"/>
  <c r="C28" i="149"/>
  <c r="A28" i="149"/>
  <c r="F28" i="149" s="1"/>
  <c r="AS27" i="149"/>
  <c r="AR27" i="149"/>
  <c r="AQ27" i="149"/>
  <c r="AP27" i="149"/>
  <c r="AO27" i="149"/>
  <c r="AN27" i="149"/>
  <c r="AM27" i="149"/>
  <c r="AL27" i="149"/>
  <c r="AK27" i="149"/>
  <c r="AJ27" i="149"/>
  <c r="AH27" i="149"/>
  <c r="AF27" i="149"/>
  <c r="AD27" i="149"/>
  <c r="AB27" i="149"/>
  <c r="F27" i="149"/>
  <c r="C27" i="149"/>
  <c r="L28" i="149" s="1"/>
  <c r="A27" i="149"/>
  <c r="AS26" i="149"/>
  <c r="AR26" i="149"/>
  <c r="AQ26" i="149"/>
  <c r="AP26" i="149"/>
  <c r="AO26" i="149"/>
  <c r="AN26" i="149"/>
  <c r="AM26" i="149"/>
  <c r="AL26" i="149"/>
  <c r="AK26" i="149"/>
  <c r="AB26" i="149" s="1"/>
  <c r="AJ26" i="149"/>
  <c r="C26" i="149"/>
  <c r="L26" i="149" s="1"/>
  <c r="A26" i="149"/>
  <c r="F26" i="149" s="1"/>
  <c r="AS25" i="149"/>
  <c r="AR25" i="149"/>
  <c r="AQ25" i="149"/>
  <c r="AP25" i="149"/>
  <c r="AO25" i="149"/>
  <c r="AN25" i="149"/>
  <c r="AM25" i="149"/>
  <c r="AL25" i="149"/>
  <c r="AK25" i="149"/>
  <c r="AB25" i="149" s="1"/>
  <c r="AJ25" i="149"/>
  <c r="AD25" i="149"/>
  <c r="C25" i="149"/>
  <c r="A25" i="149"/>
  <c r="F25" i="149" s="1"/>
  <c r="AS24" i="149"/>
  <c r="AR24" i="149"/>
  <c r="AQ24" i="149"/>
  <c r="AP24" i="149"/>
  <c r="AO24" i="149"/>
  <c r="AN24" i="149"/>
  <c r="AM24" i="149"/>
  <c r="AL24" i="149"/>
  <c r="AK24" i="149"/>
  <c r="AB24" i="149" s="1"/>
  <c r="AJ24" i="149"/>
  <c r="L24" i="149"/>
  <c r="C24" i="149"/>
  <c r="L25" i="149" s="1"/>
  <c r="A24" i="149"/>
  <c r="F24" i="149" s="1"/>
  <c r="AD21" i="149"/>
  <c r="V21" i="149"/>
  <c r="N21" i="149"/>
  <c r="F21" i="149"/>
  <c r="AD20" i="149"/>
  <c r="V20" i="149"/>
  <c r="N20" i="149"/>
  <c r="F20" i="149"/>
  <c r="AD19" i="149"/>
  <c r="V19" i="149"/>
  <c r="N19" i="149"/>
  <c r="F19" i="149"/>
  <c r="C17" i="149"/>
  <c r="A17" i="149"/>
  <c r="U16" i="149"/>
  <c r="E16" i="149"/>
  <c r="C15" i="149"/>
  <c r="U13" i="149"/>
  <c r="E13" i="149"/>
  <c r="E6" i="149"/>
  <c r="E5" i="149"/>
  <c r="AK4" i="149"/>
  <c r="E4" i="149"/>
  <c r="B4" i="149"/>
  <c r="C3" i="149"/>
  <c r="A3" i="149"/>
  <c r="E36" i="148"/>
  <c r="E35" i="148"/>
  <c r="AS28" i="148"/>
  <c r="AR28" i="148"/>
  <c r="AQ28" i="148"/>
  <c r="AP28" i="148"/>
  <c r="AO28" i="148"/>
  <c r="AN28" i="148"/>
  <c r="AM28" i="148"/>
  <c r="AL28" i="148"/>
  <c r="AK28" i="148"/>
  <c r="AJ28" i="148"/>
  <c r="AH28" i="148"/>
  <c r="AF28" i="148"/>
  <c r="AD28" i="148"/>
  <c r="AB28" i="148"/>
  <c r="C28" i="148"/>
  <c r="A28" i="148"/>
  <c r="F28" i="148" s="1"/>
  <c r="AS27" i="148"/>
  <c r="AR27" i="148"/>
  <c r="AQ27" i="148"/>
  <c r="AP27" i="148"/>
  <c r="AO27" i="148"/>
  <c r="AN27" i="148"/>
  <c r="AM27" i="148"/>
  <c r="AL27" i="148"/>
  <c r="AK27" i="148"/>
  <c r="AJ27" i="148"/>
  <c r="AH27" i="148"/>
  <c r="AF27" i="148"/>
  <c r="AD27" i="148"/>
  <c r="AB27" i="148"/>
  <c r="C27" i="148"/>
  <c r="L28" i="148" s="1"/>
  <c r="A27" i="148"/>
  <c r="F27" i="148" s="1"/>
  <c r="AS26" i="148"/>
  <c r="AR26" i="148"/>
  <c r="AQ26" i="148"/>
  <c r="AP26" i="148"/>
  <c r="AO26" i="148"/>
  <c r="AN26" i="148"/>
  <c r="AM26" i="148"/>
  <c r="AB26" i="148" s="1"/>
  <c r="AL26" i="148"/>
  <c r="AK26" i="148"/>
  <c r="AJ26" i="148"/>
  <c r="AD26" i="148"/>
  <c r="C26" i="148"/>
  <c r="L26" i="148" s="1"/>
  <c r="A26" i="148"/>
  <c r="F26" i="148" s="1"/>
  <c r="AS25" i="148"/>
  <c r="AR25" i="148"/>
  <c r="AQ25" i="148"/>
  <c r="AP25" i="148"/>
  <c r="AO25" i="148"/>
  <c r="AN25" i="148"/>
  <c r="AM25" i="148"/>
  <c r="AL25" i="148"/>
  <c r="AK25" i="148"/>
  <c r="AJ25" i="148"/>
  <c r="AB25" i="148"/>
  <c r="F25" i="148"/>
  <c r="C25" i="148"/>
  <c r="A25" i="148"/>
  <c r="AS24" i="148"/>
  <c r="AR24" i="148"/>
  <c r="AD24" i="148" s="1"/>
  <c r="AQ24" i="148"/>
  <c r="AP24" i="148"/>
  <c r="AO24" i="148"/>
  <c r="AN24" i="148"/>
  <c r="AM24" i="148"/>
  <c r="AL24" i="148"/>
  <c r="AK24" i="148"/>
  <c r="AB24" i="148" s="1"/>
  <c r="AJ24" i="148"/>
  <c r="L24" i="148"/>
  <c r="C24" i="148"/>
  <c r="L25" i="148" s="1"/>
  <c r="A24" i="148"/>
  <c r="F24" i="148" s="1"/>
  <c r="AD21" i="148"/>
  <c r="V21" i="148"/>
  <c r="N21" i="148"/>
  <c r="F21" i="148"/>
  <c r="AD20" i="148"/>
  <c r="V20" i="148"/>
  <c r="N20" i="148"/>
  <c r="F20" i="148"/>
  <c r="AD19" i="148"/>
  <c r="V19" i="148"/>
  <c r="N19" i="148"/>
  <c r="F19" i="148"/>
  <c r="C17" i="148"/>
  <c r="A17" i="148"/>
  <c r="U16" i="148"/>
  <c r="E16" i="148"/>
  <c r="C15" i="148"/>
  <c r="U13" i="148"/>
  <c r="E13" i="148"/>
  <c r="E6" i="148"/>
  <c r="E5" i="148"/>
  <c r="AK4" i="148"/>
  <c r="E4" i="148"/>
  <c r="B4" i="148"/>
  <c r="C3" i="148"/>
  <c r="A3" i="148"/>
  <c r="E36" i="147"/>
  <c r="E35" i="147"/>
  <c r="AH29" i="147"/>
  <c r="AF29" i="147"/>
  <c r="C29" i="147" s="1"/>
  <c r="AD29" i="147"/>
  <c r="AB29" i="147"/>
  <c r="AS28" i="147"/>
  <c r="AR28" i="147"/>
  <c r="AQ28" i="147"/>
  <c r="AP28" i="147"/>
  <c r="AO28" i="147"/>
  <c r="AN28" i="147"/>
  <c r="AM28" i="147"/>
  <c r="AL28" i="147"/>
  <c r="AK28" i="147"/>
  <c r="AJ28" i="147"/>
  <c r="AH28" i="147"/>
  <c r="AF28" i="147"/>
  <c r="AD28" i="147"/>
  <c r="AB28" i="147"/>
  <c r="C28" i="147"/>
  <c r="A28" i="147"/>
  <c r="F28" i="147" s="1"/>
  <c r="B416" i="64" s="1"/>
  <c r="AS27" i="147"/>
  <c r="AR27" i="147"/>
  <c r="AQ27" i="147"/>
  <c r="AP27" i="147"/>
  <c r="AO27" i="147"/>
  <c r="AN27" i="147"/>
  <c r="AM27" i="147"/>
  <c r="AL27" i="147"/>
  <c r="AK27" i="147"/>
  <c r="AJ27" i="147"/>
  <c r="AH27" i="147"/>
  <c r="AF27" i="147"/>
  <c r="AD27" i="147"/>
  <c r="AB27" i="147"/>
  <c r="C27" i="147"/>
  <c r="L28" i="147" s="1"/>
  <c r="F416" i="64" s="1"/>
  <c r="A27" i="147"/>
  <c r="F27" i="147" s="1"/>
  <c r="B415" i="64" s="1"/>
  <c r="AS26" i="147"/>
  <c r="AR26" i="147"/>
  <c r="AQ26" i="147"/>
  <c r="AP26" i="147"/>
  <c r="AO26" i="147"/>
  <c r="AN26" i="147"/>
  <c r="AM26" i="147"/>
  <c r="AL26" i="147"/>
  <c r="AK26" i="147"/>
  <c r="AJ26" i="147"/>
  <c r="AH26" i="147"/>
  <c r="AF26" i="147"/>
  <c r="AD26" i="147"/>
  <c r="AB26" i="147"/>
  <c r="C26" i="147"/>
  <c r="L26" i="147" s="1"/>
  <c r="F414" i="64" s="1"/>
  <c r="A26" i="147"/>
  <c r="F26" i="147" s="1"/>
  <c r="B414" i="64" s="1"/>
  <c r="AS25" i="147"/>
  <c r="AR25" i="147"/>
  <c r="AQ25" i="147"/>
  <c r="AP25" i="147"/>
  <c r="AO25" i="147"/>
  <c r="AN25" i="147"/>
  <c r="AM25" i="147"/>
  <c r="AL25" i="147"/>
  <c r="AK25" i="147"/>
  <c r="AJ25" i="147"/>
  <c r="AH25" i="147"/>
  <c r="AF25" i="147"/>
  <c r="AD25" i="147"/>
  <c r="AB25" i="147"/>
  <c r="C25" i="147"/>
  <c r="A25" i="147"/>
  <c r="F25" i="147" s="1"/>
  <c r="B413" i="64" s="1"/>
  <c r="AS24" i="147"/>
  <c r="AR24" i="147"/>
  <c r="AQ24" i="147"/>
  <c r="AP24" i="147"/>
  <c r="AO24" i="147"/>
  <c r="AN24" i="147"/>
  <c r="AM24" i="147"/>
  <c r="AL24" i="147"/>
  <c r="AK24" i="147"/>
  <c r="AJ24" i="147"/>
  <c r="AH24" i="147"/>
  <c r="AF24" i="147"/>
  <c r="AD24" i="147"/>
  <c r="AB24" i="147"/>
  <c r="L24" i="147"/>
  <c r="F412" i="64" s="1"/>
  <c r="C24" i="147"/>
  <c r="L25" i="147" s="1"/>
  <c r="F413" i="64" s="1"/>
  <c r="A24" i="147"/>
  <c r="F24" i="147" s="1"/>
  <c r="B412" i="64" s="1"/>
  <c r="AD21" i="147"/>
  <c r="V21" i="147"/>
  <c r="F21" i="147"/>
  <c r="AD20" i="147"/>
  <c r="V20" i="147"/>
  <c r="N20" i="147"/>
  <c r="F20" i="147"/>
  <c r="AD19" i="147"/>
  <c r="V19" i="147"/>
  <c r="F19" i="147"/>
  <c r="C17" i="147"/>
  <c r="A17" i="147"/>
  <c r="U16" i="147"/>
  <c r="E16" i="147"/>
  <c r="C15" i="147"/>
  <c r="U13" i="147"/>
  <c r="E13" i="147"/>
  <c r="E6" i="147"/>
  <c r="E5" i="147"/>
  <c r="AK4" i="147"/>
  <c r="E4" i="147"/>
  <c r="B4" i="147"/>
  <c r="C3" i="147"/>
  <c r="A3" i="147"/>
  <c r="E36" i="146"/>
  <c r="E35" i="146"/>
  <c r="AS28" i="146"/>
  <c r="AR28" i="146"/>
  <c r="AQ28" i="146"/>
  <c r="AP28" i="146"/>
  <c r="AO28" i="146"/>
  <c r="AN28" i="146"/>
  <c r="AM28" i="146"/>
  <c r="AL28" i="146"/>
  <c r="AK28" i="146"/>
  <c r="AJ28" i="146"/>
  <c r="AD28" i="146"/>
  <c r="E411" i="64" s="1"/>
  <c r="AB28" i="146"/>
  <c r="C411" i="64" s="1"/>
  <c r="C28" i="146"/>
  <c r="A28" i="146"/>
  <c r="F28" i="146" s="1"/>
  <c r="B411" i="64" s="1"/>
  <c r="AS27" i="146"/>
  <c r="AR27" i="146"/>
  <c r="AQ27" i="146"/>
  <c r="AP27" i="146"/>
  <c r="AO27" i="146"/>
  <c r="AN27" i="146"/>
  <c r="AM27" i="146"/>
  <c r="AL27" i="146"/>
  <c r="AK27" i="146"/>
  <c r="AB27" i="146" s="1"/>
  <c r="C410" i="64" s="1"/>
  <c r="AJ27" i="146"/>
  <c r="C27" i="146"/>
  <c r="L28" i="146" s="1"/>
  <c r="F411" i="64" s="1"/>
  <c r="A27" i="146"/>
  <c r="F27" i="146" s="1"/>
  <c r="B410" i="64" s="1"/>
  <c r="AS26" i="146"/>
  <c r="AR26" i="146"/>
  <c r="AQ26" i="146"/>
  <c r="AP26" i="146"/>
  <c r="AD26" i="146" s="1"/>
  <c r="E409" i="64" s="1"/>
  <c r="C26" i="146"/>
  <c r="L26" i="146" s="1"/>
  <c r="F409" i="64" s="1"/>
  <c r="A26" i="146"/>
  <c r="F26" i="146" s="1"/>
  <c r="B409" i="64" s="1"/>
  <c r="AS25" i="146"/>
  <c r="AR25" i="146"/>
  <c r="AQ25" i="146"/>
  <c r="AP25" i="146"/>
  <c r="AD25" i="146" s="1"/>
  <c r="E408" i="64" s="1"/>
  <c r="AO25" i="146"/>
  <c r="AN25" i="146"/>
  <c r="AM25" i="146"/>
  <c r="AL25" i="146"/>
  <c r="AK25" i="146"/>
  <c r="AJ25" i="146"/>
  <c r="C25" i="146"/>
  <c r="A25" i="146"/>
  <c r="F25" i="146" s="1"/>
  <c r="B408" i="64" s="1"/>
  <c r="AS24" i="146"/>
  <c r="AR24" i="146"/>
  <c r="AD24" i="146" s="1"/>
  <c r="E407" i="64" s="1"/>
  <c r="AQ24" i="146"/>
  <c r="AP24" i="146"/>
  <c r="AO24" i="146"/>
  <c r="AN24" i="146"/>
  <c r="AM24" i="146"/>
  <c r="AL24" i="146"/>
  <c r="AK24" i="146"/>
  <c r="AJ24" i="146"/>
  <c r="AB24" i="146"/>
  <c r="C407" i="64" s="1"/>
  <c r="L24" i="146"/>
  <c r="F407" i="64" s="1"/>
  <c r="C24" i="146"/>
  <c r="L25" i="146" s="1"/>
  <c r="F408" i="64" s="1"/>
  <c r="A24" i="146"/>
  <c r="F24" i="146" s="1"/>
  <c r="B407" i="64" s="1"/>
  <c r="AD21" i="146"/>
  <c r="V21" i="146"/>
  <c r="N21" i="146"/>
  <c r="F21" i="146"/>
  <c r="AD20" i="146"/>
  <c r="V20" i="146"/>
  <c r="N20" i="146"/>
  <c r="F20" i="146"/>
  <c r="AD19" i="146"/>
  <c r="V19" i="146"/>
  <c r="N19" i="146"/>
  <c r="F19" i="146"/>
  <c r="C17" i="146"/>
  <c r="A17" i="146"/>
  <c r="U16" i="146"/>
  <c r="E16" i="146"/>
  <c r="C15" i="146"/>
  <c r="U13" i="146"/>
  <c r="E13" i="146"/>
  <c r="E6" i="146"/>
  <c r="E5" i="146"/>
  <c r="AK4" i="146"/>
  <c r="E4" i="146"/>
  <c r="B4" i="146"/>
  <c r="C3" i="146"/>
  <c r="A3" i="146"/>
  <c r="E36" i="145"/>
  <c r="E35" i="145"/>
  <c r="AS28" i="145"/>
  <c r="AR28" i="145"/>
  <c r="AQ28" i="145"/>
  <c r="AP28" i="145"/>
  <c r="AO28" i="145"/>
  <c r="AN28" i="145"/>
  <c r="AM28" i="145"/>
  <c r="AL28" i="145"/>
  <c r="AK28" i="145"/>
  <c r="AJ28" i="145"/>
  <c r="AH28" i="145"/>
  <c r="AF28" i="145"/>
  <c r="AD28" i="145"/>
  <c r="AB28" i="145"/>
  <c r="C28" i="145"/>
  <c r="A28" i="145"/>
  <c r="F28" i="145" s="1"/>
  <c r="B406" i="64" s="1"/>
  <c r="AS27" i="145"/>
  <c r="AR27" i="145"/>
  <c r="AQ27" i="145"/>
  <c r="AP27" i="145"/>
  <c r="AO27" i="145"/>
  <c r="AN27" i="145"/>
  <c r="AM27" i="145"/>
  <c r="AL27" i="145"/>
  <c r="AK27" i="145"/>
  <c r="AJ27" i="145"/>
  <c r="AH27" i="145"/>
  <c r="AF27" i="145"/>
  <c r="AD27" i="145"/>
  <c r="E405" i="64" s="1"/>
  <c r="AB27" i="145"/>
  <c r="C405" i="64" s="1"/>
  <c r="C27" i="145"/>
  <c r="L28" i="145" s="1"/>
  <c r="F406" i="64" s="1"/>
  <c r="A27" i="145"/>
  <c r="F27" i="145" s="1"/>
  <c r="B405" i="64" s="1"/>
  <c r="AS26" i="145"/>
  <c r="AR26" i="145"/>
  <c r="AQ26" i="145"/>
  <c r="AP26" i="145"/>
  <c r="AD26" i="145" s="1"/>
  <c r="E404" i="64" s="1"/>
  <c r="AO26" i="145"/>
  <c r="AN26" i="145"/>
  <c r="AM26" i="145"/>
  <c r="AL26" i="145"/>
  <c r="AB26" i="145" s="1"/>
  <c r="C404" i="64" s="1"/>
  <c r="AK26" i="145"/>
  <c r="AJ26" i="145"/>
  <c r="C26" i="145"/>
  <c r="L26" i="145" s="1"/>
  <c r="F404" i="64" s="1"/>
  <c r="A26" i="145"/>
  <c r="F26" i="145" s="1"/>
  <c r="B404" i="64" s="1"/>
  <c r="AS25" i="145"/>
  <c r="AR25" i="145"/>
  <c r="AQ25" i="145"/>
  <c r="AP25" i="145"/>
  <c r="AD25" i="145" s="1"/>
  <c r="AO25" i="145"/>
  <c r="AN25" i="145"/>
  <c r="AM25" i="145"/>
  <c r="AL25" i="145"/>
  <c r="AB25" i="145" s="1"/>
  <c r="C403" i="64" s="1"/>
  <c r="AK25" i="145"/>
  <c r="AJ25" i="145"/>
  <c r="C25" i="145"/>
  <c r="A25" i="145"/>
  <c r="F25" i="145" s="1"/>
  <c r="B403" i="64" s="1"/>
  <c r="AS24" i="145"/>
  <c r="AR24" i="145"/>
  <c r="AQ24" i="145"/>
  <c r="AP24" i="145"/>
  <c r="AD24" i="145" s="1"/>
  <c r="AO24" i="145"/>
  <c r="AN24" i="145"/>
  <c r="AM24" i="145"/>
  <c r="AL24" i="145"/>
  <c r="AB24" i="145" s="1"/>
  <c r="C402" i="64" s="1"/>
  <c r="AK24" i="145"/>
  <c r="AJ24" i="145"/>
  <c r="L24" i="145"/>
  <c r="F402" i="64" s="1"/>
  <c r="C24" i="145"/>
  <c r="L25" i="145" s="1"/>
  <c r="F403" i="64" s="1"/>
  <c r="A24" i="145"/>
  <c r="F24" i="145" s="1"/>
  <c r="B402" i="64" s="1"/>
  <c r="AD21" i="145"/>
  <c r="V21" i="145"/>
  <c r="N21" i="145"/>
  <c r="F21" i="145"/>
  <c r="AD20" i="145"/>
  <c r="V20" i="145"/>
  <c r="N20" i="145"/>
  <c r="F20" i="145"/>
  <c r="AD19" i="145"/>
  <c r="V19" i="145"/>
  <c r="N19" i="145"/>
  <c r="F19" i="145"/>
  <c r="C17" i="145"/>
  <c r="A17" i="145"/>
  <c r="U16" i="145"/>
  <c r="E16" i="145"/>
  <c r="C15" i="145"/>
  <c r="U13" i="145"/>
  <c r="E13" i="145"/>
  <c r="E6" i="145"/>
  <c r="E5" i="145"/>
  <c r="AK4" i="145"/>
  <c r="E4" i="145"/>
  <c r="B4" i="145"/>
  <c r="C3" i="145"/>
  <c r="A3" i="145"/>
  <c r="E36" i="144"/>
  <c r="E35" i="144"/>
  <c r="AS28" i="144"/>
  <c r="AR28" i="144"/>
  <c r="AQ28" i="144"/>
  <c r="AP28" i="144"/>
  <c r="AO28" i="144"/>
  <c r="AN28" i="144"/>
  <c r="AM28" i="144"/>
  <c r="AL28" i="144"/>
  <c r="AK28" i="144"/>
  <c r="AJ28" i="144"/>
  <c r="AH28" i="144"/>
  <c r="AF28" i="144"/>
  <c r="AD28" i="144"/>
  <c r="AB28" i="144"/>
  <c r="C28" i="144"/>
  <c r="A28" i="144"/>
  <c r="F28" i="144" s="1"/>
  <c r="B401" i="64" s="1"/>
  <c r="AS27" i="144"/>
  <c r="AR27" i="144"/>
  <c r="AQ27" i="144"/>
  <c r="AP27" i="144"/>
  <c r="AO27" i="144"/>
  <c r="AN27" i="144"/>
  <c r="AM27" i="144"/>
  <c r="AL27" i="144"/>
  <c r="AK27" i="144"/>
  <c r="AJ27" i="144"/>
  <c r="C27" i="144"/>
  <c r="L28" i="144" s="1"/>
  <c r="F401" i="64" s="1"/>
  <c r="A27" i="144"/>
  <c r="F27" i="144" s="1"/>
  <c r="B400" i="64" s="1"/>
  <c r="AS26" i="144"/>
  <c r="AR26" i="144"/>
  <c r="AQ26" i="144"/>
  <c r="AP26" i="144"/>
  <c r="AO26" i="144"/>
  <c r="AN26" i="144"/>
  <c r="AM26" i="144"/>
  <c r="AL26" i="144"/>
  <c r="AK26" i="144"/>
  <c r="AB26" i="144" s="1"/>
  <c r="C399" i="64" s="1"/>
  <c r="AJ26" i="144"/>
  <c r="AD26" i="144"/>
  <c r="E399" i="64" s="1"/>
  <c r="C26" i="144"/>
  <c r="L26" i="144" s="1"/>
  <c r="F399" i="64" s="1"/>
  <c r="A26" i="144"/>
  <c r="F26" i="144" s="1"/>
  <c r="B399" i="64" s="1"/>
  <c r="AS25" i="144"/>
  <c r="AR25" i="144"/>
  <c r="AQ25" i="144"/>
  <c r="AP25" i="144"/>
  <c r="AO25" i="144"/>
  <c r="AN25" i="144"/>
  <c r="AM25" i="144"/>
  <c r="AL25" i="144"/>
  <c r="AK25" i="144"/>
  <c r="AB25" i="144" s="1"/>
  <c r="C398" i="64" s="1"/>
  <c r="AJ25" i="144"/>
  <c r="AD25" i="144"/>
  <c r="E398" i="64" s="1"/>
  <c r="F25" i="144"/>
  <c r="B398" i="64" s="1"/>
  <c r="C25" i="144"/>
  <c r="A25" i="144"/>
  <c r="AS24" i="144"/>
  <c r="AR24" i="144"/>
  <c r="AQ24" i="144"/>
  <c r="AP24" i="144"/>
  <c r="AD24" i="144" s="1"/>
  <c r="E397" i="64" s="1"/>
  <c r="AO24" i="144"/>
  <c r="AN24" i="144"/>
  <c r="AM24" i="144"/>
  <c r="AL24" i="144"/>
  <c r="AB24" i="144" s="1"/>
  <c r="C397" i="64" s="1"/>
  <c r="AK24" i="144"/>
  <c r="AJ24" i="144"/>
  <c r="L24" i="144"/>
  <c r="F397" i="64" s="1"/>
  <c r="C24" i="144"/>
  <c r="L25" i="144" s="1"/>
  <c r="F398" i="64" s="1"/>
  <c r="A24" i="144"/>
  <c r="F24" i="144" s="1"/>
  <c r="B397" i="64" s="1"/>
  <c r="AD21" i="144"/>
  <c r="V21" i="144"/>
  <c r="N21" i="144"/>
  <c r="F21" i="144"/>
  <c r="AD20" i="144"/>
  <c r="V20" i="144"/>
  <c r="N20" i="144"/>
  <c r="F20" i="144"/>
  <c r="AD19" i="144"/>
  <c r="V19" i="144"/>
  <c r="N19" i="144"/>
  <c r="F19" i="144"/>
  <c r="C17" i="144"/>
  <c r="A17" i="144"/>
  <c r="U16" i="144"/>
  <c r="E16" i="144"/>
  <c r="C15" i="144"/>
  <c r="U13" i="144"/>
  <c r="E13" i="144"/>
  <c r="E6" i="144"/>
  <c r="E5" i="144"/>
  <c r="AK4" i="144"/>
  <c r="E4" i="144"/>
  <c r="B4" i="144"/>
  <c r="C3" i="144"/>
  <c r="A3" i="144"/>
  <c r="E36" i="143"/>
  <c r="E35" i="143"/>
  <c r="AS28" i="143"/>
  <c r="AR28" i="143"/>
  <c r="AQ28" i="143"/>
  <c r="AP28" i="143"/>
  <c r="AO28" i="143"/>
  <c r="AN28" i="143"/>
  <c r="AM28" i="143"/>
  <c r="AL28" i="143"/>
  <c r="AK28" i="143"/>
  <c r="AJ28" i="143"/>
  <c r="AH28" i="143"/>
  <c r="AF28" i="143"/>
  <c r="AD28" i="143"/>
  <c r="AB28" i="143"/>
  <c r="L28" i="143"/>
  <c r="F396" i="64" s="1"/>
  <c r="F28" i="143"/>
  <c r="B396" i="64" s="1"/>
  <c r="C28" i="143"/>
  <c r="A28" i="143"/>
  <c r="AS27" i="143"/>
  <c r="AR27" i="143"/>
  <c r="AQ27" i="143"/>
  <c r="AP27" i="143"/>
  <c r="AO27" i="143"/>
  <c r="AN27" i="143"/>
  <c r="AM27" i="143"/>
  <c r="AL27" i="143"/>
  <c r="AK27" i="143"/>
  <c r="AJ27" i="143"/>
  <c r="AH27" i="143"/>
  <c r="AF27" i="143"/>
  <c r="AD27" i="143"/>
  <c r="AB27" i="143"/>
  <c r="C27" i="143"/>
  <c r="A27" i="143"/>
  <c r="F27" i="143" s="1"/>
  <c r="B395" i="64" s="1"/>
  <c r="AS26" i="143"/>
  <c r="AR26" i="143"/>
  <c r="AQ26" i="143"/>
  <c r="AP26" i="143"/>
  <c r="AD26" i="143" s="1"/>
  <c r="E394" i="64" s="1"/>
  <c r="AO26" i="143"/>
  <c r="AN26" i="143"/>
  <c r="AM26" i="143"/>
  <c r="AL26" i="143"/>
  <c r="AB26" i="143" s="1"/>
  <c r="C394" i="64" s="1"/>
  <c r="AK26" i="143"/>
  <c r="AJ26" i="143"/>
  <c r="F26" i="143"/>
  <c r="B394" i="64" s="1"/>
  <c r="C26" i="143"/>
  <c r="L26" i="143" s="1"/>
  <c r="F394" i="64" s="1"/>
  <c r="A26" i="143"/>
  <c r="AS25" i="143"/>
  <c r="AR25" i="143"/>
  <c r="AQ25" i="143"/>
  <c r="AP25" i="143"/>
  <c r="AD25" i="143" s="1"/>
  <c r="E393" i="64" s="1"/>
  <c r="AO25" i="143"/>
  <c r="AN25" i="143"/>
  <c r="AM25" i="143"/>
  <c r="AL25" i="143"/>
  <c r="AK25" i="143"/>
  <c r="AB25" i="143" s="1"/>
  <c r="C393" i="64" s="1"/>
  <c r="AJ25" i="143"/>
  <c r="C25" i="143"/>
  <c r="A25" i="143"/>
  <c r="F25" i="143" s="1"/>
  <c r="B393" i="64" s="1"/>
  <c r="AS24" i="143"/>
  <c r="AR24" i="143"/>
  <c r="AQ24" i="143"/>
  <c r="AP24" i="143"/>
  <c r="AO24" i="143"/>
  <c r="AN24" i="143"/>
  <c r="AM24" i="143"/>
  <c r="AL24" i="143"/>
  <c r="AK24" i="143"/>
  <c r="AJ24" i="143"/>
  <c r="AB24" i="143"/>
  <c r="C392" i="64" s="1"/>
  <c r="L24" i="143"/>
  <c r="F392" i="64" s="1"/>
  <c r="C24" i="143"/>
  <c r="L25" i="143" s="1"/>
  <c r="F393" i="64" s="1"/>
  <c r="A24" i="143"/>
  <c r="F24" i="143" s="1"/>
  <c r="B392" i="64" s="1"/>
  <c r="AD21" i="143"/>
  <c r="V21" i="143"/>
  <c r="N21" i="143"/>
  <c r="F21" i="143"/>
  <c r="AD20" i="143"/>
  <c r="V20" i="143"/>
  <c r="N20" i="143"/>
  <c r="F20" i="143"/>
  <c r="AD19" i="143"/>
  <c r="V19" i="143"/>
  <c r="N19" i="143"/>
  <c r="F19" i="143"/>
  <c r="A17" i="143"/>
  <c r="U16" i="143"/>
  <c r="E16" i="143"/>
  <c r="C15" i="143"/>
  <c r="U13" i="143"/>
  <c r="E13" i="143"/>
  <c r="E6" i="143"/>
  <c r="E5" i="143"/>
  <c r="AK4" i="143"/>
  <c r="E4" i="143"/>
  <c r="B4" i="143"/>
  <c r="C3" i="143"/>
  <c r="A3" i="143"/>
  <c r="E36" i="142"/>
  <c r="E35" i="142"/>
  <c r="AS28" i="142"/>
  <c r="AR28" i="142"/>
  <c r="AQ28" i="142"/>
  <c r="AP28" i="142"/>
  <c r="AO28" i="142"/>
  <c r="AN28" i="142"/>
  <c r="AM28" i="142"/>
  <c r="AL28" i="142"/>
  <c r="AK28" i="142"/>
  <c r="AJ28" i="142"/>
  <c r="AH28" i="142"/>
  <c r="AF28" i="142"/>
  <c r="AD28" i="142"/>
  <c r="AB28" i="142"/>
  <c r="C28" i="142"/>
  <c r="A28" i="142"/>
  <c r="F28" i="142" s="1"/>
  <c r="B391" i="64" s="1"/>
  <c r="AS27" i="142"/>
  <c r="AR27" i="142"/>
  <c r="AQ27" i="142"/>
  <c r="AP27" i="142"/>
  <c r="AO27" i="142"/>
  <c r="AN27" i="142"/>
  <c r="AM27" i="142"/>
  <c r="AL27" i="142"/>
  <c r="AK27" i="142"/>
  <c r="AJ27" i="142"/>
  <c r="AH27" i="142"/>
  <c r="AF27" i="142"/>
  <c r="AD27" i="142"/>
  <c r="AB27" i="142"/>
  <c r="C27" i="142"/>
  <c r="L28" i="142" s="1"/>
  <c r="F391" i="64" s="1"/>
  <c r="A27" i="142"/>
  <c r="F27" i="142" s="1"/>
  <c r="B390" i="64" s="1"/>
  <c r="AS26" i="142"/>
  <c r="AR26" i="142"/>
  <c r="AQ26" i="142"/>
  <c r="AD26" i="142" s="1"/>
  <c r="AP26" i="142"/>
  <c r="AO26" i="142"/>
  <c r="AN26" i="142"/>
  <c r="AM26" i="142"/>
  <c r="AL26" i="142"/>
  <c r="AK26" i="142"/>
  <c r="AJ26" i="142"/>
  <c r="AB26" i="142"/>
  <c r="C389" i="64" s="1"/>
  <c r="C26" i="142"/>
  <c r="L26" i="142" s="1"/>
  <c r="F389" i="64" s="1"/>
  <c r="A26" i="142"/>
  <c r="F26" i="142" s="1"/>
  <c r="B389" i="64" s="1"/>
  <c r="AS25" i="142"/>
  <c r="AR25" i="142"/>
  <c r="AQ25" i="142"/>
  <c r="AP25" i="142"/>
  <c r="AD25" i="142" s="1"/>
  <c r="E388" i="64" s="1"/>
  <c r="AO25" i="142"/>
  <c r="AN25" i="142"/>
  <c r="AM25" i="142"/>
  <c r="AL25" i="142"/>
  <c r="AK25" i="142"/>
  <c r="AJ25" i="142"/>
  <c r="C25" i="142"/>
  <c r="A25" i="142"/>
  <c r="F25" i="142" s="1"/>
  <c r="B388" i="64" s="1"/>
  <c r="AS24" i="142"/>
  <c r="AR24" i="142"/>
  <c r="AD24" i="142" s="1"/>
  <c r="E387" i="64" s="1"/>
  <c r="AQ24" i="142"/>
  <c r="AP24" i="142"/>
  <c r="AO24" i="142"/>
  <c r="AN24" i="142"/>
  <c r="AM24" i="142"/>
  <c r="AL24" i="142"/>
  <c r="AK24" i="142"/>
  <c r="AJ24" i="142"/>
  <c r="L24" i="142"/>
  <c r="F387" i="64" s="1"/>
  <c r="C24" i="142"/>
  <c r="L25" i="142" s="1"/>
  <c r="F388" i="64" s="1"/>
  <c r="A24" i="142"/>
  <c r="F24" i="142" s="1"/>
  <c r="B387" i="64" s="1"/>
  <c r="AD21" i="142"/>
  <c r="V21" i="142"/>
  <c r="N21" i="142"/>
  <c r="F21" i="142"/>
  <c r="AD20" i="142"/>
  <c r="V20" i="142"/>
  <c r="N20" i="142"/>
  <c r="F20" i="142"/>
  <c r="AD19" i="142"/>
  <c r="V19" i="142"/>
  <c r="N19" i="142"/>
  <c r="F19" i="142"/>
  <c r="C17" i="142"/>
  <c r="A17" i="142"/>
  <c r="U16" i="142"/>
  <c r="E16" i="142"/>
  <c r="C15" i="142"/>
  <c r="U13" i="142"/>
  <c r="E13" i="142"/>
  <c r="E6" i="142"/>
  <c r="E5" i="142"/>
  <c r="AK4" i="142"/>
  <c r="E4" i="142"/>
  <c r="B4" i="142"/>
  <c r="C3" i="142"/>
  <c r="A3" i="142"/>
  <c r="E36" i="141"/>
  <c r="E35" i="141"/>
  <c r="AS28" i="141"/>
  <c r="AR28" i="141"/>
  <c r="AQ28" i="141"/>
  <c r="AP28" i="141"/>
  <c r="AO28" i="141"/>
  <c r="AN28" i="141"/>
  <c r="AM28" i="141"/>
  <c r="AL28" i="141"/>
  <c r="AK28" i="141"/>
  <c r="AJ28" i="141"/>
  <c r="AH28" i="141"/>
  <c r="AF28" i="141"/>
  <c r="AD28" i="141"/>
  <c r="AB28" i="141"/>
  <c r="C28" i="141"/>
  <c r="A28" i="141"/>
  <c r="F28" i="141" s="1"/>
  <c r="B386" i="64" s="1"/>
  <c r="AS27" i="141"/>
  <c r="AR27" i="141"/>
  <c r="AQ27" i="141"/>
  <c r="AP27" i="141"/>
  <c r="AO27" i="141"/>
  <c r="AN27" i="141"/>
  <c r="AM27" i="141"/>
  <c r="AL27" i="141"/>
  <c r="AK27" i="141"/>
  <c r="AB27" i="141" s="1"/>
  <c r="C385" i="64" s="1"/>
  <c r="AJ27" i="141"/>
  <c r="AD27" i="141"/>
  <c r="E385" i="64" s="1"/>
  <c r="F27" i="141"/>
  <c r="B385" i="64" s="1"/>
  <c r="C27" i="141"/>
  <c r="L28" i="141" s="1"/>
  <c r="F386" i="64" s="1"/>
  <c r="A27" i="141"/>
  <c r="AS26" i="141"/>
  <c r="AR26" i="141"/>
  <c r="AQ26" i="141"/>
  <c r="AP26" i="141"/>
  <c r="AO26" i="141"/>
  <c r="AN26" i="141"/>
  <c r="AM26" i="141"/>
  <c r="AL26" i="141"/>
  <c r="AB26" i="141" s="1"/>
  <c r="C384" i="64" s="1"/>
  <c r="AK26" i="141"/>
  <c r="AJ26" i="141"/>
  <c r="C26" i="141"/>
  <c r="L26" i="141" s="1"/>
  <c r="F384" i="64" s="1"/>
  <c r="A26" i="141"/>
  <c r="F26" i="141" s="1"/>
  <c r="B384" i="64" s="1"/>
  <c r="AS25" i="141"/>
  <c r="AR25" i="141"/>
  <c r="AQ25" i="141"/>
  <c r="AP25" i="141"/>
  <c r="AO25" i="141"/>
  <c r="AN25" i="141"/>
  <c r="AB25" i="141" s="1"/>
  <c r="C383" i="64" s="1"/>
  <c r="AM25" i="141"/>
  <c r="AL25" i="141"/>
  <c r="AK25" i="141"/>
  <c r="AJ25" i="141"/>
  <c r="F25" i="141"/>
  <c r="B383" i="64" s="1"/>
  <c r="C25" i="141"/>
  <c r="A25" i="141"/>
  <c r="AS24" i="141"/>
  <c r="AR24" i="141"/>
  <c r="AQ24" i="141"/>
  <c r="AD24" i="141" s="1"/>
  <c r="E382" i="64" s="1"/>
  <c r="AP24" i="141"/>
  <c r="AO24" i="141"/>
  <c r="AN24" i="141"/>
  <c r="AM24" i="141"/>
  <c r="AL24" i="141"/>
  <c r="AK24" i="141"/>
  <c r="AJ24" i="141"/>
  <c r="AB24" i="141"/>
  <c r="C382" i="64" s="1"/>
  <c r="L24" i="141"/>
  <c r="F382" i="64" s="1"/>
  <c r="C24" i="141"/>
  <c r="L25" i="141" s="1"/>
  <c r="F383" i="64" s="1"/>
  <c r="A24" i="141"/>
  <c r="F24" i="141" s="1"/>
  <c r="B382" i="64" s="1"/>
  <c r="AD21" i="141"/>
  <c r="V21" i="141"/>
  <c r="N21" i="141"/>
  <c r="F21" i="141"/>
  <c r="AD20" i="141"/>
  <c r="V20" i="141"/>
  <c r="N20" i="141"/>
  <c r="F20" i="141"/>
  <c r="AD19" i="141"/>
  <c r="V19" i="141"/>
  <c r="N19" i="141"/>
  <c r="F19" i="141"/>
  <c r="C17" i="141"/>
  <c r="A17" i="141"/>
  <c r="U16" i="141"/>
  <c r="E16" i="141"/>
  <c r="C15" i="141"/>
  <c r="U13" i="141"/>
  <c r="E13" i="141"/>
  <c r="E6" i="141"/>
  <c r="E5" i="141"/>
  <c r="AK4" i="141"/>
  <c r="E4" i="141"/>
  <c r="B4" i="141"/>
  <c r="C3" i="141"/>
  <c r="A3" i="141"/>
  <c r="E36" i="140"/>
  <c r="E35" i="140"/>
  <c r="AS28" i="140"/>
  <c r="AR28" i="140"/>
  <c r="AQ28" i="140"/>
  <c r="AP28" i="140"/>
  <c r="AO28" i="140"/>
  <c r="AN28" i="140"/>
  <c r="AM28" i="140"/>
  <c r="AL28" i="140"/>
  <c r="AK28" i="140"/>
  <c r="AB28" i="140" s="1"/>
  <c r="C381" i="64" s="1"/>
  <c r="AJ28" i="140"/>
  <c r="C28" i="140"/>
  <c r="A28" i="140"/>
  <c r="F28" i="140" s="1"/>
  <c r="B381" i="64" s="1"/>
  <c r="AS27" i="140"/>
  <c r="AR27" i="140"/>
  <c r="AQ27" i="140"/>
  <c r="AP27" i="140"/>
  <c r="AO27" i="140"/>
  <c r="AN27" i="140"/>
  <c r="AM27" i="140"/>
  <c r="AL27" i="140"/>
  <c r="AK27" i="140"/>
  <c r="AJ27" i="140"/>
  <c r="AD27" i="140"/>
  <c r="E380" i="64" s="1"/>
  <c r="F27" i="140"/>
  <c r="B380" i="64" s="1"/>
  <c r="C27" i="140"/>
  <c r="L28" i="140" s="1"/>
  <c r="F381" i="64" s="1"/>
  <c r="A27" i="140"/>
  <c r="AS26" i="140"/>
  <c r="AR26" i="140"/>
  <c r="AQ26" i="140"/>
  <c r="AP26" i="140"/>
  <c r="AD26" i="140" s="1"/>
  <c r="E379" i="64" s="1"/>
  <c r="AO26" i="140"/>
  <c r="AN26" i="140"/>
  <c r="AM26" i="140"/>
  <c r="AL26" i="140"/>
  <c r="AK26" i="140"/>
  <c r="AJ26" i="140"/>
  <c r="L26" i="140"/>
  <c r="F379" i="64" s="1"/>
  <c r="C26" i="140"/>
  <c r="A26" i="140"/>
  <c r="F26" i="140" s="1"/>
  <c r="B379" i="64" s="1"/>
  <c r="AS25" i="140"/>
  <c r="AR25" i="140"/>
  <c r="AQ25" i="140"/>
  <c r="AD25" i="140" s="1"/>
  <c r="AP25" i="140"/>
  <c r="AO25" i="140"/>
  <c r="AN25" i="140"/>
  <c r="AM25" i="140"/>
  <c r="AL25" i="140"/>
  <c r="AB25" i="140" s="1"/>
  <c r="C378" i="64" s="1"/>
  <c r="AK25" i="140"/>
  <c r="AJ25" i="140"/>
  <c r="F25" i="140"/>
  <c r="B378" i="64" s="1"/>
  <c r="C25" i="140"/>
  <c r="A25" i="140"/>
  <c r="AS24" i="140"/>
  <c r="AR24" i="140"/>
  <c r="AQ24" i="140"/>
  <c r="AP24" i="140"/>
  <c r="AO24" i="140"/>
  <c r="AN24" i="140"/>
  <c r="AM24" i="140"/>
  <c r="AL24" i="140"/>
  <c r="AK24" i="140"/>
  <c r="AJ24" i="140"/>
  <c r="AD24" i="140"/>
  <c r="E377" i="64" s="1"/>
  <c r="L24" i="140"/>
  <c r="F377" i="64" s="1"/>
  <c r="C24" i="140"/>
  <c r="L25" i="140" s="1"/>
  <c r="F378" i="64" s="1"/>
  <c r="A24" i="140"/>
  <c r="F24" i="140" s="1"/>
  <c r="B377" i="64" s="1"/>
  <c r="V21" i="140"/>
  <c r="N21" i="140"/>
  <c r="F21" i="140"/>
  <c r="AD20" i="140"/>
  <c r="V20" i="140"/>
  <c r="N20" i="140"/>
  <c r="F20" i="140"/>
  <c r="V19" i="140"/>
  <c r="N19" i="140"/>
  <c r="F19" i="140"/>
  <c r="C17" i="140"/>
  <c r="A17" i="140"/>
  <c r="U16" i="140"/>
  <c r="E16" i="140"/>
  <c r="C15" i="140"/>
  <c r="U13" i="140"/>
  <c r="E13" i="140"/>
  <c r="E6" i="140"/>
  <c r="E5" i="140"/>
  <c r="AK4" i="140"/>
  <c r="E4" i="140"/>
  <c r="B4" i="140"/>
  <c r="C3" i="140"/>
  <c r="A3" i="140"/>
  <c r="E36" i="139"/>
  <c r="E35" i="139"/>
  <c r="AS28" i="139"/>
  <c r="AR28" i="139"/>
  <c r="AQ28" i="139"/>
  <c r="AP28" i="139"/>
  <c r="AO28" i="139"/>
  <c r="AN28" i="139"/>
  <c r="AM28" i="139"/>
  <c r="AL28" i="139"/>
  <c r="AK28" i="139"/>
  <c r="AJ28" i="139"/>
  <c r="AH28" i="139"/>
  <c r="AF28" i="139"/>
  <c r="AD28" i="139"/>
  <c r="AB28" i="139"/>
  <c r="L28" i="139"/>
  <c r="F376" i="64" s="1"/>
  <c r="C28" i="139"/>
  <c r="A28" i="139"/>
  <c r="F28" i="139" s="1"/>
  <c r="B376" i="64" s="1"/>
  <c r="AS27" i="139"/>
  <c r="AR27" i="139"/>
  <c r="AQ27" i="139"/>
  <c r="AP27" i="139"/>
  <c r="AO27" i="139"/>
  <c r="AN27" i="139"/>
  <c r="AM27" i="139"/>
  <c r="AL27" i="139"/>
  <c r="AK27" i="139"/>
  <c r="AB27" i="139" s="1"/>
  <c r="C375" i="64" s="1"/>
  <c r="AJ27" i="139"/>
  <c r="AD27" i="139"/>
  <c r="E375" i="64" s="1"/>
  <c r="C27" i="139"/>
  <c r="A27" i="139"/>
  <c r="F27" i="139" s="1"/>
  <c r="B375" i="64" s="1"/>
  <c r="AS26" i="139"/>
  <c r="AR26" i="139"/>
  <c r="AQ26" i="139"/>
  <c r="AP26" i="139"/>
  <c r="AO26" i="139"/>
  <c r="AN26" i="139"/>
  <c r="AM26" i="139"/>
  <c r="AL26" i="139"/>
  <c r="AK26" i="139"/>
  <c r="AJ26" i="139"/>
  <c r="L26" i="139"/>
  <c r="F374" i="64" s="1"/>
  <c r="F26" i="139"/>
  <c r="B374" i="64" s="1"/>
  <c r="C26" i="139"/>
  <c r="A26" i="139"/>
  <c r="AS25" i="139"/>
  <c r="AR25" i="139"/>
  <c r="AQ25" i="139"/>
  <c r="AP25" i="139"/>
  <c r="AD25" i="139" s="1"/>
  <c r="E373" i="64" s="1"/>
  <c r="AO25" i="139"/>
  <c r="AN25" i="139"/>
  <c r="AM25" i="139"/>
  <c r="AL25" i="139"/>
  <c r="AK25" i="139"/>
  <c r="AJ25" i="139"/>
  <c r="C25" i="139"/>
  <c r="A25" i="139"/>
  <c r="F25" i="139" s="1"/>
  <c r="B373" i="64" s="1"/>
  <c r="AS24" i="139"/>
  <c r="AR24" i="139"/>
  <c r="AQ24" i="139"/>
  <c r="AP24" i="139"/>
  <c r="AO24" i="139"/>
  <c r="AN24" i="139"/>
  <c r="AM24" i="139"/>
  <c r="AL24" i="139"/>
  <c r="AK24" i="139"/>
  <c r="AB24" i="139" s="1"/>
  <c r="AJ24" i="139"/>
  <c r="AD24" i="139"/>
  <c r="E372" i="64" s="1"/>
  <c r="L24" i="139"/>
  <c r="F372" i="64" s="1"/>
  <c r="C24" i="139"/>
  <c r="L25" i="139" s="1"/>
  <c r="F373" i="64" s="1"/>
  <c r="A24" i="139"/>
  <c r="F24" i="139" s="1"/>
  <c r="B372" i="64" s="1"/>
  <c r="AD21" i="139"/>
  <c r="V21" i="139"/>
  <c r="N21" i="139"/>
  <c r="F21" i="139"/>
  <c r="AD20" i="139"/>
  <c r="V20" i="139"/>
  <c r="N20" i="139"/>
  <c r="F20" i="139"/>
  <c r="AD19" i="139"/>
  <c r="V19" i="139"/>
  <c r="N19" i="139"/>
  <c r="F19" i="139"/>
  <c r="C17" i="139"/>
  <c r="A17" i="139"/>
  <c r="U16" i="139"/>
  <c r="E16" i="139"/>
  <c r="C15" i="139"/>
  <c r="U13" i="139"/>
  <c r="E13" i="139"/>
  <c r="E6" i="139"/>
  <c r="E5" i="139"/>
  <c r="AK4" i="139"/>
  <c r="E4" i="139"/>
  <c r="B4" i="139"/>
  <c r="C3" i="139"/>
  <c r="A3" i="139"/>
  <c r="E36" i="138"/>
  <c r="E35" i="138"/>
  <c r="AS28" i="138"/>
  <c r="AR28" i="138"/>
  <c r="AQ28" i="138"/>
  <c r="AP28" i="138"/>
  <c r="AO28" i="138"/>
  <c r="AN28" i="138"/>
  <c r="AM28" i="138"/>
  <c r="AL28" i="138"/>
  <c r="AK28" i="138"/>
  <c r="AJ28" i="138"/>
  <c r="AH28" i="138"/>
  <c r="AF28" i="138"/>
  <c r="AD28" i="138"/>
  <c r="AB28" i="138"/>
  <c r="F28" i="138"/>
  <c r="B371" i="64" s="1"/>
  <c r="C28" i="138"/>
  <c r="A28" i="138"/>
  <c r="AS27" i="138"/>
  <c r="AR27" i="138"/>
  <c r="AQ27" i="138"/>
  <c r="AP27" i="138"/>
  <c r="AO27" i="138"/>
  <c r="AN27" i="138"/>
  <c r="AM27" i="138"/>
  <c r="AL27" i="138"/>
  <c r="AK27" i="138"/>
  <c r="AJ27" i="138"/>
  <c r="AD27" i="138"/>
  <c r="E370" i="64" s="1"/>
  <c r="AB27" i="138"/>
  <c r="C370" i="64" s="1"/>
  <c r="C27" i="138"/>
  <c r="L28" i="138" s="1"/>
  <c r="F371" i="64" s="1"/>
  <c r="A27" i="138"/>
  <c r="F27" i="138" s="1"/>
  <c r="B370" i="64" s="1"/>
  <c r="AS26" i="138"/>
  <c r="AR26" i="138"/>
  <c r="AQ26" i="138"/>
  <c r="AP26" i="138"/>
  <c r="AO26" i="138"/>
  <c r="AN26" i="138"/>
  <c r="AM26" i="138"/>
  <c r="AL26" i="138"/>
  <c r="AK26" i="138"/>
  <c r="AJ26" i="138"/>
  <c r="C26" i="138"/>
  <c r="L26" i="138" s="1"/>
  <c r="F369" i="64" s="1"/>
  <c r="A26" i="138"/>
  <c r="F26" i="138" s="1"/>
  <c r="B369" i="64" s="1"/>
  <c r="AS25" i="138"/>
  <c r="AR25" i="138"/>
  <c r="AQ25" i="138"/>
  <c r="AP25" i="138"/>
  <c r="AO25" i="138"/>
  <c r="AN25" i="138"/>
  <c r="AM25" i="138"/>
  <c r="AL25" i="138"/>
  <c r="AK25" i="138"/>
  <c r="AJ25" i="138"/>
  <c r="C25" i="138"/>
  <c r="A25" i="138"/>
  <c r="F25" i="138" s="1"/>
  <c r="B368" i="64" s="1"/>
  <c r="AS24" i="138"/>
  <c r="AR24" i="138"/>
  <c r="AQ24" i="138"/>
  <c r="AP24" i="138"/>
  <c r="AO24" i="138"/>
  <c r="AN24" i="138"/>
  <c r="AM24" i="138"/>
  <c r="AL24" i="138"/>
  <c r="AK24" i="138"/>
  <c r="AJ24" i="138"/>
  <c r="AB24" i="138"/>
  <c r="C367" i="64" s="1"/>
  <c r="L24" i="138"/>
  <c r="F367" i="64" s="1"/>
  <c r="C24" i="138"/>
  <c r="L25" i="138" s="1"/>
  <c r="F368" i="64" s="1"/>
  <c r="A24" i="138"/>
  <c r="F24" i="138" s="1"/>
  <c r="B367" i="64" s="1"/>
  <c r="AD21" i="138"/>
  <c r="V21" i="138"/>
  <c r="N21" i="138"/>
  <c r="F21" i="138"/>
  <c r="AD20" i="138"/>
  <c r="V20" i="138"/>
  <c r="N20" i="138"/>
  <c r="F20" i="138"/>
  <c r="AD19" i="138"/>
  <c r="V19" i="138"/>
  <c r="N19" i="138"/>
  <c r="F19" i="138"/>
  <c r="C17" i="138"/>
  <c r="A17" i="138"/>
  <c r="U16" i="138"/>
  <c r="E16" i="138"/>
  <c r="C15" i="138"/>
  <c r="U13" i="138"/>
  <c r="E13" i="138"/>
  <c r="E6" i="138"/>
  <c r="E5" i="138"/>
  <c r="AK4" i="138"/>
  <c r="E4" i="138"/>
  <c r="B4" i="138"/>
  <c r="C3" i="138"/>
  <c r="A3" i="138"/>
  <c r="E36" i="137"/>
  <c r="E35" i="137"/>
  <c r="AS28" i="137"/>
  <c r="AR28" i="137"/>
  <c r="AQ28" i="137"/>
  <c r="AP28" i="137"/>
  <c r="AD28" i="137" s="1"/>
  <c r="E366" i="64" s="1"/>
  <c r="AO28" i="137"/>
  <c r="AN28" i="137"/>
  <c r="AM28" i="137"/>
  <c r="AL28" i="137"/>
  <c r="AK28" i="137"/>
  <c r="AJ28" i="137"/>
  <c r="C28" i="137"/>
  <c r="A28" i="137"/>
  <c r="F28" i="137" s="1"/>
  <c r="B366" i="64" s="1"/>
  <c r="AS27" i="137"/>
  <c r="AR27" i="137"/>
  <c r="AQ27" i="137"/>
  <c r="AP27" i="137"/>
  <c r="AD27" i="137" s="1"/>
  <c r="E365" i="64" s="1"/>
  <c r="AO27" i="137"/>
  <c r="AN27" i="137"/>
  <c r="AM27" i="137"/>
  <c r="AL27" i="137"/>
  <c r="AK27" i="137"/>
  <c r="AB27" i="137" s="1"/>
  <c r="C365" i="64" s="1"/>
  <c r="AJ27" i="137"/>
  <c r="C27" i="137"/>
  <c r="L28" i="137" s="1"/>
  <c r="F366" i="64" s="1"/>
  <c r="A27" i="137"/>
  <c r="F27" i="137" s="1"/>
  <c r="B365" i="64" s="1"/>
  <c r="AS26" i="137"/>
  <c r="AR26" i="137"/>
  <c r="AQ26" i="137"/>
  <c r="AP26" i="137"/>
  <c r="AD26" i="137" s="1"/>
  <c r="E364" i="64" s="1"/>
  <c r="AO26" i="137"/>
  <c r="AN26" i="137"/>
  <c r="AM26" i="137"/>
  <c r="AL26" i="137"/>
  <c r="AK26" i="137"/>
  <c r="AB26" i="137" s="1"/>
  <c r="C364" i="64" s="1"/>
  <c r="AJ26" i="137"/>
  <c r="C26" i="137"/>
  <c r="L26" i="137" s="1"/>
  <c r="F364" i="64" s="1"/>
  <c r="A26" i="137"/>
  <c r="F26" i="137" s="1"/>
  <c r="B364" i="64" s="1"/>
  <c r="AS25" i="137"/>
  <c r="AR25" i="137"/>
  <c r="AQ25" i="137"/>
  <c r="AP25" i="137"/>
  <c r="AO25" i="137"/>
  <c r="AN25" i="137"/>
  <c r="AM25" i="137"/>
  <c r="AL25" i="137"/>
  <c r="AK25" i="137"/>
  <c r="AJ25" i="137"/>
  <c r="AD25" i="137"/>
  <c r="E363" i="64" s="1"/>
  <c r="AB25" i="137"/>
  <c r="C363" i="64" s="1"/>
  <c r="C25" i="137"/>
  <c r="A25" i="137"/>
  <c r="F25" i="137" s="1"/>
  <c r="B363" i="64" s="1"/>
  <c r="AS24" i="137"/>
  <c r="AR24" i="137"/>
  <c r="AD24" i="137" s="1"/>
  <c r="E362" i="64" s="1"/>
  <c r="AQ24" i="137"/>
  <c r="AP24" i="137"/>
  <c r="AO24" i="137"/>
  <c r="AN24" i="137"/>
  <c r="AM24" i="137"/>
  <c r="AL24" i="137"/>
  <c r="AK24" i="137"/>
  <c r="AJ24" i="137"/>
  <c r="AB24" i="137"/>
  <c r="C362" i="64" s="1"/>
  <c r="L24" i="137"/>
  <c r="F362" i="64" s="1"/>
  <c r="C24" i="137"/>
  <c r="L25" i="137" s="1"/>
  <c r="F363" i="64" s="1"/>
  <c r="A24" i="137"/>
  <c r="F24" i="137" s="1"/>
  <c r="B362" i="64" s="1"/>
  <c r="AD21" i="137"/>
  <c r="V21" i="137"/>
  <c r="N21" i="137"/>
  <c r="F21" i="137"/>
  <c r="AD20" i="137"/>
  <c r="V20" i="137"/>
  <c r="N20" i="137"/>
  <c r="F20" i="137"/>
  <c r="AD19" i="137"/>
  <c r="V19" i="137"/>
  <c r="N19" i="137"/>
  <c r="F19" i="137"/>
  <c r="C17" i="137"/>
  <c r="A17" i="137"/>
  <c r="U16" i="137"/>
  <c r="E16" i="137"/>
  <c r="C15" i="137"/>
  <c r="U13" i="137"/>
  <c r="E13" i="137"/>
  <c r="E6" i="137"/>
  <c r="E5" i="137"/>
  <c r="AK4" i="137"/>
  <c r="E4" i="137"/>
  <c r="B4" i="137"/>
  <c r="C3" i="137"/>
  <c r="A3" i="137"/>
  <c r="E36" i="136"/>
  <c r="E35" i="136"/>
  <c r="AS28" i="136"/>
  <c r="AR28" i="136"/>
  <c r="AQ28" i="136"/>
  <c r="AP28" i="136"/>
  <c r="AO28" i="136"/>
  <c r="AN28" i="136"/>
  <c r="AM28" i="136"/>
  <c r="AL28" i="136"/>
  <c r="AK28" i="136"/>
  <c r="AJ28" i="136"/>
  <c r="AH28" i="136"/>
  <c r="AF28" i="136"/>
  <c r="AD28" i="136"/>
  <c r="AB28" i="136"/>
  <c r="L28" i="136"/>
  <c r="F361" i="64" s="1"/>
  <c r="C28" i="136"/>
  <c r="A28" i="136"/>
  <c r="F28" i="136" s="1"/>
  <c r="B361" i="64" s="1"/>
  <c r="AS27" i="136"/>
  <c r="AR27" i="136"/>
  <c r="AQ27" i="136"/>
  <c r="AP27" i="136"/>
  <c r="AO27" i="136"/>
  <c r="AN27" i="136"/>
  <c r="AM27" i="136"/>
  <c r="AL27" i="136"/>
  <c r="AK27" i="136"/>
  <c r="AJ27" i="136"/>
  <c r="AH27" i="136"/>
  <c r="AF27" i="136"/>
  <c r="AD27" i="136"/>
  <c r="AB27" i="136"/>
  <c r="C27" i="136"/>
  <c r="A27" i="136"/>
  <c r="F27" i="136" s="1"/>
  <c r="B360" i="64" s="1"/>
  <c r="AS26" i="136"/>
  <c r="AR26" i="136"/>
  <c r="AQ26" i="136"/>
  <c r="AP26" i="136"/>
  <c r="AO26" i="136"/>
  <c r="AN26" i="136"/>
  <c r="AM26" i="136"/>
  <c r="AL26" i="136"/>
  <c r="AK26" i="136"/>
  <c r="AJ26" i="136"/>
  <c r="AD26" i="136"/>
  <c r="E359" i="64" s="1"/>
  <c r="AB26" i="136"/>
  <c r="C359" i="64" s="1"/>
  <c r="C26" i="136"/>
  <c r="L26" i="136" s="1"/>
  <c r="F359" i="64" s="1"/>
  <c r="A26" i="136"/>
  <c r="F26" i="136" s="1"/>
  <c r="B359" i="64" s="1"/>
  <c r="AS25" i="136"/>
  <c r="AR25" i="136"/>
  <c r="AQ25" i="136"/>
  <c r="AP25" i="136"/>
  <c r="AD25" i="136" s="1"/>
  <c r="AO25" i="136"/>
  <c r="AN25" i="136"/>
  <c r="AM25" i="136"/>
  <c r="AL25" i="136"/>
  <c r="AB25" i="136" s="1"/>
  <c r="C358" i="64" s="1"/>
  <c r="AK25" i="136"/>
  <c r="AJ25" i="136"/>
  <c r="F25" i="136"/>
  <c r="B358" i="64" s="1"/>
  <c r="C25" i="136"/>
  <c r="A25" i="136"/>
  <c r="AS24" i="136"/>
  <c r="AR24" i="136"/>
  <c r="AQ24" i="136"/>
  <c r="AP24" i="136"/>
  <c r="AO24" i="136"/>
  <c r="AN24" i="136"/>
  <c r="AM24" i="136"/>
  <c r="AL24" i="136"/>
  <c r="AK24" i="136"/>
  <c r="AJ24" i="136"/>
  <c r="AD24" i="136"/>
  <c r="E357" i="64" s="1"/>
  <c r="AB24" i="136"/>
  <c r="C357" i="64" s="1"/>
  <c r="L24" i="136"/>
  <c r="F357" i="64" s="1"/>
  <c r="C24" i="136"/>
  <c r="L25" i="136" s="1"/>
  <c r="F358" i="64" s="1"/>
  <c r="A24" i="136"/>
  <c r="F24" i="136" s="1"/>
  <c r="B357" i="64" s="1"/>
  <c r="AD21" i="136"/>
  <c r="V21" i="136"/>
  <c r="N21" i="136"/>
  <c r="F21" i="136"/>
  <c r="AD20" i="136"/>
  <c r="V20" i="136"/>
  <c r="N20" i="136"/>
  <c r="F20" i="136"/>
  <c r="AD19" i="136"/>
  <c r="V19" i="136"/>
  <c r="N19" i="136"/>
  <c r="F19" i="136"/>
  <c r="C17" i="136"/>
  <c r="A17" i="136"/>
  <c r="U16" i="136"/>
  <c r="E16" i="136"/>
  <c r="C15" i="136"/>
  <c r="U13" i="136"/>
  <c r="E13" i="136"/>
  <c r="E6" i="136"/>
  <c r="E5" i="136"/>
  <c r="AK4" i="136"/>
  <c r="E4" i="136"/>
  <c r="B4" i="136"/>
  <c r="C3" i="136"/>
  <c r="A3" i="136"/>
  <c r="E36" i="135"/>
  <c r="E35" i="135"/>
  <c r="AS28" i="135"/>
  <c r="AR28" i="135"/>
  <c r="AQ28" i="135"/>
  <c r="AP28" i="135"/>
  <c r="AO28" i="135"/>
  <c r="AN28" i="135"/>
  <c r="AM28" i="135"/>
  <c r="AL28" i="135"/>
  <c r="AK28" i="135"/>
  <c r="AJ28" i="135"/>
  <c r="AH28" i="135"/>
  <c r="AF28" i="135"/>
  <c r="AD28" i="135"/>
  <c r="AB28" i="135"/>
  <c r="F28" i="135"/>
  <c r="B356" i="64" s="1"/>
  <c r="C28" i="135"/>
  <c r="A28" i="135"/>
  <c r="AS27" i="135"/>
  <c r="AR27" i="135"/>
  <c r="AQ27" i="135"/>
  <c r="AP27" i="135"/>
  <c r="AD27" i="135" s="1"/>
  <c r="E355" i="64" s="1"/>
  <c r="AO27" i="135"/>
  <c r="AN27" i="135"/>
  <c r="AM27" i="135"/>
  <c r="AL27" i="135"/>
  <c r="AK27" i="135"/>
  <c r="AB27" i="135" s="1"/>
  <c r="C355" i="64" s="1"/>
  <c r="AJ27" i="135"/>
  <c r="C27" i="135"/>
  <c r="L28" i="135" s="1"/>
  <c r="F356" i="64" s="1"/>
  <c r="A27" i="135"/>
  <c r="F27" i="135" s="1"/>
  <c r="B355" i="64" s="1"/>
  <c r="AS26" i="135"/>
  <c r="AR26" i="135"/>
  <c r="AQ26" i="135"/>
  <c r="AP26" i="135"/>
  <c r="AD26" i="135" s="1"/>
  <c r="E354" i="64" s="1"/>
  <c r="AO26" i="135"/>
  <c r="AN26" i="135"/>
  <c r="AM26" i="135"/>
  <c r="AL26" i="135"/>
  <c r="AK26" i="135"/>
  <c r="AB26" i="135" s="1"/>
  <c r="C354" i="64" s="1"/>
  <c r="AJ26" i="135"/>
  <c r="C26" i="135"/>
  <c r="L26" i="135" s="1"/>
  <c r="F354" i="64" s="1"/>
  <c r="A26" i="135"/>
  <c r="F26" i="135" s="1"/>
  <c r="B354" i="64" s="1"/>
  <c r="AS25" i="135"/>
  <c r="AR25" i="135"/>
  <c r="AQ25" i="135"/>
  <c r="AP25" i="135"/>
  <c r="AD25" i="135" s="1"/>
  <c r="E353" i="64" s="1"/>
  <c r="AO25" i="135"/>
  <c r="AN25" i="135"/>
  <c r="AM25" i="135"/>
  <c r="AL25" i="135"/>
  <c r="AK25" i="135"/>
  <c r="AB25" i="135" s="1"/>
  <c r="C353" i="64" s="1"/>
  <c r="AJ25" i="135"/>
  <c r="C25" i="135"/>
  <c r="L24" i="135" s="1"/>
  <c r="F352" i="64" s="1"/>
  <c r="A25" i="135"/>
  <c r="F25" i="135" s="1"/>
  <c r="B353" i="64" s="1"/>
  <c r="AS24" i="135"/>
  <c r="AR24" i="135"/>
  <c r="AQ24" i="135"/>
  <c r="AP24" i="135"/>
  <c r="AO24" i="135"/>
  <c r="AN24" i="135"/>
  <c r="AB24" i="135" s="1"/>
  <c r="C352" i="64" s="1"/>
  <c r="AM24" i="135"/>
  <c r="AL24" i="135"/>
  <c r="AK24" i="135"/>
  <c r="AJ24" i="135"/>
  <c r="C24" i="135"/>
  <c r="L25" i="135" s="1"/>
  <c r="F353" i="64" s="1"/>
  <c r="A24" i="135"/>
  <c r="F24" i="135" s="1"/>
  <c r="B352" i="64" s="1"/>
  <c r="AD21" i="135"/>
  <c r="V21" i="135"/>
  <c r="N21" i="135"/>
  <c r="F21" i="135"/>
  <c r="AD20" i="135"/>
  <c r="V20" i="135"/>
  <c r="N20" i="135"/>
  <c r="F20" i="135"/>
  <c r="AD19" i="135"/>
  <c r="V19" i="135"/>
  <c r="N19" i="135"/>
  <c r="F19" i="135"/>
  <c r="C17" i="135"/>
  <c r="A17" i="135"/>
  <c r="U16" i="135"/>
  <c r="E16" i="135"/>
  <c r="C15" i="135"/>
  <c r="U13" i="135"/>
  <c r="E13" i="135"/>
  <c r="E6" i="135"/>
  <c r="E5" i="135"/>
  <c r="AK4" i="135"/>
  <c r="E4" i="135"/>
  <c r="B4" i="135"/>
  <c r="C3" i="135"/>
  <c r="A3" i="135"/>
  <c r="E36" i="134"/>
  <c r="E35" i="134"/>
  <c r="AS28" i="134"/>
  <c r="AR28" i="134"/>
  <c r="AQ28" i="134"/>
  <c r="AP28" i="134"/>
  <c r="AO28" i="134"/>
  <c r="AN28" i="134"/>
  <c r="AM28" i="134"/>
  <c r="AL28" i="134"/>
  <c r="AK28" i="134"/>
  <c r="AJ28" i="134"/>
  <c r="AH28" i="134"/>
  <c r="AF28" i="134"/>
  <c r="AD28" i="134"/>
  <c r="AB28" i="134"/>
  <c r="C28" i="134"/>
  <c r="A28" i="134"/>
  <c r="F28" i="134" s="1"/>
  <c r="B351" i="64" s="1"/>
  <c r="AS27" i="134"/>
  <c r="AR27" i="134"/>
  <c r="AQ27" i="134"/>
  <c r="AP27" i="134"/>
  <c r="AD27" i="134" s="1"/>
  <c r="AO27" i="134"/>
  <c r="AN27" i="134"/>
  <c r="AM27" i="134"/>
  <c r="AL27" i="134"/>
  <c r="AB27" i="134" s="1"/>
  <c r="C350" i="64" s="1"/>
  <c r="AK27" i="134"/>
  <c r="AJ27" i="134"/>
  <c r="C27" i="134"/>
  <c r="L28" i="134" s="1"/>
  <c r="F351" i="64" s="1"/>
  <c r="A27" i="134"/>
  <c r="F27" i="134" s="1"/>
  <c r="B350" i="64" s="1"/>
  <c r="AS26" i="134"/>
  <c r="AR26" i="134"/>
  <c r="AQ26" i="134"/>
  <c r="AP26" i="134"/>
  <c r="AO26" i="134"/>
  <c r="AN26" i="134"/>
  <c r="AM26" i="134"/>
  <c r="AL26" i="134"/>
  <c r="AK26" i="134"/>
  <c r="AJ26" i="134"/>
  <c r="AD26" i="134"/>
  <c r="E349" i="64" s="1"/>
  <c r="F26" i="134"/>
  <c r="B349" i="64" s="1"/>
  <c r="C26" i="134"/>
  <c r="L26" i="134" s="1"/>
  <c r="F349" i="64" s="1"/>
  <c r="A26" i="134"/>
  <c r="AS25" i="134"/>
  <c r="AR25" i="134"/>
  <c r="AQ25" i="134"/>
  <c r="AP25" i="134"/>
  <c r="AO25" i="134"/>
  <c r="AN25" i="134"/>
  <c r="AM25" i="134"/>
  <c r="AL25" i="134"/>
  <c r="AK25" i="134"/>
  <c r="AJ25" i="134"/>
  <c r="AD25" i="134"/>
  <c r="E348" i="64" s="1"/>
  <c r="AB25" i="134"/>
  <c r="C348" i="64" s="1"/>
  <c r="C25" i="134"/>
  <c r="L24" i="134" s="1"/>
  <c r="F347" i="64" s="1"/>
  <c r="A25" i="134"/>
  <c r="F25" i="134" s="1"/>
  <c r="B348" i="64" s="1"/>
  <c r="AS24" i="134"/>
  <c r="AR24" i="134"/>
  <c r="AQ24" i="134"/>
  <c r="AP24" i="134"/>
  <c r="AO24" i="134"/>
  <c r="AN24" i="134"/>
  <c r="AM24" i="134"/>
  <c r="AL24" i="134"/>
  <c r="AK24" i="134"/>
  <c r="AJ24" i="134"/>
  <c r="AD24" i="134"/>
  <c r="E347" i="64" s="1"/>
  <c r="AB24" i="134"/>
  <c r="C347" i="64" s="1"/>
  <c r="C24" i="134"/>
  <c r="L25" i="134" s="1"/>
  <c r="F348" i="64" s="1"/>
  <c r="A24" i="134"/>
  <c r="F24" i="134" s="1"/>
  <c r="B347" i="64" s="1"/>
  <c r="AD21" i="134"/>
  <c r="V21" i="134"/>
  <c r="N21" i="134"/>
  <c r="F21" i="134"/>
  <c r="AD20" i="134"/>
  <c r="V20" i="134"/>
  <c r="N20" i="134"/>
  <c r="F20" i="134"/>
  <c r="AD19" i="134"/>
  <c r="V19" i="134"/>
  <c r="N19" i="134"/>
  <c r="F19" i="134"/>
  <c r="C17" i="134"/>
  <c r="A17" i="134"/>
  <c r="U16" i="134"/>
  <c r="E16" i="134"/>
  <c r="C15" i="134"/>
  <c r="U13" i="134"/>
  <c r="E13" i="134"/>
  <c r="E6" i="134"/>
  <c r="E5" i="134"/>
  <c r="AK4" i="134"/>
  <c r="E4" i="134"/>
  <c r="B4" i="134"/>
  <c r="C3" i="134"/>
  <c r="A3" i="134"/>
  <c r="E36" i="133"/>
  <c r="E35" i="133"/>
  <c r="AS28" i="133"/>
  <c r="AR28" i="133"/>
  <c r="AQ28" i="133"/>
  <c r="AP28" i="133"/>
  <c r="AD28" i="133" s="1"/>
  <c r="E346" i="64" s="1"/>
  <c r="AO28" i="133"/>
  <c r="AN28" i="133"/>
  <c r="AM28" i="133"/>
  <c r="AL28" i="133"/>
  <c r="AK28" i="133"/>
  <c r="AB28" i="133" s="1"/>
  <c r="C346" i="64" s="1"/>
  <c r="AJ28" i="133"/>
  <c r="C28" i="133"/>
  <c r="A28" i="133"/>
  <c r="F28" i="133" s="1"/>
  <c r="B346" i="64" s="1"/>
  <c r="AS27" i="133"/>
  <c r="AR27" i="133"/>
  <c r="AQ27" i="133"/>
  <c r="AP27" i="133"/>
  <c r="AD27" i="133" s="1"/>
  <c r="E345" i="64" s="1"/>
  <c r="AO27" i="133"/>
  <c r="AN27" i="133"/>
  <c r="AM27" i="133"/>
  <c r="AL27" i="133"/>
  <c r="AK27" i="133"/>
  <c r="AB27" i="133" s="1"/>
  <c r="C345" i="64" s="1"/>
  <c r="AJ27" i="133"/>
  <c r="C27" i="133"/>
  <c r="L28" i="133" s="1"/>
  <c r="F346" i="64" s="1"/>
  <c r="A27" i="133"/>
  <c r="F27" i="133" s="1"/>
  <c r="B345" i="64" s="1"/>
  <c r="AS26" i="133"/>
  <c r="AR26" i="133"/>
  <c r="AQ26" i="133"/>
  <c r="AP26" i="133"/>
  <c r="AO26" i="133"/>
  <c r="AN26" i="133"/>
  <c r="AM26" i="133"/>
  <c r="AL26" i="133"/>
  <c r="AK26" i="133"/>
  <c r="AB26" i="133" s="1"/>
  <c r="C344" i="64" s="1"/>
  <c r="AJ26" i="133"/>
  <c r="C26" i="133"/>
  <c r="L26" i="133" s="1"/>
  <c r="F344" i="64" s="1"/>
  <c r="A26" i="133"/>
  <c r="F26" i="133" s="1"/>
  <c r="B344" i="64" s="1"/>
  <c r="AS25" i="133"/>
  <c r="AR25" i="133"/>
  <c r="AQ25" i="133"/>
  <c r="AP25" i="133"/>
  <c r="AD25" i="133" s="1"/>
  <c r="E343" i="64" s="1"/>
  <c r="AO25" i="133"/>
  <c r="AN25" i="133"/>
  <c r="AM25" i="133"/>
  <c r="AL25" i="133"/>
  <c r="AK25" i="133"/>
  <c r="AB25" i="133" s="1"/>
  <c r="C343" i="64" s="1"/>
  <c r="AJ25" i="133"/>
  <c r="C25" i="133"/>
  <c r="A25" i="133"/>
  <c r="F25" i="133" s="1"/>
  <c r="B343" i="64" s="1"/>
  <c r="AS24" i="133"/>
  <c r="AR24" i="133"/>
  <c r="AQ24" i="133"/>
  <c r="AP24" i="133"/>
  <c r="AD24" i="133" s="1"/>
  <c r="E342" i="64" s="1"/>
  <c r="AO24" i="133"/>
  <c r="AN24" i="133"/>
  <c r="AM24" i="133"/>
  <c r="AL24" i="133"/>
  <c r="AK24" i="133"/>
  <c r="AB24" i="133" s="1"/>
  <c r="AJ24" i="133"/>
  <c r="L24" i="133"/>
  <c r="F342" i="64" s="1"/>
  <c r="C24" i="133"/>
  <c r="L25" i="133" s="1"/>
  <c r="F343" i="64" s="1"/>
  <c r="A24" i="133"/>
  <c r="F24" i="133" s="1"/>
  <c r="B342" i="64" s="1"/>
  <c r="V21" i="133"/>
  <c r="N21" i="133"/>
  <c r="F21" i="133"/>
  <c r="AD20" i="133"/>
  <c r="V20" i="133"/>
  <c r="N20" i="133"/>
  <c r="F20" i="133"/>
  <c r="V19" i="133"/>
  <c r="N19" i="133"/>
  <c r="F19" i="133"/>
  <c r="C17" i="133"/>
  <c r="A17" i="133"/>
  <c r="U16" i="133"/>
  <c r="E16" i="133"/>
  <c r="C15" i="133"/>
  <c r="U13" i="133"/>
  <c r="E13" i="133"/>
  <c r="E6" i="133"/>
  <c r="E5" i="133"/>
  <c r="AK4" i="133"/>
  <c r="E4" i="133"/>
  <c r="B4" i="133"/>
  <c r="C3" i="133"/>
  <c r="A3" i="133"/>
  <c r="E36" i="132"/>
  <c r="E35" i="132"/>
  <c r="AS28" i="132"/>
  <c r="AR28" i="132"/>
  <c r="AQ28" i="132"/>
  <c r="AP28" i="132"/>
  <c r="AO28" i="132"/>
  <c r="AN28" i="132"/>
  <c r="AM28" i="132"/>
  <c r="AL28" i="132"/>
  <c r="AK28" i="132"/>
  <c r="AJ28" i="132"/>
  <c r="AH28" i="132"/>
  <c r="AF28" i="132"/>
  <c r="AD28" i="132"/>
  <c r="AB28" i="132"/>
  <c r="C28" i="132"/>
  <c r="A28" i="132"/>
  <c r="F28" i="132" s="1"/>
  <c r="B341" i="64" s="1"/>
  <c r="AS27" i="132"/>
  <c r="AR27" i="132"/>
  <c r="AQ27" i="132"/>
  <c r="AP27" i="132"/>
  <c r="AO27" i="132"/>
  <c r="AN27" i="132"/>
  <c r="AM27" i="132"/>
  <c r="AL27" i="132"/>
  <c r="AK27" i="132"/>
  <c r="AJ27" i="132"/>
  <c r="AH27" i="132"/>
  <c r="AF27" i="132"/>
  <c r="AD27" i="132"/>
  <c r="AB27" i="132"/>
  <c r="C27" i="132"/>
  <c r="L28" i="132" s="1"/>
  <c r="F341" i="64" s="1"/>
  <c r="A27" i="132"/>
  <c r="F27" i="132" s="1"/>
  <c r="B340" i="64" s="1"/>
  <c r="AS26" i="132"/>
  <c r="AR26" i="132"/>
  <c r="AQ26" i="132"/>
  <c r="AP26" i="132"/>
  <c r="AO26" i="132"/>
  <c r="AN26" i="132"/>
  <c r="AM26" i="132"/>
  <c r="AL26" i="132"/>
  <c r="AK26" i="132"/>
  <c r="AB26" i="132" s="1"/>
  <c r="AJ26" i="132"/>
  <c r="AD26" i="132"/>
  <c r="E339" i="64" s="1"/>
  <c r="C26" i="132"/>
  <c r="L26" i="132" s="1"/>
  <c r="F339" i="64" s="1"/>
  <c r="A26" i="132"/>
  <c r="F26" i="132" s="1"/>
  <c r="B339" i="64" s="1"/>
  <c r="AS25" i="132"/>
  <c r="AR25" i="132"/>
  <c r="AQ25" i="132"/>
  <c r="AP25" i="132"/>
  <c r="AO25" i="132"/>
  <c r="AN25" i="132"/>
  <c r="AM25" i="132"/>
  <c r="AL25" i="132"/>
  <c r="AK25" i="132"/>
  <c r="AJ25" i="132"/>
  <c r="AD25" i="132"/>
  <c r="E338" i="64" s="1"/>
  <c r="AB25" i="132"/>
  <c r="C338" i="64" s="1"/>
  <c r="F25" i="132"/>
  <c r="B338" i="64" s="1"/>
  <c r="C25" i="132"/>
  <c r="L24" i="132" s="1"/>
  <c r="F337" i="64" s="1"/>
  <c r="A25" i="132"/>
  <c r="AS24" i="132"/>
  <c r="AR24" i="132"/>
  <c r="AQ24" i="132"/>
  <c r="AD24" i="132" s="1"/>
  <c r="AP24" i="132"/>
  <c r="AO24" i="132"/>
  <c r="AN24" i="132"/>
  <c r="AM24" i="132"/>
  <c r="AL24" i="132"/>
  <c r="AK24" i="132"/>
  <c r="AJ24" i="132"/>
  <c r="AB24" i="132"/>
  <c r="C337" i="64" s="1"/>
  <c r="C24" i="132"/>
  <c r="L25" i="132" s="1"/>
  <c r="F338" i="64" s="1"/>
  <c r="A24" i="132"/>
  <c r="F24" i="132" s="1"/>
  <c r="B337" i="64" s="1"/>
  <c r="AD21" i="132"/>
  <c r="V21" i="132"/>
  <c r="N21" i="132"/>
  <c r="F21" i="132"/>
  <c r="AD20" i="132"/>
  <c r="V20" i="132"/>
  <c r="N20" i="132"/>
  <c r="F20" i="132"/>
  <c r="AD19" i="132"/>
  <c r="V19" i="132"/>
  <c r="N19" i="132"/>
  <c r="F19" i="132"/>
  <c r="C17" i="132"/>
  <c r="A17" i="132"/>
  <c r="U16" i="132"/>
  <c r="E16" i="132"/>
  <c r="C15" i="132"/>
  <c r="U13" i="132"/>
  <c r="E13" i="132"/>
  <c r="E6" i="132"/>
  <c r="E5" i="132"/>
  <c r="AK4" i="132"/>
  <c r="E4" i="132"/>
  <c r="B4" i="132"/>
  <c r="C3" i="132"/>
  <c r="A3" i="132"/>
  <c r="E36" i="131"/>
  <c r="E35" i="131"/>
  <c r="AS28" i="131"/>
  <c r="AR28" i="131"/>
  <c r="AQ28" i="131"/>
  <c r="AP28" i="131"/>
  <c r="AO28" i="131"/>
  <c r="AN28" i="131"/>
  <c r="AM28" i="131"/>
  <c r="AL28" i="131"/>
  <c r="AK28" i="131"/>
  <c r="AJ28" i="131"/>
  <c r="AH28" i="131"/>
  <c r="AF28" i="131"/>
  <c r="AD28" i="131"/>
  <c r="AB28" i="131"/>
  <c r="C28" i="131"/>
  <c r="A28" i="131"/>
  <c r="F28" i="131" s="1"/>
  <c r="B336" i="64" s="1"/>
  <c r="AS27" i="131"/>
  <c r="AR27" i="131"/>
  <c r="AQ27" i="131"/>
  <c r="AP27" i="131"/>
  <c r="AD27" i="131" s="1"/>
  <c r="AO27" i="131"/>
  <c r="AN27" i="131"/>
  <c r="AM27" i="131"/>
  <c r="AL27" i="131"/>
  <c r="AK27" i="131"/>
  <c r="AJ27" i="131"/>
  <c r="C27" i="131"/>
  <c r="L28" i="131" s="1"/>
  <c r="F336" i="64" s="1"/>
  <c r="A27" i="131"/>
  <c r="F27" i="131" s="1"/>
  <c r="B335" i="64" s="1"/>
  <c r="AS26" i="131"/>
  <c r="AR26" i="131"/>
  <c r="AQ26" i="131"/>
  <c r="AP26" i="131"/>
  <c r="AO26" i="131"/>
  <c r="AN26" i="131"/>
  <c r="AM26" i="131"/>
  <c r="AL26" i="131"/>
  <c r="AK26" i="131"/>
  <c r="AJ26" i="131"/>
  <c r="AB26" i="131"/>
  <c r="C334" i="64" s="1"/>
  <c r="C26" i="131"/>
  <c r="L26" i="131" s="1"/>
  <c r="F334" i="64" s="1"/>
  <c r="A26" i="131"/>
  <c r="F26" i="131" s="1"/>
  <c r="B334" i="64" s="1"/>
  <c r="AS25" i="131"/>
  <c r="AR25" i="131"/>
  <c r="AQ25" i="131"/>
  <c r="AP25" i="131"/>
  <c r="AO25" i="131"/>
  <c r="AN25" i="131"/>
  <c r="AM25" i="131"/>
  <c r="AL25" i="131"/>
  <c r="AB25" i="131" s="1"/>
  <c r="C333" i="64" s="1"/>
  <c r="AK25" i="131"/>
  <c r="AJ25" i="131"/>
  <c r="AD25" i="131"/>
  <c r="E333" i="64" s="1"/>
  <c r="C25" i="131"/>
  <c r="L24" i="131" s="1"/>
  <c r="F332" i="64" s="1"/>
  <c r="A25" i="131"/>
  <c r="F25" i="131" s="1"/>
  <c r="B333" i="64" s="1"/>
  <c r="AS24" i="131"/>
  <c r="AR24" i="131"/>
  <c r="AQ24" i="131"/>
  <c r="AP24" i="131"/>
  <c r="AO24" i="131"/>
  <c r="AN24" i="131"/>
  <c r="AM24" i="131"/>
  <c r="AL24" i="131"/>
  <c r="AK24" i="131"/>
  <c r="AJ24" i="131"/>
  <c r="C24" i="131"/>
  <c r="L25" i="131" s="1"/>
  <c r="F333" i="64" s="1"/>
  <c r="A24" i="131"/>
  <c r="F24" i="131" s="1"/>
  <c r="B332" i="64" s="1"/>
  <c r="AD21" i="131"/>
  <c r="V21" i="131"/>
  <c r="N21" i="131"/>
  <c r="F21" i="131"/>
  <c r="AD20" i="131"/>
  <c r="V20" i="131"/>
  <c r="N20" i="131"/>
  <c r="F20" i="131"/>
  <c r="AD19" i="131"/>
  <c r="V19" i="131"/>
  <c r="N19" i="131"/>
  <c r="F19" i="131"/>
  <c r="C17" i="131"/>
  <c r="A17" i="131"/>
  <c r="U16" i="131"/>
  <c r="E16" i="131"/>
  <c r="C15" i="131"/>
  <c r="U13" i="131"/>
  <c r="E13" i="131"/>
  <c r="E6" i="131"/>
  <c r="E5" i="131"/>
  <c r="AK4" i="131"/>
  <c r="E4" i="131"/>
  <c r="B4" i="131"/>
  <c r="C3" i="131"/>
  <c r="A3" i="131"/>
  <c r="E36" i="130"/>
  <c r="E35" i="130"/>
  <c r="AS28" i="130"/>
  <c r="AR28" i="130"/>
  <c r="AQ28" i="130"/>
  <c r="AP28" i="130"/>
  <c r="AO28" i="130"/>
  <c r="AN28" i="130"/>
  <c r="AM28" i="130"/>
  <c r="AL28" i="130"/>
  <c r="AK28" i="130"/>
  <c r="AJ28" i="130"/>
  <c r="AH28" i="130"/>
  <c r="AF28" i="130"/>
  <c r="AD28" i="130"/>
  <c r="AB28" i="130"/>
  <c r="C28" i="130"/>
  <c r="A28" i="130"/>
  <c r="F28" i="130" s="1"/>
  <c r="B331" i="64" s="1"/>
  <c r="AS27" i="130"/>
  <c r="AR27" i="130"/>
  <c r="AQ27" i="130"/>
  <c r="AP27" i="130"/>
  <c r="AO27" i="130"/>
  <c r="AN27" i="130"/>
  <c r="AM27" i="130"/>
  <c r="AL27" i="130"/>
  <c r="AK27" i="130"/>
  <c r="AJ27" i="130"/>
  <c r="AD27" i="130"/>
  <c r="E330" i="64" s="1"/>
  <c r="AB27" i="130"/>
  <c r="C330" i="64" s="1"/>
  <c r="C27" i="130"/>
  <c r="L28" i="130" s="1"/>
  <c r="F331" i="64" s="1"/>
  <c r="A27" i="130"/>
  <c r="F27" i="130" s="1"/>
  <c r="B330" i="64" s="1"/>
  <c r="AS26" i="130"/>
  <c r="AR26" i="130"/>
  <c r="AQ26" i="130"/>
  <c r="AP26" i="130"/>
  <c r="AO26" i="130"/>
  <c r="AN26" i="130"/>
  <c r="AM26" i="130"/>
  <c r="AL26" i="130"/>
  <c r="AK26" i="130"/>
  <c r="AJ26" i="130"/>
  <c r="AD26" i="130"/>
  <c r="E329" i="64" s="1"/>
  <c r="AB26" i="130"/>
  <c r="C329" i="64" s="1"/>
  <c r="F26" i="130"/>
  <c r="B329" i="64" s="1"/>
  <c r="C26" i="130"/>
  <c r="L26" i="130" s="1"/>
  <c r="F329" i="64" s="1"/>
  <c r="A26" i="130"/>
  <c r="AS25" i="130"/>
  <c r="AR25" i="130"/>
  <c r="AQ25" i="130"/>
  <c r="AP25" i="130"/>
  <c r="AO25" i="130"/>
  <c r="AN25" i="130"/>
  <c r="AM25" i="130"/>
  <c r="AL25" i="130"/>
  <c r="AK25" i="130"/>
  <c r="AJ25" i="130"/>
  <c r="C25" i="130"/>
  <c r="A25" i="130"/>
  <c r="F25" i="130" s="1"/>
  <c r="B328" i="64" s="1"/>
  <c r="AS24" i="130"/>
  <c r="AR24" i="130"/>
  <c r="AQ24" i="130"/>
  <c r="AP24" i="130"/>
  <c r="AO24" i="130"/>
  <c r="AN24" i="130"/>
  <c r="AM24" i="130"/>
  <c r="AL24" i="130"/>
  <c r="AK24" i="130"/>
  <c r="AJ24" i="130"/>
  <c r="AD24" i="130"/>
  <c r="E327" i="64" s="1"/>
  <c r="AB24" i="130"/>
  <c r="C327" i="64" s="1"/>
  <c r="L24" i="130"/>
  <c r="F327" i="64" s="1"/>
  <c r="C24" i="130"/>
  <c r="L25" i="130" s="1"/>
  <c r="F328" i="64" s="1"/>
  <c r="A24" i="130"/>
  <c r="F24" i="130" s="1"/>
  <c r="B327" i="64" s="1"/>
  <c r="AD21" i="130"/>
  <c r="V21" i="130"/>
  <c r="N21" i="130"/>
  <c r="F21" i="130"/>
  <c r="AD20" i="130"/>
  <c r="V20" i="130"/>
  <c r="N20" i="130"/>
  <c r="F20" i="130"/>
  <c r="AD19" i="130"/>
  <c r="V19" i="130"/>
  <c r="N19" i="130"/>
  <c r="F19" i="130"/>
  <c r="C17" i="130"/>
  <c r="A17" i="130"/>
  <c r="U16" i="130"/>
  <c r="E16" i="130"/>
  <c r="C15" i="130"/>
  <c r="U13" i="130"/>
  <c r="E13" i="130"/>
  <c r="E6" i="130"/>
  <c r="E5" i="130"/>
  <c r="AK4" i="130"/>
  <c r="E4" i="130"/>
  <c r="B4" i="130"/>
  <c r="C3" i="130"/>
  <c r="A3" i="130"/>
  <c r="E36" i="129"/>
  <c r="E35" i="129"/>
  <c r="AS28" i="129"/>
  <c r="AR28" i="129"/>
  <c r="AQ28" i="129"/>
  <c r="AP28" i="129"/>
  <c r="AO28" i="129"/>
  <c r="AN28" i="129"/>
  <c r="AM28" i="129"/>
  <c r="AL28" i="129"/>
  <c r="AK28" i="129"/>
  <c r="AJ28" i="129"/>
  <c r="AH28" i="129"/>
  <c r="AF28" i="129"/>
  <c r="AD28" i="129"/>
  <c r="AB28" i="129"/>
  <c r="C28" i="129"/>
  <c r="A28" i="129"/>
  <c r="F28" i="129" s="1"/>
  <c r="B326" i="64" s="1"/>
  <c r="AS27" i="129"/>
  <c r="AR27" i="129"/>
  <c r="AQ27" i="129"/>
  <c r="AP27" i="129"/>
  <c r="AO27" i="129"/>
  <c r="AN27" i="129"/>
  <c r="AM27" i="129"/>
  <c r="AL27" i="129"/>
  <c r="AK27" i="129"/>
  <c r="AJ27" i="129"/>
  <c r="AH27" i="129"/>
  <c r="AF27" i="129"/>
  <c r="AD27" i="129"/>
  <c r="AB27" i="129"/>
  <c r="C27" i="129"/>
  <c r="L28" i="129" s="1"/>
  <c r="F326" i="64" s="1"/>
  <c r="A27" i="129"/>
  <c r="F27" i="129" s="1"/>
  <c r="B325" i="64" s="1"/>
  <c r="AS26" i="129"/>
  <c r="AR26" i="129"/>
  <c r="AQ26" i="129"/>
  <c r="AP26" i="129"/>
  <c r="AO26" i="129"/>
  <c r="AN26" i="129"/>
  <c r="AM26" i="129"/>
  <c r="AL26" i="129"/>
  <c r="AK26" i="129"/>
  <c r="AJ26" i="129"/>
  <c r="AD26" i="129"/>
  <c r="E324" i="64" s="1"/>
  <c r="AB26" i="129"/>
  <c r="C324" i="64" s="1"/>
  <c r="L26" i="129"/>
  <c r="F324" i="64" s="1"/>
  <c r="C26" i="129"/>
  <c r="A26" i="129"/>
  <c r="F26" i="129" s="1"/>
  <c r="B324" i="64" s="1"/>
  <c r="AS25" i="129"/>
  <c r="AR25" i="129"/>
  <c r="AQ25" i="129"/>
  <c r="AP25" i="129"/>
  <c r="AO25" i="129"/>
  <c r="AN25" i="129"/>
  <c r="AM25" i="129"/>
  <c r="AB25" i="129" s="1"/>
  <c r="C323" i="64" s="1"/>
  <c r="AL25" i="129"/>
  <c r="AK25" i="129"/>
  <c r="AJ25" i="129"/>
  <c r="AD25" i="129"/>
  <c r="E323" i="64" s="1"/>
  <c r="C25" i="129"/>
  <c r="A25" i="129"/>
  <c r="F25" i="129" s="1"/>
  <c r="B323" i="64" s="1"/>
  <c r="AS24" i="129"/>
  <c r="AR24" i="129"/>
  <c r="AQ24" i="129"/>
  <c r="AP24" i="129"/>
  <c r="AO24" i="129"/>
  <c r="AN24" i="129"/>
  <c r="AM24" i="129"/>
  <c r="AL24" i="129"/>
  <c r="AK24" i="129"/>
  <c r="AJ24" i="129"/>
  <c r="L24" i="129"/>
  <c r="F322" i="64" s="1"/>
  <c r="C24" i="129"/>
  <c r="L25" i="129" s="1"/>
  <c r="F323" i="64" s="1"/>
  <c r="A24" i="129"/>
  <c r="F24" i="129" s="1"/>
  <c r="B322" i="64" s="1"/>
  <c r="AD21" i="129"/>
  <c r="V21" i="129"/>
  <c r="N21" i="129"/>
  <c r="F21" i="129"/>
  <c r="AD20" i="129"/>
  <c r="V20" i="129"/>
  <c r="N20" i="129"/>
  <c r="F20" i="129"/>
  <c r="AD19" i="129"/>
  <c r="V19" i="129"/>
  <c r="N19" i="129"/>
  <c r="F19" i="129"/>
  <c r="C17" i="129"/>
  <c r="A17" i="129"/>
  <c r="U16" i="129"/>
  <c r="E16" i="129"/>
  <c r="C15" i="129"/>
  <c r="U13" i="129"/>
  <c r="E13" i="129"/>
  <c r="E6" i="129"/>
  <c r="E5" i="129"/>
  <c r="AK4" i="129"/>
  <c r="E4" i="129"/>
  <c r="B4" i="129"/>
  <c r="C3" i="129"/>
  <c r="A3" i="129"/>
  <c r="E36" i="128"/>
  <c r="E35" i="128"/>
  <c r="AS28" i="128"/>
  <c r="AR28" i="128"/>
  <c r="AQ28" i="128"/>
  <c r="AP28" i="128"/>
  <c r="AO28" i="128"/>
  <c r="AN28" i="128"/>
  <c r="AM28" i="128"/>
  <c r="AL28" i="128"/>
  <c r="AK28" i="128"/>
  <c r="AJ28" i="128"/>
  <c r="AH28" i="128"/>
  <c r="AF28" i="128"/>
  <c r="AD28" i="128"/>
  <c r="AB28" i="128"/>
  <c r="F28" i="128"/>
  <c r="B321" i="64" s="1"/>
  <c r="C28" i="128"/>
  <c r="A28" i="128"/>
  <c r="AS27" i="128"/>
  <c r="AR27" i="128"/>
  <c r="AQ27" i="128"/>
  <c r="AP27" i="128"/>
  <c r="AO27" i="128"/>
  <c r="AN27" i="128"/>
  <c r="AM27" i="128"/>
  <c r="AL27" i="128"/>
  <c r="AK27" i="128"/>
  <c r="AJ27" i="128"/>
  <c r="AH27" i="128"/>
  <c r="AF27" i="128"/>
  <c r="AD27" i="128"/>
  <c r="AB27" i="128"/>
  <c r="C27" i="128"/>
  <c r="L28" i="128" s="1"/>
  <c r="F321" i="64" s="1"/>
  <c r="A27" i="128"/>
  <c r="F27" i="128" s="1"/>
  <c r="B320" i="64" s="1"/>
  <c r="AS26" i="128"/>
  <c r="AR26" i="128"/>
  <c r="AQ26" i="128"/>
  <c r="AP26" i="128"/>
  <c r="AO26" i="128"/>
  <c r="AN26" i="128"/>
  <c r="AM26" i="128"/>
  <c r="AL26" i="128"/>
  <c r="AK26" i="128"/>
  <c r="AJ26" i="128"/>
  <c r="AD26" i="128"/>
  <c r="E319" i="64" s="1"/>
  <c r="AB26" i="128"/>
  <c r="C319" i="64" s="1"/>
  <c r="F26" i="128"/>
  <c r="B319" i="64" s="1"/>
  <c r="C26" i="128"/>
  <c r="L26" i="128" s="1"/>
  <c r="F319" i="64" s="1"/>
  <c r="A26" i="128"/>
  <c r="AS25" i="128"/>
  <c r="AR25" i="128"/>
  <c r="AQ25" i="128"/>
  <c r="AD25" i="128" s="1"/>
  <c r="AP25" i="128"/>
  <c r="AO25" i="128"/>
  <c r="AN25" i="128"/>
  <c r="AM25" i="128"/>
  <c r="AL25" i="128"/>
  <c r="AB25" i="128" s="1"/>
  <c r="C318" i="64" s="1"/>
  <c r="AK25" i="128"/>
  <c r="AJ25" i="128"/>
  <c r="L25" i="128"/>
  <c r="F318" i="64" s="1"/>
  <c r="C25" i="128"/>
  <c r="A25" i="128"/>
  <c r="F25" i="128" s="1"/>
  <c r="B318" i="64" s="1"/>
  <c r="AS24" i="128"/>
  <c r="AR24" i="128"/>
  <c r="AD24" i="128" s="1"/>
  <c r="E317" i="64" s="1"/>
  <c r="AQ24" i="128"/>
  <c r="AP24" i="128"/>
  <c r="AO24" i="128"/>
  <c r="AN24" i="128"/>
  <c r="AM24" i="128"/>
  <c r="AL24" i="128"/>
  <c r="AK24" i="128"/>
  <c r="AB24" i="128" s="1"/>
  <c r="C317" i="64" s="1"/>
  <c r="AJ24" i="128"/>
  <c r="L24" i="128"/>
  <c r="F317" i="64" s="1"/>
  <c r="F24" i="128"/>
  <c r="B317" i="64" s="1"/>
  <c r="C24" i="128"/>
  <c r="A24" i="128"/>
  <c r="AD21" i="128"/>
  <c r="V21" i="128"/>
  <c r="N21" i="128"/>
  <c r="F21" i="128"/>
  <c r="AD20" i="128"/>
  <c r="V20" i="128"/>
  <c r="N20" i="128"/>
  <c r="F20" i="128"/>
  <c r="AD19" i="128"/>
  <c r="V19" i="128"/>
  <c r="N19" i="128"/>
  <c r="F19" i="128"/>
  <c r="C17" i="128"/>
  <c r="A17" i="128"/>
  <c r="U16" i="128"/>
  <c r="E16" i="128"/>
  <c r="C15" i="128"/>
  <c r="U13" i="128"/>
  <c r="E13" i="128"/>
  <c r="E6" i="128"/>
  <c r="E5" i="128"/>
  <c r="AK4" i="128"/>
  <c r="E4" i="128"/>
  <c r="B4" i="128"/>
  <c r="C3" i="128"/>
  <c r="A3" i="128"/>
  <c r="E36" i="127"/>
  <c r="E35" i="127"/>
  <c r="AS28" i="127"/>
  <c r="AR28" i="127"/>
  <c r="AQ28" i="127"/>
  <c r="AP28" i="127"/>
  <c r="AO28" i="127"/>
  <c r="AN28" i="127"/>
  <c r="AM28" i="127"/>
  <c r="AL28" i="127"/>
  <c r="AK28" i="127"/>
  <c r="AJ28" i="127"/>
  <c r="AH28" i="127"/>
  <c r="AF28" i="127"/>
  <c r="AD28" i="127"/>
  <c r="AB28" i="127"/>
  <c r="C28" i="127"/>
  <c r="A28" i="127"/>
  <c r="F28" i="127" s="1"/>
  <c r="B316" i="64" s="1"/>
  <c r="AS27" i="127"/>
  <c r="AR27" i="127"/>
  <c r="AQ27" i="127"/>
  <c r="AP27" i="127"/>
  <c r="AD27" i="127" s="1"/>
  <c r="AO27" i="127"/>
  <c r="AN27" i="127"/>
  <c r="AM27" i="127"/>
  <c r="AL27" i="127"/>
  <c r="AB27" i="127" s="1"/>
  <c r="C315" i="64" s="1"/>
  <c r="AK27" i="127"/>
  <c r="AJ27" i="127"/>
  <c r="C27" i="127"/>
  <c r="L28" i="127" s="1"/>
  <c r="F316" i="64" s="1"/>
  <c r="A27" i="127"/>
  <c r="F27" i="127" s="1"/>
  <c r="B315" i="64" s="1"/>
  <c r="AS26" i="127"/>
  <c r="AR26" i="127"/>
  <c r="AQ26" i="127"/>
  <c r="AP26" i="127"/>
  <c r="AO26" i="127"/>
  <c r="AN26" i="127"/>
  <c r="AM26" i="127"/>
  <c r="AL26" i="127"/>
  <c r="AK26" i="127"/>
  <c r="AB26" i="127" s="1"/>
  <c r="AJ26" i="127"/>
  <c r="AD26" i="127"/>
  <c r="E314" i="64" s="1"/>
  <c r="C26" i="127"/>
  <c r="L26" i="127" s="1"/>
  <c r="F314" i="64" s="1"/>
  <c r="A26" i="127"/>
  <c r="F26" i="127" s="1"/>
  <c r="B314" i="64" s="1"/>
  <c r="AS25" i="127"/>
  <c r="AR25" i="127"/>
  <c r="AQ25" i="127"/>
  <c r="AP25" i="127"/>
  <c r="AD25" i="127" s="1"/>
  <c r="AO25" i="127"/>
  <c r="AN25" i="127"/>
  <c r="AM25" i="127"/>
  <c r="AL25" i="127"/>
  <c r="AK25" i="127"/>
  <c r="AJ25" i="127"/>
  <c r="C25" i="127"/>
  <c r="A25" i="127"/>
  <c r="F25" i="127" s="1"/>
  <c r="B313" i="64" s="1"/>
  <c r="AS24" i="127"/>
  <c r="AR24" i="127"/>
  <c r="AQ24" i="127"/>
  <c r="AP24" i="127"/>
  <c r="AD24" i="127" s="1"/>
  <c r="E312" i="64" s="1"/>
  <c r="AO24" i="127"/>
  <c r="AN24" i="127"/>
  <c r="AM24" i="127"/>
  <c r="AL24" i="127"/>
  <c r="AK24" i="127"/>
  <c r="AB24" i="127" s="1"/>
  <c r="C312" i="64" s="1"/>
  <c r="AJ24" i="127"/>
  <c r="L24" i="127"/>
  <c r="F312" i="64" s="1"/>
  <c r="C24" i="127"/>
  <c r="L25" i="127" s="1"/>
  <c r="F313" i="64" s="1"/>
  <c r="A24" i="127"/>
  <c r="F24" i="127" s="1"/>
  <c r="B312" i="64" s="1"/>
  <c r="AD21" i="127"/>
  <c r="V21" i="127"/>
  <c r="N21" i="127"/>
  <c r="F21" i="127"/>
  <c r="AD20" i="127"/>
  <c r="V20" i="127"/>
  <c r="N20" i="127"/>
  <c r="F20" i="127"/>
  <c r="AD19" i="127"/>
  <c r="V19" i="127"/>
  <c r="N19" i="127"/>
  <c r="F19" i="127"/>
  <c r="C17" i="127"/>
  <c r="A17" i="127"/>
  <c r="U16" i="127"/>
  <c r="E16" i="127"/>
  <c r="C15" i="127"/>
  <c r="U13" i="127"/>
  <c r="E13" i="127"/>
  <c r="E6" i="127"/>
  <c r="E5" i="127"/>
  <c r="AK4" i="127"/>
  <c r="E4" i="127"/>
  <c r="B4" i="127"/>
  <c r="C3" i="127"/>
  <c r="A3" i="127"/>
  <c r="E36" i="126"/>
  <c r="E35" i="126"/>
  <c r="AS28" i="126"/>
  <c r="AR28" i="126"/>
  <c r="AQ28" i="126"/>
  <c r="AP28" i="126"/>
  <c r="AO28" i="126"/>
  <c r="AN28" i="126"/>
  <c r="AM28" i="126"/>
  <c r="AL28" i="126"/>
  <c r="AK28" i="126"/>
  <c r="AJ28" i="126"/>
  <c r="AH28" i="126"/>
  <c r="AF28" i="126"/>
  <c r="AD28" i="126"/>
  <c r="AB28" i="126"/>
  <c r="C28" i="126"/>
  <c r="A28" i="126"/>
  <c r="F28" i="126" s="1"/>
  <c r="B311" i="64" s="1"/>
  <c r="AS27" i="126"/>
  <c r="AR27" i="126"/>
  <c r="AQ27" i="126"/>
  <c r="AP27" i="126"/>
  <c r="AO27" i="126"/>
  <c r="AN27" i="126"/>
  <c r="AM27" i="126"/>
  <c r="AL27" i="126"/>
  <c r="AK27" i="126"/>
  <c r="AJ27" i="126"/>
  <c r="AH27" i="126"/>
  <c r="AF27" i="126"/>
  <c r="AD27" i="126"/>
  <c r="AB27" i="126"/>
  <c r="C27" i="126"/>
  <c r="L28" i="126" s="1"/>
  <c r="F311" i="64" s="1"/>
  <c r="A27" i="126"/>
  <c r="F27" i="126" s="1"/>
  <c r="B310" i="64" s="1"/>
  <c r="AS26" i="126"/>
  <c r="AR26" i="126"/>
  <c r="AQ26" i="126"/>
  <c r="AP26" i="126"/>
  <c r="AO26" i="126"/>
  <c r="AN26" i="126"/>
  <c r="AM26" i="126"/>
  <c r="AL26" i="126"/>
  <c r="AK26" i="126"/>
  <c r="AJ26" i="126"/>
  <c r="AB26" i="126"/>
  <c r="C309" i="64" s="1"/>
  <c r="C26" i="126"/>
  <c r="L26" i="126" s="1"/>
  <c r="F309" i="64" s="1"/>
  <c r="A26" i="126"/>
  <c r="F26" i="126" s="1"/>
  <c r="B309" i="64" s="1"/>
  <c r="AS25" i="126"/>
  <c r="AR25" i="126"/>
  <c r="AQ25" i="126"/>
  <c r="AP25" i="126"/>
  <c r="AO25" i="126"/>
  <c r="AN25" i="126"/>
  <c r="AM25" i="126"/>
  <c r="AB25" i="126" s="1"/>
  <c r="C308" i="64" s="1"/>
  <c r="AL25" i="126"/>
  <c r="AK25" i="126"/>
  <c r="AJ25" i="126"/>
  <c r="AD25" i="126"/>
  <c r="E308" i="64" s="1"/>
  <c r="C25" i="126"/>
  <c r="A25" i="126"/>
  <c r="F25" i="126" s="1"/>
  <c r="B308" i="64" s="1"/>
  <c r="AS24" i="126"/>
  <c r="AR24" i="126"/>
  <c r="AQ24" i="126"/>
  <c r="AP24" i="126"/>
  <c r="AO24" i="126"/>
  <c r="AN24" i="126"/>
  <c r="AM24" i="126"/>
  <c r="AL24" i="126"/>
  <c r="AK24" i="126"/>
  <c r="AB24" i="126" s="1"/>
  <c r="C307" i="64" s="1"/>
  <c r="AJ24" i="126"/>
  <c r="L24" i="126"/>
  <c r="F307" i="64" s="1"/>
  <c r="C24" i="126"/>
  <c r="L25" i="126" s="1"/>
  <c r="F308" i="64" s="1"/>
  <c r="A24" i="126"/>
  <c r="F24" i="126" s="1"/>
  <c r="B307" i="64" s="1"/>
  <c r="AD21" i="126"/>
  <c r="V21" i="126"/>
  <c r="N21" i="126"/>
  <c r="F21" i="126"/>
  <c r="AD20" i="126"/>
  <c r="V20" i="126"/>
  <c r="N20" i="126"/>
  <c r="F20" i="126"/>
  <c r="AD19" i="126"/>
  <c r="V19" i="126"/>
  <c r="N19" i="126"/>
  <c r="F19" i="126"/>
  <c r="C17" i="126"/>
  <c r="A17" i="126"/>
  <c r="U16" i="126"/>
  <c r="E16" i="126"/>
  <c r="C15" i="126"/>
  <c r="U13" i="126"/>
  <c r="E13" i="126"/>
  <c r="E6" i="126"/>
  <c r="E5" i="126"/>
  <c r="AK4" i="126"/>
  <c r="E4" i="126"/>
  <c r="B4" i="126"/>
  <c r="C3" i="126"/>
  <c r="A3" i="126"/>
  <c r="E36" i="125"/>
  <c r="E35" i="125"/>
  <c r="AS28" i="125"/>
  <c r="AR28" i="125"/>
  <c r="AQ28" i="125"/>
  <c r="AP28" i="125"/>
  <c r="AO28" i="125"/>
  <c r="AN28" i="125"/>
  <c r="AB28" i="125" s="1"/>
  <c r="C306" i="64" s="1"/>
  <c r="AM28" i="125"/>
  <c r="AL28" i="125"/>
  <c r="AK28" i="125"/>
  <c r="AJ28" i="125"/>
  <c r="C28" i="125"/>
  <c r="A28" i="125"/>
  <c r="F28" i="125" s="1"/>
  <c r="B306" i="64" s="1"/>
  <c r="AS27" i="125"/>
  <c r="AD27" i="125" s="1"/>
  <c r="E305" i="64" s="1"/>
  <c r="AR27" i="125"/>
  <c r="AQ27" i="125"/>
  <c r="AP27" i="125"/>
  <c r="AO27" i="125"/>
  <c r="AN27" i="125"/>
  <c r="AM27" i="125"/>
  <c r="AL27" i="125"/>
  <c r="AK27" i="125"/>
  <c r="AJ27" i="125"/>
  <c r="C27" i="125"/>
  <c r="L28" i="125" s="1"/>
  <c r="F306" i="64" s="1"/>
  <c r="A27" i="125"/>
  <c r="F27" i="125" s="1"/>
  <c r="B305" i="64" s="1"/>
  <c r="AS26" i="125"/>
  <c r="AR26" i="125"/>
  <c r="AQ26" i="125"/>
  <c r="AP26" i="125"/>
  <c r="AD26" i="125" s="1"/>
  <c r="E304" i="64" s="1"/>
  <c r="AO26" i="125"/>
  <c r="AN26" i="125"/>
  <c r="AM26" i="125"/>
  <c r="AL26" i="125"/>
  <c r="AK26" i="125"/>
  <c r="AB26" i="125" s="1"/>
  <c r="C304" i="64" s="1"/>
  <c r="AJ26" i="125"/>
  <c r="C26" i="125"/>
  <c r="L26" i="125" s="1"/>
  <c r="F304" i="64" s="1"/>
  <c r="A26" i="125"/>
  <c r="F26" i="125" s="1"/>
  <c r="B304" i="64" s="1"/>
  <c r="AS25" i="125"/>
  <c r="AR25" i="125"/>
  <c r="AQ25" i="125"/>
  <c r="AP25" i="125"/>
  <c r="AD25" i="125" s="1"/>
  <c r="AO25" i="125"/>
  <c r="AN25" i="125"/>
  <c r="AM25" i="125"/>
  <c r="AL25" i="125"/>
  <c r="AB25" i="125" s="1"/>
  <c r="C303" i="64" s="1"/>
  <c r="AK25" i="125"/>
  <c r="AJ25" i="125"/>
  <c r="C25" i="125"/>
  <c r="A25" i="125"/>
  <c r="F25" i="125" s="1"/>
  <c r="B303" i="64" s="1"/>
  <c r="AS24" i="125"/>
  <c r="AR24" i="125"/>
  <c r="AQ24" i="125"/>
  <c r="AP24" i="125"/>
  <c r="AO24" i="125"/>
  <c r="AN24" i="125"/>
  <c r="AM24" i="125"/>
  <c r="AL24" i="125"/>
  <c r="AK24" i="125"/>
  <c r="AB24" i="125" s="1"/>
  <c r="C302" i="64" s="1"/>
  <c r="AJ24" i="125"/>
  <c r="L24" i="125"/>
  <c r="F302" i="64" s="1"/>
  <c r="C24" i="125"/>
  <c r="L25" i="125" s="1"/>
  <c r="F303" i="64" s="1"/>
  <c r="A24" i="125"/>
  <c r="F24" i="125" s="1"/>
  <c r="B302" i="64" s="1"/>
  <c r="AD21" i="125"/>
  <c r="V21" i="125"/>
  <c r="N21" i="125"/>
  <c r="F21" i="125"/>
  <c r="AD20" i="125"/>
  <c r="V20" i="125"/>
  <c r="N20" i="125"/>
  <c r="F20" i="125"/>
  <c r="AD19" i="125"/>
  <c r="V19" i="125"/>
  <c r="N19" i="125"/>
  <c r="F19" i="125"/>
  <c r="C17" i="125"/>
  <c r="A17" i="125"/>
  <c r="U16" i="125"/>
  <c r="E16" i="125"/>
  <c r="C15" i="125"/>
  <c r="U13" i="125"/>
  <c r="E13" i="125"/>
  <c r="E6" i="125"/>
  <c r="E5" i="125"/>
  <c r="AK4" i="125"/>
  <c r="E4" i="125"/>
  <c r="B4" i="125"/>
  <c r="C3" i="125"/>
  <c r="A3" i="125"/>
  <c r="E36" i="124"/>
  <c r="E35" i="124"/>
  <c r="AS28" i="124"/>
  <c r="AR28" i="124"/>
  <c r="AQ28" i="124"/>
  <c r="AP28" i="124"/>
  <c r="AO28" i="124"/>
  <c r="AN28" i="124"/>
  <c r="AM28" i="124"/>
  <c r="AL28" i="124"/>
  <c r="AK28" i="124"/>
  <c r="AJ28" i="124"/>
  <c r="AH28" i="124"/>
  <c r="AF28" i="124"/>
  <c r="AD28" i="124"/>
  <c r="AB28" i="124"/>
  <c r="F28" i="124"/>
  <c r="B301" i="64" s="1"/>
  <c r="C28" i="124"/>
  <c r="A28" i="124"/>
  <c r="AS27" i="124"/>
  <c r="AR27" i="124"/>
  <c r="AQ27" i="124"/>
  <c r="AP27" i="124"/>
  <c r="AO27" i="124"/>
  <c r="AN27" i="124"/>
  <c r="AM27" i="124"/>
  <c r="AL27" i="124"/>
  <c r="AK27" i="124"/>
  <c r="AJ27" i="124"/>
  <c r="AH27" i="124"/>
  <c r="AF27" i="124"/>
  <c r="AD27" i="124"/>
  <c r="AB27" i="124"/>
  <c r="C27" i="124"/>
  <c r="L28" i="124" s="1"/>
  <c r="F301" i="64" s="1"/>
  <c r="A27" i="124"/>
  <c r="F27" i="124" s="1"/>
  <c r="B300" i="64" s="1"/>
  <c r="AS26" i="124"/>
  <c r="AR26" i="124"/>
  <c r="AQ26" i="124"/>
  <c r="AP26" i="124"/>
  <c r="AD26" i="124" s="1"/>
  <c r="E299" i="64" s="1"/>
  <c r="AO26" i="124"/>
  <c r="AN26" i="124"/>
  <c r="AM26" i="124"/>
  <c r="AL26" i="124"/>
  <c r="AK26" i="124"/>
  <c r="AB26" i="124" s="1"/>
  <c r="C299" i="64" s="1"/>
  <c r="AJ26" i="124"/>
  <c r="C26" i="124"/>
  <c r="L26" i="124" s="1"/>
  <c r="F299" i="64" s="1"/>
  <c r="A26" i="124"/>
  <c r="F26" i="124" s="1"/>
  <c r="B299" i="64" s="1"/>
  <c r="AS25" i="124"/>
  <c r="AR25" i="124"/>
  <c r="AQ25" i="124"/>
  <c r="AP25" i="124"/>
  <c r="AO25" i="124"/>
  <c r="AN25" i="124"/>
  <c r="AM25" i="124"/>
  <c r="AL25" i="124"/>
  <c r="AK25" i="124"/>
  <c r="AJ25" i="124"/>
  <c r="C25" i="124"/>
  <c r="A25" i="124"/>
  <c r="F25" i="124" s="1"/>
  <c r="B298" i="64" s="1"/>
  <c r="AS24" i="124"/>
  <c r="AR24" i="124"/>
  <c r="AQ24" i="124"/>
  <c r="AP24" i="124"/>
  <c r="AO24" i="124"/>
  <c r="AN24" i="124"/>
  <c r="AM24" i="124"/>
  <c r="AL24" i="124"/>
  <c r="AK24" i="124"/>
  <c r="AJ24" i="124"/>
  <c r="AD24" i="124"/>
  <c r="E297" i="64" s="1"/>
  <c r="AB24" i="124"/>
  <c r="C297" i="64" s="1"/>
  <c r="L24" i="124"/>
  <c r="F297" i="64" s="1"/>
  <c r="C24" i="124"/>
  <c r="L25" i="124" s="1"/>
  <c r="F298" i="64" s="1"/>
  <c r="A24" i="124"/>
  <c r="F24" i="124" s="1"/>
  <c r="B297" i="64" s="1"/>
  <c r="AD21" i="124"/>
  <c r="V21" i="124"/>
  <c r="N21" i="124"/>
  <c r="F21" i="124"/>
  <c r="AD20" i="124"/>
  <c r="V20" i="124"/>
  <c r="N20" i="124"/>
  <c r="F20" i="124"/>
  <c r="AD19" i="124"/>
  <c r="V19" i="124"/>
  <c r="N19" i="124"/>
  <c r="F19" i="124"/>
  <c r="C17" i="124"/>
  <c r="A17" i="124"/>
  <c r="U16" i="124"/>
  <c r="E16" i="124"/>
  <c r="C15" i="124"/>
  <c r="U13" i="124"/>
  <c r="E13" i="124"/>
  <c r="E6" i="124"/>
  <c r="E5" i="124"/>
  <c r="AK4" i="124"/>
  <c r="E4" i="124"/>
  <c r="B4" i="124"/>
  <c r="C3" i="124"/>
  <c r="A3" i="124"/>
  <c r="E36" i="123"/>
  <c r="E35" i="123"/>
  <c r="AS28" i="123"/>
  <c r="AR28" i="123"/>
  <c r="AQ28" i="123"/>
  <c r="AP28" i="123"/>
  <c r="AO28" i="123"/>
  <c r="AN28" i="123"/>
  <c r="AM28" i="123"/>
  <c r="AL28" i="123"/>
  <c r="AK28" i="123"/>
  <c r="AJ28" i="123"/>
  <c r="AH28" i="123"/>
  <c r="AF28" i="123"/>
  <c r="AD28" i="123"/>
  <c r="AB28" i="123"/>
  <c r="C28" i="123"/>
  <c r="A28" i="123"/>
  <c r="F28" i="123" s="1"/>
  <c r="B296" i="64" s="1"/>
  <c r="AS27" i="123"/>
  <c r="AR27" i="123"/>
  <c r="AQ27" i="123"/>
  <c r="AP27" i="123"/>
  <c r="AD27" i="123" s="1"/>
  <c r="AO27" i="123"/>
  <c r="AN27" i="123"/>
  <c r="AM27" i="123"/>
  <c r="AL27" i="123"/>
  <c r="AB27" i="123" s="1"/>
  <c r="C295" i="64" s="1"/>
  <c r="AK27" i="123"/>
  <c r="AJ27" i="123"/>
  <c r="C27" i="123"/>
  <c r="L28" i="123" s="1"/>
  <c r="F296" i="64" s="1"/>
  <c r="A27" i="123"/>
  <c r="F27" i="123" s="1"/>
  <c r="B295" i="64" s="1"/>
  <c r="AS26" i="123"/>
  <c r="AR26" i="123"/>
  <c r="AQ26" i="123"/>
  <c r="AP26" i="123"/>
  <c r="AO26" i="123"/>
  <c r="AN26" i="123"/>
  <c r="AM26" i="123"/>
  <c r="AL26" i="123"/>
  <c r="AK26" i="123"/>
  <c r="AJ26" i="123"/>
  <c r="AD26" i="123"/>
  <c r="E294" i="64" s="1"/>
  <c r="C26" i="123"/>
  <c r="L26" i="123" s="1"/>
  <c r="F294" i="64" s="1"/>
  <c r="A26" i="123"/>
  <c r="F26" i="123" s="1"/>
  <c r="B294" i="64" s="1"/>
  <c r="AS25" i="123"/>
  <c r="AR25" i="123"/>
  <c r="AQ25" i="123"/>
  <c r="AP25" i="123"/>
  <c r="AO25" i="123"/>
  <c r="AN25" i="123"/>
  <c r="AM25" i="123"/>
  <c r="AL25" i="123"/>
  <c r="AK25" i="123"/>
  <c r="AJ25" i="123"/>
  <c r="C25" i="123"/>
  <c r="A25" i="123"/>
  <c r="F25" i="123" s="1"/>
  <c r="B293" i="64" s="1"/>
  <c r="AS24" i="123"/>
  <c r="AR24" i="123"/>
  <c r="AQ24" i="123"/>
  <c r="AP24" i="123"/>
  <c r="AD24" i="123" s="1"/>
  <c r="E292" i="64" s="1"/>
  <c r="AO24" i="123"/>
  <c r="AN24" i="123"/>
  <c r="AM24" i="123"/>
  <c r="AL24" i="123"/>
  <c r="AK24" i="123"/>
  <c r="AJ24" i="123"/>
  <c r="L24" i="123"/>
  <c r="F292" i="64" s="1"/>
  <c r="C24" i="123"/>
  <c r="L25" i="123" s="1"/>
  <c r="F293" i="64" s="1"/>
  <c r="A24" i="123"/>
  <c r="F24" i="123" s="1"/>
  <c r="B292" i="64" s="1"/>
  <c r="AD21" i="123"/>
  <c r="V21" i="123"/>
  <c r="N21" i="123"/>
  <c r="F21" i="123"/>
  <c r="AD20" i="123"/>
  <c r="V20" i="123"/>
  <c r="N20" i="123"/>
  <c r="F20" i="123"/>
  <c r="AD19" i="123"/>
  <c r="V19" i="123"/>
  <c r="N19" i="123"/>
  <c r="F19" i="123"/>
  <c r="C17" i="123"/>
  <c r="A17" i="123"/>
  <c r="U16" i="123"/>
  <c r="E16" i="123"/>
  <c r="C15" i="123"/>
  <c r="U13" i="123"/>
  <c r="E13" i="123"/>
  <c r="E6" i="123"/>
  <c r="E5" i="123"/>
  <c r="AK4" i="123"/>
  <c r="E4" i="123"/>
  <c r="B4" i="123"/>
  <c r="C3" i="123"/>
  <c r="A3" i="123"/>
  <c r="E36" i="122"/>
  <c r="E35" i="122"/>
  <c r="AS28" i="122"/>
  <c r="AR28" i="122"/>
  <c r="AQ28" i="122"/>
  <c r="AP28" i="122"/>
  <c r="AO28" i="122"/>
  <c r="AN28" i="122"/>
  <c r="AM28" i="122"/>
  <c r="AL28" i="122"/>
  <c r="AK28" i="122"/>
  <c r="AJ28" i="122"/>
  <c r="AH28" i="122"/>
  <c r="AF28" i="122"/>
  <c r="AD28" i="122"/>
  <c r="AB28" i="122"/>
  <c r="C28" i="122"/>
  <c r="A28" i="122"/>
  <c r="F28" i="122" s="1"/>
  <c r="B291" i="64" s="1"/>
  <c r="AS27" i="122"/>
  <c r="AR27" i="122"/>
  <c r="AQ27" i="122"/>
  <c r="AP27" i="122"/>
  <c r="AO27" i="122"/>
  <c r="AN27" i="122"/>
  <c r="AM27" i="122"/>
  <c r="AL27" i="122"/>
  <c r="AK27" i="122"/>
  <c r="AJ27" i="122"/>
  <c r="AH27" i="122"/>
  <c r="AF27" i="122"/>
  <c r="AD27" i="122"/>
  <c r="AB27" i="122"/>
  <c r="C27" i="122"/>
  <c r="L28" i="122" s="1"/>
  <c r="F291" i="64" s="1"/>
  <c r="A27" i="122"/>
  <c r="F27" i="122" s="1"/>
  <c r="B290" i="64" s="1"/>
  <c r="AS26" i="122"/>
  <c r="AR26" i="122"/>
  <c r="AQ26" i="122"/>
  <c r="AP26" i="122"/>
  <c r="AO26" i="122"/>
  <c r="AN26" i="122"/>
  <c r="AM26" i="122"/>
  <c r="AL26" i="122"/>
  <c r="AK26" i="122"/>
  <c r="AJ26" i="122"/>
  <c r="L26" i="122"/>
  <c r="F289" i="64" s="1"/>
  <c r="C26" i="122"/>
  <c r="A26" i="122"/>
  <c r="F26" i="122" s="1"/>
  <c r="B289" i="64" s="1"/>
  <c r="AS25" i="122"/>
  <c r="AR25" i="122"/>
  <c r="AQ25" i="122"/>
  <c r="AP25" i="122"/>
  <c r="AD25" i="122" s="1"/>
  <c r="E288" i="64" s="1"/>
  <c r="AO25" i="122"/>
  <c r="AN25" i="122"/>
  <c r="AM25" i="122"/>
  <c r="AL25" i="122"/>
  <c r="AK25" i="122"/>
  <c r="AB25" i="122" s="1"/>
  <c r="C288" i="64" s="1"/>
  <c r="AJ25" i="122"/>
  <c r="F25" i="122"/>
  <c r="B288" i="64" s="1"/>
  <c r="C25" i="122"/>
  <c r="A25" i="122"/>
  <c r="AS24" i="122"/>
  <c r="AR24" i="122"/>
  <c r="AQ24" i="122"/>
  <c r="AP24" i="122"/>
  <c r="AO24" i="122"/>
  <c r="AN24" i="122"/>
  <c r="AM24" i="122"/>
  <c r="AL24" i="122"/>
  <c r="AK24" i="122"/>
  <c r="AJ24" i="122"/>
  <c r="AD24" i="122"/>
  <c r="E287" i="64" s="1"/>
  <c r="AB24" i="122"/>
  <c r="C287" i="64" s="1"/>
  <c r="L24" i="122"/>
  <c r="F287" i="64" s="1"/>
  <c r="C24" i="122"/>
  <c r="L25" i="122" s="1"/>
  <c r="F288" i="64" s="1"/>
  <c r="A24" i="122"/>
  <c r="F24" i="122" s="1"/>
  <c r="B287" i="64" s="1"/>
  <c r="AD21" i="122"/>
  <c r="V21" i="122"/>
  <c r="N21" i="122"/>
  <c r="F21" i="122"/>
  <c r="AD20" i="122"/>
  <c r="V20" i="122"/>
  <c r="N20" i="122"/>
  <c r="F20" i="122"/>
  <c r="AD19" i="122"/>
  <c r="V19" i="122"/>
  <c r="N19" i="122"/>
  <c r="F19" i="122"/>
  <c r="C17" i="122"/>
  <c r="A17" i="122"/>
  <c r="U16" i="122"/>
  <c r="E16" i="122"/>
  <c r="C15" i="122"/>
  <c r="U13" i="122"/>
  <c r="E13" i="122"/>
  <c r="E6" i="122"/>
  <c r="E5" i="122"/>
  <c r="AK4" i="122"/>
  <c r="E4" i="122"/>
  <c r="B4" i="122"/>
  <c r="C3" i="122"/>
  <c r="A3" i="122"/>
  <c r="E36" i="121"/>
  <c r="E35" i="121"/>
  <c r="AS28" i="121"/>
  <c r="AR28" i="121"/>
  <c r="AQ28" i="121"/>
  <c r="AP28" i="121"/>
  <c r="AO28" i="121"/>
  <c r="AN28" i="121"/>
  <c r="AM28" i="121"/>
  <c r="AL28" i="121"/>
  <c r="AK28" i="121"/>
  <c r="AJ28" i="121"/>
  <c r="AH28" i="121"/>
  <c r="AF28" i="121"/>
  <c r="AD28" i="121"/>
  <c r="AB28" i="121"/>
  <c r="C28" i="121"/>
  <c r="A28" i="121"/>
  <c r="F28" i="121" s="1"/>
  <c r="B286" i="64" s="1"/>
  <c r="AS27" i="121"/>
  <c r="AR27" i="121"/>
  <c r="AQ27" i="121"/>
  <c r="AP27" i="121"/>
  <c r="AD27" i="121" s="1"/>
  <c r="AO27" i="121"/>
  <c r="AN27" i="121"/>
  <c r="AM27" i="121"/>
  <c r="AL27" i="121"/>
  <c r="AB27" i="121" s="1"/>
  <c r="C285" i="64" s="1"/>
  <c r="AK27" i="121"/>
  <c r="AJ27" i="121"/>
  <c r="C27" i="121"/>
  <c r="L28" i="121" s="1"/>
  <c r="F286" i="64" s="1"/>
  <c r="A27" i="121"/>
  <c r="F27" i="121" s="1"/>
  <c r="B285" i="64" s="1"/>
  <c r="AS26" i="121"/>
  <c r="AR26" i="121"/>
  <c r="AQ26" i="121"/>
  <c r="AP26" i="121"/>
  <c r="AD26" i="121" s="1"/>
  <c r="AO26" i="121"/>
  <c r="AN26" i="121"/>
  <c r="AM26" i="121"/>
  <c r="AL26" i="121"/>
  <c r="AB26" i="121" s="1"/>
  <c r="C284" i="64" s="1"/>
  <c r="AK26" i="121"/>
  <c r="AJ26" i="121"/>
  <c r="L26" i="121"/>
  <c r="F284" i="64" s="1"/>
  <c r="C26" i="121"/>
  <c r="A26" i="121"/>
  <c r="F26" i="121" s="1"/>
  <c r="B284" i="64" s="1"/>
  <c r="AS25" i="121"/>
  <c r="AR25" i="121"/>
  <c r="AQ25" i="121"/>
  <c r="AD25" i="121" s="1"/>
  <c r="E283" i="64" s="1"/>
  <c r="AP25" i="121"/>
  <c r="AO25" i="121"/>
  <c r="AN25" i="121"/>
  <c r="AM25" i="121"/>
  <c r="AL25" i="121"/>
  <c r="AK25" i="121"/>
  <c r="AJ25" i="121"/>
  <c r="AB25" i="121"/>
  <c r="C283" i="64" s="1"/>
  <c r="C25" i="121"/>
  <c r="A25" i="121"/>
  <c r="F25" i="121" s="1"/>
  <c r="B283" i="64" s="1"/>
  <c r="AS24" i="121"/>
  <c r="AR24" i="121"/>
  <c r="AQ24" i="121"/>
  <c r="AD24" i="121" s="1"/>
  <c r="AP24" i="121"/>
  <c r="AO24" i="121"/>
  <c r="AN24" i="121"/>
  <c r="AM24" i="121"/>
  <c r="AL24" i="121"/>
  <c r="AK24" i="121"/>
  <c r="AJ24" i="121"/>
  <c r="AB24" i="121"/>
  <c r="C282" i="64" s="1"/>
  <c r="L24" i="121"/>
  <c r="F282" i="64" s="1"/>
  <c r="C24" i="121"/>
  <c r="L25" i="121" s="1"/>
  <c r="F283" i="64" s="1"/>
  <c r="A24" i="121"/>
  <c r="F24" i="121" s="1"/>
  <c r="B282" i="64" s="1"/>
  <c r="V21" i="121"/>
  <c r="N21" i="121"/>
  <c r="F21" i="121"/>
  <c r="AD20" i="121"/>
  <c r="V20" i="121"/>
  <c r="N20" i="121"/>
  <c r="F20" i="121"/>
  <c r="V19" i="121"/>
  <c r="N19" i="121"/>
  <c r="F19" i="121"/>
  <c r="C17" i="121"/>
  <c r="A17" i="121"/>
  <c r="U16" i="121"/>
  <c r="E16" i="121"/>
  <c r="C15" i="121"/>
  <c r="U13" i="121"/>
  <c r="E13" i="121"/>
  <c r="E6" i="121"/>
  <c r="E5" i="121"/>
  <c r="AK4" i="121"/>
  <c r="E4" i="121"/>
  <c r="B4" i="121"/>
  <c r="C3" i="121"/>
  <c r="A3" i="121"/>
  <c r="E36" i="120"/>
  <c r="E35" i="120"/>
  <c r="AS28" i="120"/>
  <c r="AR28" i="120"/>
  <c r="AQ28" i="120"/>
  <c r="AP28" i="120"/>
  <c r="AO28" i="120"/>
  <c r="AN28" i="120"/>
  <c r="AM28" i="120"/>
  <c r="AL28" i="120"/>
  <c r="AK28" i="120"/>
  <c r="AJ28" i="120"/>
  <c r="AD28" i="120"/>
  <c r="E281" i="64" s="1"/>
  <c r="F28" i="120"/>
  <c r="B281" i="64" s="1"/>
  <c r="C28" i="120"/>
  <c r="A28" i="120"/>
  <c r="AS27" i="120"/>
  <c r="AR27" i="120"/>
  <c r="AQ27" i="120"/>
  <c r="AP27" i="120"/>
  <c r="AD27" i="120" s="1"/>
  <c r="AO27" i="120"/>
  <c r="AN27" i="120"/>
  <c r="AM27" i="120"/>
  <c r="AL27" i="120"/>
  <c r="AB27" i="120" s="1"/>
  <c r="C280" i="64" s="1"/>
  <c r="AK27" i="120"/>
  <c r="AJ27" i="120"/>
  <c r="C27" i="120"/>
  <c r="L28" i="120" s="1"/>
  <c r="F281" i="64" s="1"/>
  <c r="A27" i="120"/>
  <c r="F27" i="120" s="1"/>
  <c r="B280" i="64" s="1"/>
  <c r="AS26" i="120"/>
  <c r="AR26" i="120"/>
  <c r="AQ26" i="120"/>
  <c r="AP26" i="120"/>
  <c r="AD26" i="120" s="1"/>
  <c r="AO26" i="120"/>
  <c r="AN26" i="120"/>
  <c r="AM26" i="120"/>
  <c r="AL26" i="120"/>
  <c r="AB26" i="120" s="1"/>
  <c r="C279" i="64" s="1"/>
  <c r="AK26" i="120"/>
  <c r="AJ26" i="120"/>
  <c r="C26" i="120"/>
  <c r="L26" i="120" s="1"/>
  <c r="F279" i="64" s="1"/>
  <c r="A26" i="120"/>
  <c r="F26" i="120" s="1"/>
  <c r="B279" i="64" s="1"/>
  <c r="AS25" i="120"/>
  <c r="AR25" i="120"/>
  <c r="AQ25" i="120"/>
  <c r="AP25" i="120"/>
  <c r="AD25" i="120" s="1"/>
  <c r="E278" i="64" s="1"/>
  <c r="AO25" i="120"/>
  <c r="AN25" i="120"/>
  <c r="AM25" i="120"/>
  <c r="AL25" i="120"/>
  <c r="AB25" i="120" s="1"/>
  <c r="C278" i="64" s="1"/>
  <c r="AK25" i="120"/>
  <c r="AJ25" i="120"/>
  <c r="L25" i="120"/>
  <c r="F278" i="64" s="1"/>
  <c r="C25" i="120"/>
  <c r="A25" i="120"/>
  <c r="F25" i="120" s="1"/>
  <c r="B278" i="64" s="1"/>
  <c r="AS24" i="120"/>
  <c r="AR24" i="120"/>
  <c r="AQ24" i="120"/>
  <c r="AD24" i="120" s="1"/>
  <c r="E277" i="64" s="1"/>
  <c r="AP24" i="120"/>
  <c r="AO24" i="120"/>
  <c r="AN24" i="120"/>
  <c r="AM24" i="120"/>
  <c r="AL24" i="120"/>
  <c r="AK24" i="120"/>
  <c r="AJ24" i="120"/>
  <c r="L24" i="120"/>
  <c r="F277" i="64" s="1"/>
  <c r="F24" i="120"/>
  <c r="B277" i="64" s="1"/>
  <c r="C24" i="120"/>
  <c r="A24" i="120"/>
  <c r="AD21" i="120"/>
  <c r="V21" i="120"/>
  <c r="N21" i="120"/>
  <c r="F21" i="120"/>
  <c r="AD20" i="120"/>
  <c r="V20" i="120"/>
  <c r="N20" i="120"/>
  <c r="F20" i="120"/>
  <c r="AD19" i="120"/>
  <c r="V19" i="120"/>
  <c r="N19" i="120"/>
  <c r="F19" i="120"/>
  <c r="C17" i="120"/>
  <c r="A17" i="120"/>
  <c r="U16" i="120"/>
  <c r="E16" i="120"/>
  <c r="C15" i="120"/>
  <c r="U13" i="120"/>
  <c r="E13" i="120"/>
  <c r="E6" i="120"/>
  <c r="E5" i="120"/>
  <c r="AK4" i="120"/>
  <c r="E4" i="120"/>
  <c r="B4" i="120"/>
  <c r="C3" i="120"/>
  <c r="A3" i="120"/>
  <c r="E36" i="119"/>
  <c r="E35" i="119"/>
  <c r="AS28" i="119"/>
  <c r="AR28" i="119"/>
  <c r="AQ28" i="119"/>
  <c r="AP28" i="119"/>
  <c r="AO28" i="119"/>
  <c r="AN28" i="119"/>
  <c r="AM28" i="119"/>
  <c r="AL28" i="119"/>
  <c r="AK28" i="119"/>
  <c r="AJ28" i="119"/>
  <c r="AH28" i="119"/>
  <c r="AF28" i="119"/>
  <c r="AD28" i="119"/>
  <c r="AB28" i="119"/>
  <c r="C28" i="119"/>
  <c r="A28" i="119"/>
  <c r="F28" i="119" s="1"/>
  <c r="B276" i="64" s="1"/>
  <c r="AS27" i="119"/>
  <c r="AR27" i="119"/>
  <c r="AQ27" i="119"/>
  <c r="AP27" i="119"/>
  <c r="AO27" i="119"/>
  <c r="AN27" i="119"/>
  <c r="AM27" i="119"/>
  <c r="AL27" i="119"/>
  <c r="AK27" i="119"/>
  <c r="AJ27" i="119"/>
  <c r="AH27" i="119"/>
  <c r="AF27" i="119"/>
  <c r="AD27" i="119"/>
  <c r="AB27" i="119"/>
  <c r="F27" i="119"/>
  <c r="B275" i="64" s="1"/>
  <c r="C27" i="119"/>
  <c r="L28" i="119" s="1"/>
  <c r="F276" i="64" s="1"/>
  <c r="A27" i="119"/>
  <c r="AS26" i="119"/>
  <c r="AR26" i="119"/>
  <c r="AQ26" i="119"/>
  <c r="AP26" i="119"/>
  <c r="AO26" i="119"/>
  <c r="AD26" i="119" s="1"/>
  <c r="AN26" i="119"/>
  <c r="AM26" i="119"/>
  <c r="AL26" i="119"/>
  <c r="AK26" i="119"/>
  <c r="AB26" i="119" s="1"/>
  <c r="C274" i="64" s="1"/>
  <c r="AJ26" i="119"/>
  <c r="C26" i="119"/>
  <c r="L26" i="119" s="1"/>
  <c r="F274" i="64" s="1"/>
  <c r="A26" i="119"/>
  <c r="F26" i="119" s="1"/>
  <c r="B274" i="64" s="1"/>
  <c r="AS25" i="119"/>
  <c r="AR25" i="119"/>
  <c r="AQ25" i="119"/>
  <c r="AP25" i="119"/>
  <c r="AD25" i="119" s="1"/>
  <c r="E273" i="64" s="1"/>
  <c r="AO25" i="119"/>
  <c r="AN25" i="119"/>
  <c r="AM25" i="119"/>
  <c r="AL25" i="119"/>
  <c r="AK25" i="119"/>
  <c r="AB25" i="119" s="1"/>
  <c r="C273" i="64" s="1"/>
  <c r="AJ25" i="119"/>
  <c r="L25" i="119"/>
  <c r="F273" i="64" s="1"/>
  <c r="F25" i="119"/>
  <c r="B273" i="64" s="1"/>
  <c r="C25" i="119"/>
  <c r="A25" i="119"/>
  <c r="AS24" i="119"/>
  <c r="AR24" i="119"/>
  <c r="AQ24" i="119"/>
  <c r="AP24" i="119"/>
  <c r="AO24" i="119"/>
  <c r="AN24" i="119"/>
  <c r="AM24" i="119"/>
  <c r="AB24" i="119" s="1"/>
  <c r="C272" i="64" s="1"/>
  <c r="AL24" i="119"/>
  <c r="AK24" i="119"/>
  <c r="AJ24" i="119"/>
  <c r="AD24" i="119"/>
  <c r="E272" i="64" s="1"/>
  <c r="L24" i="119"/>
  <c r="F272" i="64" s="1"/>
  <c r="C24" i="119"/>
  <c r="A24" i="119"/>
  <c r="F24" i="119" s="1"/>
  <c r="B272" i="64" s="1"/>
  <c r="AD21" i="119"/>
  <c r="V21" i="119"/>
  <c r="N21" i="119"/>
  <c r="F21" i="119"/>
  <c r="AD20" i="119"/>
  <c r="V20" i="119"/>
  <c r="N20" i="119"/>
  <c r="F20" i="119"/>
  <c r="AD19" i="119"/>
  <c r="V19" i="119"/>
  <c r="N19" i="119"/>
  <c r="F19" i="119"/>
  <c r="C17" i="119"/>
  <c r="A17" i="119"/>
  <c r="U16" i="119"/>
  <c r="E16" i="119"/>
  <c r="C15" i="119"/>
  <c r="U13" i="119"/>
  <c r="E13" i="119"/>
  <c r="E6" i="119"/>
  <c r="E5" i="119"/>
  <c r="AK4" i="119"/>
  <c r="E4" i="119"/>
  <c r="B4" i="119"/>
  <c r="C3" i="119"/>
  <c r="A3" i="119"/>
  <c r="E36" i="118"/>
  <c r="E35" i="118"/>
  <c r="AS28" i="118"/>
  <c r="AR28" i="118"/>
  <c r="AQ28" i="118"/>
  <c r="AP28" i="118"/>
  <c r="AO28" i="118"/>
  <c r="AN28" i="118"/>
  <c r="AM28" i="118"/>
  <c r="AL28" i="118"/>
  <c r="AK28" i="118"/>
  <c r="AB28" i="118" s="1"/>
  <c r="C271" i="64" s="1"/>
  <c r="AJ28" i="118"/>
  <c r="AD28" i="118"/>
  <c r="E271" i="64" s="1"/>
  <c r="C28" i="118"/>
  <c r="A28" i="118"/>
  <c r="F28" i="118" s="1"/>
  <c r="B271" i="64" s="1"/>
  <c r="AS27" i="118"/>
  <c r="AR27" i="118"/>
  <c r="AQ27" i="118"/>
  <c r="AP27" i="118"/>
  <c r="AO27" i="118"/>
  <c r="AN27" i="118"/>
  <c r="AM27" i="118"/>
  <c r="AL27" i="118"/>
  <c r="AK27" i="118"/>
  <c r="AB27" i="118" s="1"/>
  <c r="C270" i="64" s="1"/>
  <c r="AJ27" i="118"/>
  <c r="AD27" i="118"/>
  <c r="E270" i="64" s="1"/>
  <c r="C27" i="118"/>
  <c r="L28" i="118" s="1"/>
  <c r="F271" i="64" s="1"/>
  <c r="A27" i="118"/>
  <c r="F27" i="118" s="1"/>
  <c r="B270" i="64" s="1"/>
  <c r="AS26" i="118"/>
  <c r="AR26" i="118"/>
  <c r="AQ26" i="118"/>
  <c r="AP26" i="118"/>
  <c r="AD26" i="118" s="1"/>
  <c r="E269" i="64" s="1"/>
  <c r="AO26" i="118"/>
  <c r="AN26" i="118"/>
  <c r="AM26" i="118"/>
  <c r="AL26" i="118"/>
  <c r="AB26" i="118" s="1"/>
  <c r="C269" i="64" s="1"/>
  <c r="AK26" i="118"/>
  <c r="AJ26" i="118"/>
  <c r="C26" i="118"/>
  <c r="L26" i="118" s="1"/>
  <c r="F269" i="64" s="1"/>
  <c r="A26" i="118"/>
  <c r="F26" i="118" s="1"/>
  <c r="B269" i="64" s="1"/>
  <c r="AS25" i="118"/>
  <c r="AR25" i="118"/>
  <c r="AQ25" i="118"/>
  <c r="AP25" i="118"/>
  <c r="AO25" i="118"/>
  <c r="AN25" i="118"/>
  <c r="AM25" i="118"/>
  <c r="AL25" i="118"/>
  <c r="AK25" i="118"/>
  <c r="AB25" i="118" s="1"/>
  <c r="C268" i="64" s="1"/>
  <c r="AJ25" i="118"/>
  <c r="F25" i="118"/>
  <c r="B268" i="64" s="1"/>
  <c r="C25" i="118"/>
  <c r="A25" i="118"/>
  <c r="AS24" i="118"/>
  <c r="AR24" i="118"/>
  <c r="AQ24" i="118"/>
  <c r="AP24" i="118"/>
  <c r="AD24" i="118" s="1"/>
  <c r="E267" i="64" s="1"/>
  <c r="AO24" i="118"/>
  <c r="AN24" i="118"/>
  <c r="AM24" i="118"/>
  <c r="AL24" i="118"/>
  <c r="AB24" i="118" s="1"/>
  <c r="C267" i="64" s="1"/>
  <c r="AK24" i="118"/>
  <c r="AJ24" i="118"/>
  <c r="L24" i="118"/>
  <c r="F267" i="64" s="1"/>
  <c r="C24" i="118"/>
  <c r="L25" i="118" s="1"/>
  <c r="F268" i="64" s="1"/>
  <c r="A24" i="118"/>
  <c r="F24" i="118" s="1"/>
  <c r="B267" i="64" s="1"/>
  <c r="AD21" i="118"/>
  <c r="V21" i="118"/>
  <c r="N21" i="118"/>
  <c r="F21" i="118"/>
  <c r="AD20" i="118"/>
  <c r="V20" i="118"/>
  <c r="N20" i="118"/>
  <c r="F20" i="118"/>
  <c r="AD19" i="118"/>
  <c r="V19" i="118"/>
  <c r="N19" i="118"/>
  <c r="F19" i="118"/>
  <c r="C17" i="118"/>
  <c r="U16" i="118"/>
  <c r="E16" i="118"/>
  <c r="C15" i="118"/>
  <c r="U13" i="118"/>
  <c r="E13" i="118"/>
  <c r="E6" i="118"/>
  <c r="E5" i="118"/>
  <c r="AK4" i="118"/>
  <c r="E4" i="118"/>
  <c r="B4" i="118"/>
  <c r="C3" i="118"/>
  <c r="A3" i="118"/>
  <c r="E36" i="117"/>
  <c r="E35" i="117"/>
  <c r="AS28" i="117"/>
  <c r="AR28" i="117"/>
  <c r="AQ28" i="117"/>
  <c r="AP28" i="117"/>
  <c r="AO28" i="117"/>
  <c r="AN28" i="117"/>
  <c r="AM28" i="117"/>
  <c r="AL28" i="117"/>
  <c r="AK28" i="117"/>
  <c r="AJ28" i="117"/>
  <c r="AH28" i="117"/>
  <c r="AF28" i="117"/>
  <c r="AD28" i="117"/>
  <c r="AB28" i="117"/>
  <c r="C28" i="117"/>
  <c r="A28" i="117"/>
  <c r="F28" i="117" s="1"/>
  <c r="B266" i="64" s="1"/>
  <c r="AS27" i="117"/>
  <c r="AR27" i="117"/>
  <c r="AQ27" i="117"/>
  <c r="AP27" i="117"/>
  <c r="AO27" i="117"/>
  <c r="AN27" i="117"/>
  <c r="AM27" i="117"/>
  <c r="AL27" i="117"/>
  <c r="AK27" i="117"/>
  <c r="AJ27" i="117"/>
  <c r="AH27" i="117"/>
  <c r="AF27" i="117"/>
  <c r="AD27" i="117"/>
  <c r="AB27" i="117"/>
  <c r="C27" i="117"/>
  <c r="L28" i="117" s="1"/>
  <c r="F266" i="64" s="1"/>
  <c r="A27" i="117"/>
  <c r="F27" i="117" s="1"/>
  <c r="B265" i="64" s="1"/>
  <c r="AS26" i="117"/>
  <c r="AR26" i="117"/>
  <c r="AQ26" i="117"/>
  <c r="AD26" i="117" s="1"/>
  <c r="AP26" i="117"/>
  <c r="AO26" i="117"/>
  <c r="AN26" i="117"/>
  <c r="AM26" i="117"/>
  <c r="AL26" i="117"/>
  <c r="AK26" i="117"/>
  <c r="AJ26" i="117"/>
  <c r="AB26" i="117"/>
  <c r="C264" i="64" s="1"/>
  <c r="F26" i="117"/>
  <c r="B264" i="64" s="1"/>
  <c r="C26" i="117"/>
  <c r="L26" i="117" s="1"/>
  <c r="F264" i="64" s="1"/>
  <c r="A26" i="117"/>
  <c r="AS25" i="117"/>
  <c r="AR25" i="117"/>
  <c r="AQ25" i="117"/>
  <c r="AP25" i="117"/>
  <c r="AD25" i="117" s="1"/>
  <c r="E263" i="64" s="1"/>
  <c r="AO25" i="117"/>
  <c r="AN25" i="117"/>
  <c r="AM25" i="117"/>
  <c r="AL25" i="117"/>
  <c r="AB25" i="117" s="1"/>
  <c r="C263" i="64" s="1"/>
  <c r="AK25" i="117"/>
  <c r="AJ25" i="117"/>
  <c r="C25" i="117"/>
  <c r="A25" i="117"/>
  <c r="F25" i="117" s="1"/>
  <c r="B263" i="64" s="1"/>
  <c r="AS24" i="117"/>
  <c r="AR24" i="117"/>
  <c r="AQ24" i="117"/>
  <c r="AP24" i="117"/>
  <c r="AD24" i="117" s="1"/>
  <c r="E262" i="64" s="1"/>
  <c r="AO24" i="117"/>
  <c r="AN24" i="117"/>
  <c r="AM24" i="117"/>
  <c r="AL24" i="117"/>
  <c r="AB24" i="117" s="1"/>
  <c r="C262" i="64" s="1"/>
  <c r="AK24" i="117"/>
  <c r="AJ24" i="117"/>
  <c r="L24" i="117"/>
  <c r="F262" i="64" s="1"/>
  <c r="F24" i="117"/>
  <c r="B262" i="64" s="1"/>
  <c r="C24" i="117"/>
  <c r="L25" i="117" s="1"/>
  <c r="F263" i="64" s="1"/>
  <c r="A24" i="117"/>
  <c r="AD21" i="117"/>
  <c r="V21" i="117"/>
  <c r="N21" i="117"/>
  <c r="F21" i="117"/>
  <c r="AD20" i="117"/>
  <c r="V20" i="117"/>
  <c r="N20" i="117"/>
  <c r="F20" i="117"/>
  <c r="AD19" i="117"/>
  <c r="V19" i="117"/>
  <c r="N19" i="117"/>
  <c r="F19" i="117"/>
  <c r="C17" i="117"/>
  <c r="A17" i="117"/>
  <c r="U16" i="117"/>
  <c r="E16" i="117"/>
  <c r="C15" i="117"/>
  <c r="U13" i="117"/>
  <c r="E13" i="117"/>
  <c r="E6" i="117"/>
  <c r="E5" i="117"/>
  <c r="AK4" i="117"/>
  <c r="E4" i="117"/>
  <c r="B4" i="117"/>
  <c r="C3" i="117"/>
  <c r="A3" i="117"/>
  <c r="E36" i="116"/>
  <c r="E35" i="116"/>
  <c r="AS28" i="116"/>
  <c r="AR28" i="116"/>
  <c r="AQ28" i="116"/>
  <c r="AP28" i="116"/>
  <c r="AO28" i="116"/>
  <c r="AN28" i="116"/>
  <c r="AM28" i="116"/>
  <c r="AL28" i="116"/>
  <c r="AK28" i="116"/>
  <c r="AJ28" i="116"/>
  <c r="AD28" i="116"/>
  <c r="E261" i="64" s="1"/>
  <c r="C28" i="116"/>
  <c r="A28" i="116"/>
  <c r="F28" i="116" s="1"/>
  <c r="B261" i="64" s="1"/>
  <c r="AS27" i="116"/>
  <c r="AR27" i="116"/>
  <c r="AQ27" i="116"/>
  <c r="AP27" i="116"/>
  <c r="AO27" i="116"/>
  <c r="AN27" i="116"/>
  <c r="AM27" i="116"/>
  <c r="AL27" i="116"/>
  <c r="AK27" i="116"/>
  <c r="AB27" i="116" s="1"/>
  <c r="C260" i="64" s="1"/>
  <c r="AJ27" i="116"/>
  <c r="C27" i="116"/>
  <c r="L28" i="116" s="1"/>
  <c r="F261" i="64" s="1"/>
  <c r="A27" i="116"/>
  <c r="F27" i="116" s="1"/>
  <c r="B260" i="64" s="1"/>
  <c r="AS26" i="116"/>
  <c r="AR26" i="116"/>
  <c r="AQ26" i="116"/>
  <c r="AP26" i="116"/>
  <c r="AO26" i="116"/>
  <c r="AN26" i="116"/>
  <c r="AM26" i="116"/>
  <c r="AL26" i="116"/>
  <c r="AK26" i="116"/>
  <c r="AJ26" i="116"/>
  <c r="C26" i="116"/>
  <c r="L26" i="116" s="1"/>
  <c r="F259" i="64" s="1"/>
  <c r="A26" i="116"/>
  <c r="F26" i="116" s="1"/>
  <c r="B259" i="64" s="1"/>
  <c r="AS25" i="116"/>
  <c r="AR25" i="116"/>
  <c r="AQ25" i="116"/>
  <c r="AP25" i="116"/>
  <c r="AO25" i="116"/>
  <c r="AN25" i="116"/>
  <c r="AM25" i="116"/>
  <c r="AL25" i="116"/>
  <c r="AK25" i="116"/>
  <c r="AJ25" i="116"/>
  <c r="C25" i="116"/>
  <c r="A25" i="116"/>
  <c r="F25" i="116" s="1"/>
  <c r="B258" i="64" s="1"/>
  <c r="AS24" i="116"/>
  <c r="AR24" i="116"/>
  <c r="AQ24" i="116"/>
  <c r="AP24" i="116"/>
  <c r="AO24" i="116"/>
  <c r="AN24" i="116"/>
  <c r="AM24" i="116"/>
  <c r="AL24" i="116"/>
  <c r="AK24" i="116"/>
  <c r="AJ24" i="116"/>
  <c r="L24" i="116"/>
  <c r="F257" i="64" s="1"/>
  <c r="C24" i="116"/>
  <c r="L25" i="116" s="1"/>
  <c r="F258" i="64" s="1"/>
  <c r="A24" i="116"/>
  <c r="F24" i="116" s="1"/>
  <c r="B257" i="64" s="1"/>
  <c r="AD21" i="116"/>
  <c r="V21" i="116"/>
  <c r="F21" i="116"/>
  <c r="AD20" i="116"/>
  <c r="V20" i="116"/>
  <c r="F20" i="116"/>
  <c r="AD19" i="116"/>
  <c r="V19" i="116"/>
  <c r="N19" i="116"/>
  <c r="F19" i="116"/>
  <c r="C17" i="116"/>
  <c r="A17" i="116"/>
  <c r="U16" i="116"/>
  <c r="E16" i="116"/>
  <c r="C15" i="116"/>
  <c r="U13" i="116"/>
  <c r="E13" i="116"/>
  <c r="E6" i="116"/>
  <c r="E5" i="116"/>
  <c r="AK4" i="116"/>
  <c r="E4" i="116"/>
  <c r="B4" i="116"/>
  <c r="C3" i="116"/>
  <c r="A3" i="116"/>
  <c r="E36" i="115"/>
  <c r="E35" i="115"/>
  <c r="AS28" i="115"/>
  <c r="AR28" i="115"/>
  <c r="AQ28" i="115"/>
  <c r="AP28" i="115"/>
  <c r="AD28" i="115" s="1"/>
  <c r="E256" i="64" s="1"/>
  <c r="AO28" i="115"/>
  <c r="AN28" i="115"/>
  <c r="AM28" i="115"/>
  <c r="AL28" i="115"/>
  <c r="AK28" i="115"/>
  <c r="AB28" i="115" s="1"/>
  <c r="C256" i="64" s="1"/>
  <c r="AJ28" i="115"/>
  <c r="C28" i="115"/>
  <c r="A28" i="115"/>
  <c r="F28" i="115" s="1"/>
  <c r="B256" i="64" s="1"/>
  <c r="AS27" i="115"/>
  <c r="AR27" i="115"/>
  <c r="AQ27" i="115"/>
  <c r="AP27" i="115"/>
  <c r="AO27" i="115"/>
  <c r="AN27" i="115"/>
  <c r="AM27" i="115"/>
  <c r="AL27" i="115"/>
  <c r="AK27" i="115"/>
  <c r="AJ27" i="115"/>
  <c r="AD27" i="115"/>
  <c r="E255" i="64" s="1"/>
  <c r="AB27" i="115"/>
  <c r="C255" i="64" s="1"/>
  <c r="C27" i="115"/>
  <c r="L28" i="115" s="1"/>
  <c r="F256" i="64" s="1"/>
  <c r="A27" i="115"/>
  <c r="F27" i="115" s="1"/>
  <c r="B255" i="64" s="1"/>
  <c r="AS26" i="115"/>
  <c r="AR26" i="115"/>
  <c r="AQ26" i="115"/>
  <c r="AP26" i="115"/>
  <c r="AO26" i="115"/>
  <c r="AN26" i="115"/>
  <c r="AM26" i="115"/>
  <c r="AL26" i="115"/>
  <c r="AK26" i="115"/>
  <c r="AB26" i="115" s="1"/>
  <c r="C254" i="64" s="1"/>
  <c r="AJ26" i="115"/>
  <c r="AD26" i="115"/>
  <c r="E254" i="64" s="1"/>
  <c r="C26" i="115"/>
  <c r="L26" i="115" s="1"/>
  <c r="F254" i="64" s="1"/>
  <c r="A26" i="115"/>
  <c r="F26" i="115" s="1"/>
  <c r="B254" i="64" s="1"/>
  <c r="AS25" i="115"/>
  <c r="AR25" i="115"/>
  <c r="AQ25" i="115"/>
  <c r="AP25" i="115"/>
  <c r="AO25" i="115"/>
  <c r="AN25" i="115"/>
  <c r="AM25" i="115"/>
  <c r="AL25" i="115"/>
  <c r="AK25" i="115"/>
  <c r="AJ25" i="115"/>
  <c r="L25" i="115"/>
  <c r="F253" i="64" s="1"/>
  <c r="C25" i="115"/>
  <c r="A25" i="115"/>
  <c r="F25" i="115" s="1"/>
  <c r="B253" i="64" s="1"/>
  <c r="AS24" i="115"/>
  <c r="AR24" i="115"/>
  <c r="AQ24" i="115"/>
  <c r="AP24" i="115"/>
  <c r="AO24" i="115"/>
  <c r="AN24" i="115"/>
  <c r="AM24" i="115"/>
  <c r="AL24" i="115"/>
  <c r="AK24" i="115"/>
  <c r="AJ24" i="115"/>
  <c r="L24" i="115"/>
  <c r="F252" i="64" s="1"/>
  <c r="C24" i="115"/>
  <c r="A24" i="115"/>
  <c r="F24" i="115" s="1"/>
  <c r="B252" i="64" s="1"/>
  <c r="AD21" i="115"/>
  <c r="V21" i="115"/>
  <c r="N21" i="115"/>
  <c r="F21" i="115"/>
  <c r="AD20" i="115"/>
  <c r="V20" i="115"/>
  <c r="N20" i="115"/>
  <c r="F20" i="115"/>
  <c r="AD19" i="115"/>
  <c r="V19" i="115"/>
  <c r="N19" i="115"/>
  <c r="F19" i="115"/>
  <c r="C17" i="115"/>
  <c r="A17" i="115"/>
  <c r="U16" i="115"/>
  <c r="E16" i="115"/>
  <c r="C15" i="115"/>
  <c r="U13" i="115"/>
  <c r="E13" i="115"/>
  <c r="E6" i="115"/>
  <c r="E5" i="115"/>
  <c r="AK4" i="115"/>
  <c r="E4" i="115"/>
  <c r="B4" i="115"/>
  <c r="C3" i="115"/>
  <c r="A3" i="115"/>
  <c r="E36" i="114"/>
  <c r="E35" i="114"/>
  <c r="AS28" i="114"/>
  <c r="AR28" i="114"/>
  <c r="AQ28" i="114"/>
  <c r="AP28" i="114"/>
  <c r="AO28" i="114"/>
  <c r="AN28" i="114"/>
  <c r="AM28" i="114"/>
  <c r="AL28" i="114"/>
  <c r="AK28" i="114"/>
  <c r="AJ28" i="114"/>
  <c r="AH28" i="114"/>
  <c r="AF28" i="114"/>
  <c r="AD28" i="114"/>
  <c r="AB28" i="114"/>
  <c r="C28" i="114"/>
  <c r="A28" i="114"/>
  <c r="AS27" i="114"/>
  <c r="AR27" i="114"/>
  <c r="AQ27" i="114"/>
  <c r="AP27" i="114"/>
  <c r="AO27" i="114"/>
  <c r="AN27" i="114"/>
  <c r="AM27" i="114"/>
  <c r="AL27" i="114"/>
  <c r="AK27" i="114"/>
  <c r="AJ27" i="114"/>
  <c r="AH27" i="114"/>
  <c r="AF27" i="114"/>
  <c r="AD27" i="114"/>
  <c r="AB27" i="114"/>
  <c r="C27" i="114"/>
  <c r="A27" i="114"/>
  <c r="AS26" i="114"/>
  <c r="AR26" i="114"/>
  <c r="AQ26" i="114"/>
  <c r="AP26" i="114"/>
  <c r="AO26" i="114"/>
  <c r="AN26" i="114"/>
  <c r="AB26" i="114" s="1"/>
  <c r="C124" i="64" s="1"/>
  <c r="AM26" i="114"/>
  <c r="AL26" i="114"/>
  <c r="AK26" i="114"/>
  <c r="AJ26" i="114"/>
  <c r="AD26" i="114"/>
  <c r="E124" i="64" s="1"/>
  <c r="C26" i="114"/>
  <c r="A26" i="114"/>
  <c r="AS25" i="114"/>
  <c r="AR25" i="114"/>
  <c r="AQ25" i="114"/>
  <c r="AD25" i="114" s="1"/>
  <c r="AP25" i="114"/>
  <c r="AO25" i="114"/>
  <c r="AN25" i="114"/>
  <c r="AM25" i="114"/>
  <c r="AL25" i="114"/>
  <c r="AK25" i="114"/>
  <c r="AJ25" i="114"/>
  <c r="AB25" i="114"/>
  <c r="C123" i="64" s="1"/>
  <c r="C25" i="114"/>
  <c r="A25" i="114"/>
  <c r="AS24" i="114"/>
  <c r="AR24" i="114"/>
  <c r="AQ24" i="114"/>
  <c r="AP24" i="114"/>
  <c r="AD24" i="114" s="1"/>
  <c r="AO24" i="114"/>
  <c r="AN24" i="114"/>
  <c r="AM24" i="114"/>
  <c r="AL24" i="114"/>
  <c r="AK24" i="114"/>
  <c r="AJ24" i="114"/>
  <c r="C24" i="114"/>
  <c r="A24" i="114"/>
  <c r="C17" i="114"/>
  <c r="A17" i="114"/>
  <c r="C15" i="114"/>
  <c r="E6" i="114"/>
  <c r="E5" i="114"/>
  <c r="AK4" i="114"/>
  <c r="E4" i="114"/>
  <c r="B4" i="114"/>
  <c r="E36" i="113"/>
  <c r="E35" i="113"/>
  <c r="AS28" i="113"/>
  <c r="AR28" i="113"/>
  <c r="AQ28" i="113"/>
  <c r="AP28" i="113"/>
  <c r="AO28" i="113"/>
  <c r="AN28" i="113"/>
  <c r="AM28" i="113"/>
  <c r="AL28" i="113"/>
  <c r="AK28" i="113"/>
  <c r="AJ28" i="113"/>
  <c r="AH28" i="113"/>
  <c r="AF28" i="113"/>
  <c r="AD28" i="113"/>
  <c r="AB28" i="113"/>
  <c r="L28" i="113"/>
  <c r="F251" i="64" s="1"/>
  <c r="F28" i="113"/>
  <c r="B251" i="64" s="1"/>
  <c r="C28" i="113"/>
  <c r="A28" i="113"/>
  <c r="AS27" i="113"/>
  <c r="AR27" i="113"/>
  <c r="AQ27" i="113"/>
  <c r="AP27" i="113"/>
  <c r="AO27" i="113"/>
  <c r="AN27" i="113"/>
  <c r="AM27" i="113"/>
  <c r="AL27" i="113"/>
  <c r="AK27" i="113"/>
  <c r="AJ27" i="113"/>
  <c r="AH27" i="113"/>
  <c r="AF27" i="113"/>
  <c r="AD27" i="113"/>
  <c r="AB27" i="113"/>
  <c r="C27" i="113"/>
  <c r="A27" i="113"/>
  <c r="F27" i="113" s="1"/>
  <c r="B250" i="64" s="1"/>
  <c r="AS26" i="113"/>
  <c r="AR26" i="113"/>
  <c r="AQ26" i="113"/>
  <c r="AP26" i="113"/>
  <c r="AO26" i="113"/>
  <c r="AN26" i="113"/>
  <c r="AM26" i="113"/>
  <c r="AL26" i="113"/>
  <c r="AK26" i="113"/>
  <c r="AJ26" i="113"/>
  <c r="AD26" i="113"/>
  <c r="E249" i="64" s="1"/>
  <c r="AB26" i="113"/>
  <c r="C249" i="64" s="1"/>
  <c r="C26" i="113"/>
  <c r="L26" i="113" s="1"/>
  <c r="F249" i="64" s="1"/>
  <c r="A26" i="113"/>
  <c r="F26" i="113" s="1"/>
  <c r="B249" i="64" s="1"/>
  <c r="AS25" i="113"/>
  <c r="AR25" i="113"/>
  <c r="AQ25" i="113"/>
  <c r="AD25" i="113" s="1"/>
  <c r="AP25" i="113"/>
  <c r="AO25" i="113"/>
  <c r="AN25" i="113"/>
  <c r="AM25" i="113"/>
  <c r="AL25" i="113"/>
  <c r="AK25" i="113"/>
  <c r="AJ25" i="113"/>
  <c r="AB25" i="113"/>
  <c r="C248" i="64" s="1"/>
  <c r="C25" i="113"/>
  <c r="A25" i="113"/>
  <c r="F25" i="113" s="1"/>
  <c r="B248" i="64" s="1"/>
  <c r="AS24" i="113"/>
  <c r="AR24" i="113"/>
  <c r="AQ24" i="113"/>
  <c r="AP24" i="113"/>
  <c r="AO24" i="113"/>
  <c r="AN24" i="113"/>
  <c r="AM24" i="113"/>
  <c r="AL24" i="113"/>
  <c r="AK24" i="113"/>
  <c r="AB24" i="113" s="1"/>
  <c r="AJ24" i="113"/>
  <c r="L24" i="113"/>
  <c r="F247" i="64" s="1"/>
  <c r="C24" i="113"/>
  <c r="L25" i="113" s="1"/>
  <c r="F248" i="64" s="1"/>
  <c r="A24" i="113"/>
  <c r="F24" i="113" s="1"/>
  <c r="B247" i="64" s="1"/>
  <c r="AD21" i="113"/>
  <c r="V21" i="113"/>
  <c r="N21" i="113"/>
  <c r="F21" i="113"/>
  <c r="AD20" i="113"/>
  <c r="V20" i="113"/>
  <c r="N20" i="113"/>
  <c r="F20" i="113"/>
  <c r="AD19" i="113"/>
  <c r="V19" i="113"/>
  <c r="N19" i="113"/>
  <c r="F19" i="113"/>
  <c r="C17" i="113"/>
  <c r="A17" i="113"/>
  <c r="C15" i="113"/>
  <c r="E6" i="113"/>
  <c r="E5" i="113"/>
  <c r="AK4" i="113"/>
  <c r="E4" i="113"/>
  <c r="B4" i="113"/>
  <c r="E36" i="112"/>
  <c r="E35" i="112"/>
  <c r="AS28" i="112"/>
  <c r="AR28" i="112"/>
  <c r="AQ28" i="112"/>
  <c r="AP28" i="112"/>
  <c r="AO28" i="112"/>
  <c r="AN28" i="112"/>
  <c r="AM28" i="112"/>
  <c r="AL28" i="112"/>
  <c r="AK28" i="112"/>
  <c r="AJ28" i="112"/>
  <c r="AH28" i="112"/>
  <c r="AF28" i="112"/>
  <c r="AD28" i="112"/>
  <c r="AB28" i="112"/>
  <c r="C28" i="112"/>
  <c r="A28" i="112"/>
  <c r="F28" i="112" s="1"/>
  <c r="B246" i="64" s="1"/>
  <c r="AS27" i="112"/>
  <c r="AR27" i="112"/>
  <c r="AQ27" i="112"/>
  <c r="AP27" i="112"/>
  <c r="AO27" i="112"/>
  <c r="AN27" i="112"/>
  <c r="AM27" i="112"/>
  <c r="AL27" i="112"/>
  <c r="AK27" i="112"/>
  <c r="AJ27" i="112"/>
  <c r="AH27" i="112"/>
  <c r="AF27" i="112"/>
  <c r="AD27" i="112"/>
  <c r="AB27" i="112"/>
  <c r="C27" i="112"/>
  <c r="L28" i="112" s="1"/>
  <c r="F246" i="64" s="1"/>
  <c r="A27" i="112"/>
  <c r="F27" i="112" s="1"/>
  <c r="B245" i="64" s="1"/>
  <c r="AS26" i="112"/>
  <c r="AR26" i="112"/>
  <c r="AQ26" i="112"/>
  <c r="AP26" i="112"/>
  <c r="AD26" i="112" s="1"/>
  <c r="E244" i="64" s="1"/>
  <c r="AO26" i="112"/>
  <c r="AN26" i="112"/>
  <c r="AM26" i="112"/>
  <c r="AL26" i="112"/>
  <c r="AK26" i="112"/>
  <c r="AB26" i="112" s="1"/>
  <c r="C244" i="64" s="1"/>
  <c r="AJ26" i="112"/>
  <c r="C26" i="112"/>
  <c r="L26" i="112" s="1"/>
  <c r="F244" i="64" s="1"/>
  <c r="A26" i="112"/>
  <c r="F26" i="112" s="1"/>
  <c r="B244" i="64" s="1"/>
  <c r="AS25" i="112"/>
  <c r="AR25" i="112"/>
  <c r="AQ25" i="112"/>
  <c r="AP25" i="112"/>
  <c r="AO25" i="112"/>
  <c r="AN25" i="112"/>
  <c r="AM25" i="112"/>
  <c r="AL25" i="112"/>
  <c r="AK25" i="112"/>
  <c r="AJ25" i="112"/>
  <c r="AD25" i="112"/>
  <c r="E243" i="64" s="1"/>
  <c r="AB25" i="112"/>
  <c r="C243" i="64" s="1"/>
  <c r="C25" i="112"/>
  <c r="A25" i="112"/>
  <c r="F25" i="112" s="1"/>
  <c r="B243" i="64" s="1"/>
  <c r="AS24" i="112"/>
  <c r="AR24" i="112"/>
  <c r="AQ24" i="112"/>
  <c r="AP24" i="112"/>
  <c r="AO24" i="112"/>
  <c r="AN24" i="112"/>
  <c r="AM24" i="112"/>
  <c r="AL24" i="112"/>
  <c r="AK24" i="112"/>
  <c r="AB24" i="112" s="1"/>
  <c r="C242" i="64" s="1"/>
  <c r="AJ24" i="112"/>
  <c r="AD24" i="112"/>
  <c r="E242" i="64" s="1"/>
  <c r="L24" i="112"/>
  <c r="F242" i="64" s="1"/>
  <c r="C24" i="112"/>
  <c r="L25" i="112" s="1"/>
  <c r="F243" i="64" s="1"/>
  <c r="A24" i="112"/>
  <c r="F24" i="112" s="1"/>
  <c r="B242" i="64" s="1"/>
  <c r="AD21" i="112"/>
  <c r="V21" i="112"/>
  <c r="N21" i="112"/>
  <c r="F21" i="112"/>
  <c r="AD20" i="112"/>
  <c r="V20" i="112"/>
  <c r="N20" i="112"/>
  <c r="F20" i="112"/>
  <c r="AD19" i="112"/>
  <c r="V19" i="112"/>
  <c r="N19" i="112"/>
  <c r="F19" i="112"/>
  <c r="C17" i="112"/>
  <c r="A17" i="112"/>
  <c r="C15" i="112"/>
  <c r="E6" i="112"/>
  <c r="E5" i="112"/>
  <c r="AK4" i="112"/>
  <c r="E4" i="112"/>
  <c r="B4" i="112"/>
  <c r="E36" i="111"/>
  <c r="E35" i="111"/>
  <c r="AS28" i="111"/>
  <c r="AR28" i="111"/>
  <c r="AQ28" i="111"/>
  <c r="AP28" i="111"/>
  <c r="AO28" i="111"/>
  <c r="AN28" i="111"/>
  <c r="AM28" i="111"/>
  <c r="AL28" i="111"/>
  <c r="AK28" i="111"/>
  <c r="AJ28" i="111"/>
  <c r="AH28" i="111"/>
  <c r="AF28" i="111"/>
  <c r="AD28" i="111"/>
  <c r="AB28" i="111"/>
  <c r="C28" i="111"/>
  <c r="A28" i="111"/>
  <c r="F28" i="111" s="1"/>
  <c r="B241" i="64" s="1"/>
  <c r="AS27" i="111"/>
  <c r="AR27" i="111"/>
  <c r="AQ27" i="111"/>
  <c r="AP27" i="111"/>
  <c r="AO27" i="111"/>
  <c r="AN27" i="111"/>
  <c r="AM27" i="111"/>
  <c r="AL27" i="111"/>
  <c r="AK27" i="111"/>
  <c r="AJ27" i="111"/>
  <c r="AH27" i="111"/>
  <c r="AF27" i="111"/>
  <c r="AD27" i="111"/>
  <c r="AB27" i="111"/>
  <c r="C27" i="111"/>
  <c r="L28" i="111" s="1"/>
  <c r="F241" i="64" s="1"/>
  <c r="A27" i="111"/>
  <c r="F27" i="111" s="1"/>
  <c r="B240" i="64" s="1"/>
  <c r="AS26" i="111"/>
  <c r="AR26" i="111"/>
  <c r="AQ26" i="111"/>
  <c r="AP26" i="111"/>
  <c r="AO26" i="111"/>
  <c r="AN26" i="111"/>
  <c r="AM26" i="111"/>
  <c r="AL26" i="111"/>
  <c r="AK26" i="111"/>
  <c r="AJ26" i="111"/>
  <c r="C26" i="111"/>
  <c r="L26" i="111" s="1"/>
  <c r="F239" i="64" s="1"/>
  <c r="A26" i="111"/>
  <c r="F26" i="111" s="1"/>
  <c r="B239" i="64" s="1"/>
  <c r="AS25" i="111"/>
  <c r="AR25" i="111"/>
  <c r="AQ25" i="111"/>
  <c r="AP25" i="111"/>
  <c r="AO25" i="111"/>
  <c r="AN25" i="111"/>
  <c r="AM25" i="111"/>
  <c r="AL25" i="111"/>
  <c r="AK25" i="111"/>
  <c r="AJ25" i="111"/>
  <c r="AB25" i="111"/>
  <c r="C238" i="64" s="1"/>
  <c r="L25" i="111"/>
  <c r="F238" i="64" s="1"/>
  <c r="C25" i="111"/>
  <c r="A25" i="111"/>
  <c r="F25" i="111" s="1"/>
  <c r="B238" i="64" s="1"/>
  <c r="AS24" i="111"/>
  <c r="AR24" i="111"/>
  <c r="AD24" i="111" s="1"/>
  <c r="E237" i="64" s="1"/>
  <c r="AQ24" i="111"/>
  <c r="AP24" i="111"/>
  <c r="AO24" i="111"/>
  <c r="AN24" i="111"/>
  <c r="AM24" i="111"/>
  <c r="AL24" i="111"/>
  <c r="AK24" i="111"/>
  <c r="AJ24" i="111"/>
  <c r="L24" i="111"/>
  <c r="F237" i="64" s="1"/>
  <c r="C24" i="111"/>
  <c r="A24" i="111"/>
  <c r="F24" i="111" s="1"/>
  <c r="B237" i="64" s="1"/>
  <c r="AD21" i="111"/>
  <c r="V21" i="111"/>
  <c r="N21" i="111"/>
  <c r="F21" i="111"/>
  <c r="AD20" i="111"/>
  <c r="V20" i="111"/>
  <c r="N20" i="111"/>
  <c r="F20" i="111"/>
  <c r="AD19" i="111"/>
  <c r="V19" i="111"/>
  <c r="N19" i="111"/>
  <c r="F19" i="111"/>
  <c r="C17" i="111"/>
  <c r="A17" i="111"/>
  <c r="C15" i="111"/>
  <c r="E6" i="111"/>
  <c r="E5" i="111"/>
  <c r="AK4" i="111"/>
  <c r="E4" i="111"/>
  <c r="B4" i="111"/>
  <c r="E36" i="110"/>
  <c r="E35" i="110"/>
  <c r="AS28" i="110"/>
  <c r="AR28" i="110"/>
  <c r="AQ28" i="110"/>
  <c r="AP28" i="110"/>
  <c r="AO28" i="110"/>
  <c r="AN28" i="110"/>
  <c r="AM28" i="110"/>
  <c r="AL28" i="110"/>
  <c r="AK28" i="110"/>
  <c r="AB28" i="110" s="1"/>
  <c r="C236" i="64" s="1"/>
  <c r="AJ28" i="110"/>
  <c r="AD28" i="110"/>
  <c r="E236" i="64" s="1"/>
  <c r="C28" i="110"/>
  <c r="A28" i="110"/>
  <c r="F28" i="110" s="1"/>
  <c r="B236" i="64" s="1"/>
  <c r="AS27" i="110"/>
  <c r="AR27" i="110"/>
  <c r="AQ27" i="110"/>
  <c r="AP27" i="110"/>
  <c r="AD27" i="110" s="1"/>
  <c r="E235" i="64" s="1"/>
  <c r="AO27" i="110"/>
  <c r="AN27" i="110"/>
  <c r="AM27" i="110"/>
  <c r="AL27" i="110"/>
  <c r="AK27" i="110"/>
  <c r="AJ27" i="110"/>
  <c r="AB27" i="110" s="1"/>
  <c r="C27" i="110"/>
  <c r="L28" i="110" s="1"/>
  <c r="F236" i="64" s="1"/>
  <c r="A27" i="110"/>
  <c r="F27" i="110" s="1"/>
  <c r="B235" i="64" s="1"/>
  <c r="AS26" i="110"/>
  <c r="AR26" i="110"/>
  <c r="AQ26" i="110"/>
  <c r="AP26" i="110"/>
  <c r="AD26" i="110" s="1"/>
  <c r="E234" i="64" s="1"/>
  <c r="AO26" i="110"/>
  <c r="AN26" i="110"/>
  <c r="AM26" i="110"/>
  <c r="AL26" i="110"/>
  <c r="AK26" i="110"/>
  <c r="AB26" i="110" s="1"/>
  <c r="C234" i="64" s="1"/>
  <c r="AJ26" i="110"/>
  <c r="L26" i="110"/>
  <c r="F234" i="64" s="1"/>
  <c r="C26" i="110"/>
  <c r="A26" i="110"/>
  <c r="F26" i="110" s="1"/>
  <c r="B234" i="64" s="1"/>
  <c r="AS25" i="110"/>
  <c r="AR25" i="110"/>
  <c r="AD25" i="110" s="1"/>
  <c r="E233" i="64" s="1"/>
  <c r="AQ25" i="110"/>
  <c r="AP25" i="110"/>
  <c r="AO25" i="110"/>
  <c r="AN25" i="110"/>
  <c r="AM25" i="110"/>
  <c r="AL25" i="110"/>
  <c r="AK25" i="110"/>
  <c r="AB25" i="110" s="1"/>
  <c r="C233" i="64" s="1"/>
  <c r="AJ25" i="110"/>
  <c r="C25" i="110"/>
  <c r="A25" i="110"/>
  <c r="F25" i="110" s="1"/>
  <c r="B233" i="64" s="1"/>
  <c r="AS24" i="110"/>
  <c r="AR24" i="110"/>
  <c r="AQ24" i="110"/>
  <c r="AP24" i="110"/>
  <c r="AD24" i="110" s="1"/>
  <c r="E232" i="64" s="1"/>
  <c r="AO24" i="110"/>
  <c r="AN24" i="110"/>
  <c r="AM24" i="110"/>
  <c r="AL24" i="110"/>
  <c r="AK24" i="110"/>
  <c r="AB24" i="110" s="1"/>
  <c r="C232" i="64" s="1"/>
  <c r="AJ24" i="110"/>
  <c r="L24" i="110"/>
  <c r="F232" i="64" s="1"/>
  <c r="C24" i="110"/>
  <c r="L25" i="110" s="1"/>
  <c r="F233" i="64" s="1"/>
  <c r="A24" i="110"/>
  <c r="F24" i="110" s="1"/>
  <c r="B232" i="64" s="1"/>
  <c r="V21" i="110"/>
  <c r="N21" i="110"/>
  <c r="F21" i="110"/>
  <c r="AD20" i="110"/>
  <c r="V20" i="110"/>
  <c r="N20" i="110"/>
  <c r="F20" i="110"/>
  <c r="V19" i="110"/>
  <c r="N19" i="110"/>
  <c r="F19" i="110"/>
  <c r="C17" i="110"/>
  <c r="A17" i="110"/>
  <c r="C15" i="110"/>
  <c r="E6" i="110"/>
  <c r="E5" i="110"/>
  <c r="AK4" i="110"/>
  <c r="E4" i="110"/>
  <c r="B4" i="110"/>
  <c r="E36" i="109"/>
  <c r="E35" i="109"/>
  <c r="AS28" i="109"/>
  <c r="AR28" i="109"/>
  <c r="AQ28" i="109"/>
  <c r="AP28" i="109"/>
  <c r="AO28" i="109"/>
  <c r="AN28" i="109"/>
  <c r="AM28" i="109"/>
  <c r="AL28" i="109"/>
  <c r="AK28" i="109"/>
  <c r="AJ28" i="109"/>
  <c r="AH28" i="109"/>
  <c r="AF28" i="109"/>
  <c r="AD28" i="109"/>
  <c r="AB28" i="109"/>
  <c r="L28" i="109"/>
  <c r="F231" i="64" s="1"/>
  <c r="C28" i="109"/>
  <c r="A28" i="109"/>
  <c r="F28" i="109" s="1"/>
  <c r="B231" i="64" s="1"/>
  <c r="AS27" i="109"/>
  <c r="AR27" i="109"/>
  <c r="AQ27" i="109"/>
  <c r="AP27" i="109"/>
  <c r="AO27" i="109"/>
  <c r="AN27" i="109"/>
  <c r="AM27" i="109"/>
  <c r="AL27" i="109"/>
  <c r="AK27" i="109"/>
  <c r="AJ27" i="109"/>
  <c r="AH27" i="109"/>
  <c r="AF27" i="109"/>
  <c r="AD27" i="109"/>
  <c r="AB27" i="109"/>
  <c r="C27" i="109"/>
  <c r="A27" i="109"/>
  <c r="F27" i="109" s="1"/>
  <c r="B230" i="64" s="1"/>
  <c r="AS26" i="109"/>
  <c r="AR26" i="109"/>
  <c r="AQ26" i="109"/>
  <c r="AP26" i="109"/>
  <c r="AO26" i="109"/>
  <c r="AN26" i="109"/>
  <c r="AM26" i="109"/>
  <c r="AL26" i="109"/>
  <c r="AK26" i="109"/>
  <c r="AJ26" i="109"/>
  <c r="AD26" i="109"/>
  <c r="E229" i="64" s="1"/>
  <c r="AB26" i="109"/>
  <c r="C229" i="64" s="1"/>
  <c r="C26" i="109"/>
  <c r="L26" i="109" s="1"/>
  <c r="F229" i="64" s="1"/>
  <c r="A26" i="109"/>
  <c r="F26" i="109" s="1"/>
  <c r="B229" i="64" s="1"/>
  <c r="AS25" i="109"/>
  <c r="AR25" i="109"/>
  <c r="AQ25" i="109"/>
  <c r="AP25" i="109"/>
  <c r="AO25" i="109"/>
  <c r="AN25" i="109"/>
  <c r="AM25" i="109"/>
  <c r="AL25" i="109"/>
  <c r="AK25" i="109"/>
  <c r="AJ25" i="109"/>
  <c r="AD25" i="109"/>
  <c r="E228" i="64" s="1"/>
  <c r="C25" i="109"/>
  <c r="A25" i="109"/>
  <c r="F25" i="109" s="1"/>
  <c r="B228" i="64" s="1"/>
  <c r="AS24" i="109"/>
  <c r="AR24" i="109"/>
  <c r="AQ24" i="109"/>
  <c r="AP24" i="109"/>
  <c r="AO24" i="109"/>
  <c r="AN24" i="109"/>
  <c r="AM24" i="109"/>
  <c r="AL24" i="109"/>
  <c r="AK24" i="109"/>
  <c r="AJ24" i="109"/>
  <c r="AD24" i="109"/>
  <c r="E227" i="64" s="1"/>
  <c r="AB24" i="109"/>
  <c r="C227" i="64" s="1"/>
  <c r="L24" i="109"/>
  <c r="F227" i="64" s="1"/>
  <c r="C24" i="109"/>
  <c r="L25" i="109" s="1"/>
  <c r="F228" i="64" s="1"/>
  <c r="A24" i="109"/>
  <c r="F24" i="109" s="1"/>
  <c r="B227" i="64" s="1"/>
  <c r="AD21" i="109"/>
  <c r="V21" i="109"/>
  <c r="N21" i="109"/>
  <c r="F21" i="109"/>
  <c r="AD20" i="109"/>
  <c r="V20" i="109"/>
  <c r="N20" i="109"/>
  <c r="F20" i="109"/>
  <c r="AD19" i="109"/>
  <c r="V19" i="109"/>
  <c r="N19" i="109"/>
  <c r="F19" i="109"/>
  <c r="C17" i="109"/>
  <c r="A17" i="109"/>
  <c r="C15" i="109"/>
  <c r="E6" i="109"/>
  <c r="E5" i="109"/>
  <c r="AK4" i="109"/>
  <c r="E4" i="109"/>
  <c r="B4" i="109"/>
  <c r="E36" i="108"/>
  <c r="E35" i="108"/>
  <c r="AS28" i="108"/>
  <c r="AR28" i="108"/>
  <c r="AQ28" i="108"/>
  <c r="AP28" i="108"/>
  <c r="AO28" i="108"/>
  <c r="AN28" i="108"/>
  <c r="AM28" i="108"/>
  <c r="AL28" i="108"/>
  <c r="AK28" i="108"/>
  <c r="AJ28" i="108"/>
  <c r="AH28" i="108"/>
  <c r="AF28" i="108"/>
  <c r="AD28" i="108"/>
  <c r="AB28" i="108"/>
  <c r="C28" i="108"/>
  <c r="A28" i="108"/>
  <c r="F28" i="108" s="1"/>
  <c r="B226" i="64" s="1"/>
  <c r="AS27" i="108"/>
  <c r="AR27" i="108"/>
  <c r="AQ27" i="108"/>
  <c r="AP27" i="108"/>
  <c r="AO27" i="108"/>
  <c r="AD27" i="108" s="1"/>
  <c r="AN27" i="108"/>
  <c r="AM27" i="108"/>
  <c r="AL27" i="108"/>
  <c r="AK27" i="108"/>
  <c r="AJ27" i="108"/>
  <c r="C27" i="108"/>
  <c r="L28" i="108" s="1"/>
  <c r="F226" i="64" s="1"/>
  <c r="A27" i="108"/>
  <c r="F27" i="108" s="1"/>
  <c r="B225" i="64" s="1"/>
  <c r="AS26" i="108"/>
  <c r="AR26" i="108"/>
  <c r="AQ26" i="108"/>
  <c r="AP26" i="108"/>
  <c r="AD26" i="108" s="1"/>
  <c r="AO26" i="108"/>
  <c r="AN26" i="108"/>
  <c r="AM26" i="108"/>
  <c r="AL26" i="108"/>
  <c r="AB26" i="108" s="1"/>
  <c r="C224" i="64" s="1"/>
  <c r="AK26" i="108"/>
  <c r="AJ26" i="108"/>
  <c r="C26" i="108"/>
  <c r="L26" i="108" s="1"/>
  <c r="F224" i="64" s="1"/>
  <c r="A26" i="108"/>
  <c r="F26" i="108" s="1"/>
  <c r="B224" i="64" s="1"/>
  <c r="AS25" i="108"/>
  <c r="AR25" i="108"/>
  <c r="AQ25" i="108"/>
  <c r="AP25" i="108"/>
  <c r="AD25" i="108" s="1"/>
  <c r="AO25" i="108"/>
  <c r="AN25" i="108"/>
  <c r="AM25" i="108"/>
  <c r="AL25" i="108"/>
  <c r="AB25" i="108" s="1"/>
  <c r="C223" i="64" s="1"/>
  <c r="AK25" i="108"/>
  <c r="AJ25" i="108"/>
  <c r="L25" i="108"/>
  <c r="F223" i="64" s="1"/>
  <c r="C25" i="108"/>
  <c r="A25" i="108"/>
  <c r="F25" i="108" s="1"/>
  <c r="B223" i="64" s="1"/>
  <c r="AS24" i="108"/>
  <c r="AR24" i="108"/>
  <c r="AQ24" i="108"/>
  <c r="AP24" i="108"/>
  <c r="AD24" i="108" s="1"/>
  <c r="AO24" i="108"/>
  <c r="AN24" i="108"/>
  <c r="AM24" i="108"/>
  <c r="AL24" i="108"/>
  <c r="AB24" i="108" s="1"/>
  <c r="AK24" i="108"/>
  <c r="AJ24" i="108"/>
  <c r="L24" i="108"/>
  <c r="F222" i="64" s="1"/>
  <c r="F24" i="108"/>
  <c r="B222" i="64" s="1"/>
  <c r="C24" i="108"/>
  <c r="A24" i="108"/>
  <c r="AD21" i="108"/>
  <c r="V21" i="108"/>
  <c r="N21" i="108"/>
  <c r="F21" i="108"/>
  <c r="AD20" i="108"/>
  <c r="V20" i="108"/>
  <c r="N20" i="108"/>
  <c r="F20" i="108"/>
  <c r="AD19" i="108"/>
  <c r="V19" i="108"/>
  <c r="N19" i="108"/>
  <c r="F19" i="108"/>
  <c r="C17" i="108"/>
  <c r="A17" i="108"/>
  <c r="E16" i="108"/>
  <c r="C15" i="108"/>
  <c r="E13" i="108"/>
  <c r="E6" i="108"/>
  <c r="E5" i="108"/>
  <c r="AK4" i="108"/>
  <c r="E4" i="108"/>
  <c r="B4" i="108"/>
  <c r="A3" i="108"/>
  <c r="E36" i="107"/>
  <c r="E35" i="107"/>
  <c r="AS28" i="107"/>
  <c r="AR28" i="107"/>
  <c r="AQ28" i="107"/>
  <c r="AP28" i="107"/>
  <c r="AO28" i="107"/>
  <c r="AN28" i="107"/>
  <c r="AM28" i="107"/>
  <c r="AL28" i="107"/>
  <c r="AK28" i="107"/>
  <c r="AJ28" i="107"/>
  <c r="AH28" i="107"/>
  <c r="AF28" i="107"/>
  <c r="AD28" i="107"/>
  <c r="AB28" i="107"/>
  <c r="C28" i="107"/>
  <c r="A28" i="107"/>
  <c r="F28" i="107" s="1"/>
  <c r="B221" i="64" s="1"/>
  <c r="AS27" i="107"/>
  <c r="AR27" i="107"/>
  <c r="AQ27" i="107"/>
  <c r="AP27" i="107"/>
  <c r="AD27" i="107" s="1"/>
  <c r="AO27" i="107"/>
  <c r="AN27" i="107"/>
  <c r="AM27" i="107"/>
  <c r="AL27" i="107"/>
  <c r="AK27" i="107"/>
  <c r="AJ27" i="107"/>
  <c r="F27" i="107"/>
  <c r="B220" i="64" s="1"/>
  <c r="C27" i="107"/>
  <c r="L28" i="107" s="1"/>
  <c r="F221" i="64" s="1"/>
  <c r="A27" i="107"/>
  <c r="AS26" i="107"/>
  <c r="AR26" i="107"/>
  <c r="AQ26" i="107"/>
  <c r="AP26" i="107"/>
  <c r="AO26" i="107"/>
  <c r="AN26" i="107"/>
  <c r="AB26" i="107" s="1"/>
  <c r="C219" i="64" s="1"/>
  <c r="AM26" i="107"/>
  <c r="AL26" i="107"/>
  <c r="AK26" i="107"/>
  <c r="AJ26" i="107"/>
  <c r="AD26" i="107"/>
  <c r="E219" i="64" s="1"/>
  <c r="C26" i="107"/>
  <c r="L26" i="107" s="1"/>
  <c r="F219" i="64" s="1"/>
  <c r="A26" i="107"/>
  <c r="F26" i="107" s="1"/>
  <c r="B219" i="64" s="1"/>
  <c r="AS25" i="107"/>
  <c r="AR25" i="107"/>
  <c r="AQ25" i="107"/>
  <c r="AP25" i="107"/>
  <c r="AO25" i="107"/>
  <c r="AN25" i="107"/>
  <c r="AM25" i="107"/>
  <c r="AL25" i="107"/>
  <c r="AK25" i="107"/>
  <c r="AJ25" i="107"/>
  <c r="AD25" i="107"/>
  <c r="E218" i="64" s="1"/>
  <c r="AB25" i="107"/>
  <c r="C218" i="64" s="1"/>
  <c r="C25" i="107"/>
  <c r="A25" i="107"/>
  <c r="F25" i="107" s="1"/>
  <c r="B218" i="64" s="1"/>
  <c r="AS24" i="107"/>
  <c r="AR24" i="107"/>
  <c r="AQ24" i="107"/>
  <c r="AP24" i="107"/>
  <c r="AD24" i="107" s="1"/>
  <c r="AO24" i="107"/>
  <c r="AN24" i="107"/>
  <c r="AM24" i="107"/>
  <c r="AL24" i="107"/>
  <c r="AK24" i="107"/>
  <c r="AJ24" i="107"/>
  <c r="L24" i="107"/>
  <c r="F217" i="64" s="1"/>
  <c r="C24" i="107"/>
  <c r="L25" i="107" s="1"/>
  <c r="F218" i="64" s="1"/>
  <c r="A24" i="107"/>
  <c r="F24" i="107" s="1"/>
  <c r="B217" i="64" s="1"/>
  <c r="AD21" i="107"/>
  <c r="V21" i="107"/>
  <c r="N21" i="107"/>
  <c r="F21" i="107"/>
  <c r="AD20" i="107"/>
  <c r="V20" i="107"/>
  <c r="N20" i="107"/>
  <c r="F20" i="107"/>
  <c r="AD19" i="107"/>
  <c r="V19" i="107"/>
  <c r="N19" i="107"/>
  <c r="F19" i="107"/>
  <c r="C17" i="107"/>
  <c r="A17" i="107"/>
  <c r="C15" i="107"/>
  <c r="E6" i="107"/>
  <c r="E5" i="107"/>
  <c r="AK4" i="107"/>
  <c r="E4" i="107"/>
  <c r="B4" i="107"/>
  <c r="E36" i="106"/>
  <c r="E35" i="106"/>
  <c r="AS28" i="106"/>
  <c r="AR28" i="106"/>
  <c r="AQ28" i="106"/>
  <c r="AP28" i="106"/>
  <c r="AO28" i="106"/>
  <c r="AN28" i="106"/>
  <c r="AM28" i="106"/>
  <c r="AL28" i="106"/>
  <c r="AK28" i="106"/>
  <c r="AJ28" i="106"/>
  <c r="AH28" i="106"/>
  <c r="AF28" i="106"/>
  <c r="AD28" i="106"/>
  <c r="AB28" i="106"/>
  <c r="C28" i="106"/>
  <c r="A28" i="106"/>
  <c r="F28" i="106" s="1"/>
  <c r="B216" i="64" s="1"/>
  <c r="AS27" i="106"/>
  <c r="AR27" i="106"/>
  <c r="AQ27" i="106"/>
  <c r="AP27" i="106"/>
  <c r="AD27" i="106" s="1"/>
  <c r="E215" i="64" s="1"/>
  <c r="AO27" i="106"/>
  <c r="AN27" i="106"/>
  <c r="AM27" i="106"/>
  <c r="AL27" i="106"/>
  <c r="AB27" i="106" s="1"/>
  <c r="C215" i="64" s="1"/>
  <c r="AK27" i="106"/>
  <c r="AJ27" i="106"/>
  <c r="C27" i="106"/>
  <c r="L28" i="106" s="1"/>
  <c r="F216" i="64" s="1"/>
  <c r="A27" i="106"/>
  <c r="F27" i="106" s="1"/>
  <c r="B215" i="64" s="1"/>
  <c r="AS26" i="106"/>
  <c r="AR26" i="106"/>
  <c r="AQ26" i="106"/>
  <c r="AP26" i="106"/>
  <c r="AO26" i="106"/>
  <c r="AN26" i="106"/>
  <c r="AM26" i="106"/>
  <c r="AL26" i="106"/>
  <c r="AK26" i="106"/>
  <c r="AB26" i="106" s="1"/>
  <c r="AJ26" i="106"/>
  <c r="AD26" i="106"/>
  <c r="E214" i="64" s="1"/>
  <c r="L26" i="106"/>
  <c r="F214" i="64" s="1"/>
  <c r="C26" i="106"/>
  <c r="A26" i="106"/>
  <c r="F26" i="106" s="1"/>
  <c r="B214" i="64" s="1"/>
  <c r="AS25" i="106"/>
  <c r="AR25" i="106"/>
  <c r="AD25" i="106" s="1"/>
  <c r="E213" i="64" s="1"/>
  <c r="AQ25" i="106"/>
  <c r="AP25" i="106"/>
  <c r="AO25" i="106"/>
  <c r="AN25" i="106"/>
  <c r="AM25" i="106"/>
  <c r="AL25" i="106"/>
  <c r="AK25" i="106"/>
  <c r="AB25" i="106" s="1"/>
  <c r="C213" i="64" s="1"/>
  <c r="AJ25" i="106"/>
  <c r="C25" i="106"/>
  <c r="A25" i="106"/>
  <c r="F25" i="106" s="1"/>
  <c r="B213" i="64" s="1"/>
  <c r="AS24" i="106"/>
  <c r="AD24" i="106" s="1"/>
  <c r="E212" i="64" s="1"/>
  <c r="AR24" i="106"/>
  <c r="AQ24" i="106"/>
  <c r="AP24" i="106"/>
  <c r="AO24" i="106"/>
  <c r="AN24" i="106"/>
  <c r="AM24" i="106"/>
  <c r="AB24" i="106" s="1"/>
  <c r="C212" i="64" s="1"/>
  <c r="AL24" i="106"/>
  <c r="AK24" i="106"/>
  <c r="AJ24" i="106"/>
  <c r="L24" i="106"/>
  <c r="F212" i="64" s="1"/>
  <c r="C24" i="106"/>
  <c r="L25" i="106" s="1"/>
  <c r="F213" i="64" s="1"/>
  <c r="A24" i="106"/>
  <c r="F24" i="106" s="1"/>
  <c r="B212" i="64" s="1"/>
  <c r="AD21" i="106"/>
  <c r="V21" i="106"/>
  <c r="N21" i="106"/>
  <c r="F21" i="106"/>
  <c r="AD20" i="106"/>
  <c r="V20" i="106"/>
  <c r="N20" i="106"/>
  <c r="F20" i="106"/>
  <c r="AD19" i="106"/>
  <c r="V19" i="106"/>
  <c r="N19" i="106"/>
  <c r="F19" i="106"/>
  <c r="C17" i="106"/>
  <c r="A17" i="106"/>
  <c r="C15" i="106"/>
  <c r="E6" i="106"/>
  <c r="E5" i="106"/>
  <c r="AK4" i="106"/>
  <c r="E4" i="106"/>
  <c r="B4" i="106"/>
  <c r="E36" i="105"/>
  <c r="E35" i="105"/>
  <c r="AS28" i="105"/>
  <c r="AR28" i="105"/>
  <c r="AQ28" i="105"/>
  <c r="AP28" i="105"/>
  <c r="AD28" i="105" s="1"/>
  <c r="AO28" i="105"/>
  <c r="AN28" i="105"/>
  <c r="AM28" i="105"/>
  <c r="AL28" i="105"/>
  <c r="AB28" i="105" s="1"/>
  <c r="C211" i="64" s="1"/>
  <c r="AK28" i="105"/>
  <c r="AJ28" i="105"/>
  <c r="C28" i="105"/>
  <c r="A28" i="105"/>
  <c r="F28" i="105" s="1"/>
  <c r="B211" i="64" s="1"/>
  <c r="AS27" i="105"/>
  <c r="AR27" i="105"/>
  <c r="AQ27" i="105"/>
  <c r="AP27" i="105"/>
  <c r="AO27" i="105"/>
  <c r="AN27" i="105"/>
  <c r="AM27" i="105"/>
  <c r="AL27" i="105"/>
  <c r="AK27" i="105"/>
  <c r="AJ27" i="105"/>
  <c r="AD27" i="105"/>
  <c r="E210" i="64" s="1"/>
  <c r="AB27" i="105"/>
  <c r="C210" i="64" s="1"/>
  <c r="C27" i="105"/>
  <c r="L28" i="105" s="1"/>
  <c r="F211" i="64" s="1"/>
  <c r="A27" i="105"/>
  <c r="F27" i="105" s="1"/>
  <c r="B210" i="64" s="1"/>
  <c r="AS26" i="105"/>
  <c r="AR26" i="105"/>
  <c r="AQ26" i="105"/>
  <c r="AP26" i="105"/>
  <c r="AD26" i="105" s="1"/>
  <c r="AO26" i="105"/>
  <c r="AN26" i="105"/>
  <c r="AM26" i="105"/>
  <c r="AL26" i="105"/>
  <c r="AB26" i="105" s="1"/>
  <c r="C209" i="64" s="1"/>
  <c r="AK26" i="105"/>
  <c r="AJ26" i="105"/>
  <c r="L26" i="105"/>
  <c r="F209" i="64" s="1"/>
  <c r="F26" i="105"/>
  <c r="B209" i="64" s="1"/>
  <c r="C26" i="105"/>
  <c r="A26" i="105"/>
  <c r="AS25" i="105"/>
  <c r="AR25" i="105"/>
  <c r="AQ25" i="105"/>
  <c r="AP25" i="105"/>
  <c r="AO25" i="105"/>
  <c r="AN25" i="105"/>
  <c r="AM25" i="105"/>
  <c r="AL25" i="105"/>
  <c r="AK25" i="105"/>
  <c r="AJ25" i="105"/>
  <c r="C25" i="105"/>
  <c r="A25" i="105"/>
  <c r="F25" i="105" s="1"/>
  <c r="B208" i="64" s="1"/>
  <c r="AS24" i="105"/>
  <c r="AR24" i="105"/>
  <c r="AQ24" i="105"/>
  <c r="AP24" i="105"/>
  <c r="AD24" i="105" s="1"/>
  <c r="E207" i="64" s="1"/>
  <c r="AO24" i="105"/>
  <c r="AN24" i="105"/>
  <c r="AM24" i="105"/>
  <c r="AL24" i="105"/>
  <c r="AK24" i="105"/>
  <c r="AB24" i="105" s="1"/>
  <c r="C207" i="64" s="1"/>
  <c r="AJ24" i="105"/>
  <c r="L24" i="105"/>
  <c r="F207" i="64" s="1"/>
  <c r="F24" i="105"/>
  <c r="B207" i="64" s="1"/>
  <c r="C24" i="105"/>
  <c r="L25" i="105" s="1"/>
  <c r="F208" i="64" s="1"/>
  <c r="A24" i="105"/>
  <c r="AD21" i="105"/>
  <c r="V21" i="105"/>
  <c r="F21" i="105"/>
  <c r="AD20" i="105"/>
  <c r="V20" i="105"/>
  <c r="N20" i="105"/>
  <c r="F20" i="105"/>
  <c r="AD19" i="105"/>
  <c r="V19" i="105"/>
  <c r="F19" i="105"/>
  <c r="C17" i="105"/>
  <c r="A17" i="105"/>
  <c r="C15" i="105"/>
  <c r="E6" i="105"/>
  <c r="E5" i="105"/>
  <c r="AK4" i="105"/>
  <c r="E4" i="105"/>
  <c r="B4" i="105"/>
  <c r="E36" i="104"/>
  <c r="E35" i="104"/>
  <c r="AS28" i="104"/>
  <c r="AR28" i="104"/>
  <c r="AQ28" i="104"/>
  <c r="AP28" i="104"/>
  <c r="AO28" i="104"/>
  <c r="AN28" i="104"/>
  <c r="AM28" i="104"/>
  <c r="AL28" i="104"/>
  <c r="AK28" i="104"/>
  <c r="AJ28" i="104"/>
  <c r="AH28" i="104"/>
  <c r="AF28" i="104"/>
  <c r="AD28" i="104"/>
  <c r="AB28" i="104"/>
  <c r="F28" i="104"/>
  <c r="B206" i="64" s="1"/>
  <c r="C28" i="104"/>
  <c r="A28" i="104"/>
  <c r="AS27" i="104"/>
  <c r="AR27" i="104"/>
  <c r="AQ27" i="104"/>
  <c r="AP27" i="104"/>
  <c r="AO27" i="104"/>
  <c r="AN27" i="104"/>
  <c r="AM27" i="104"/>
  <c r="AL27" i="104"/>
  <c r="AK27" i="104"/>
  <c r="AJ27" i="104"/>
  <c r="AH27" i="104"/>
  <c r="AF27" i="104"/>
  <c r="AD27" i="104"/>
  <c r="AB27" i="104"/>
  <c r="C27" i="104"/>
  <c r="L28" i="104" s="1"/>
  <c r="F206" i="64" s="1"/>
  <c r="A27" i="104"/>
  <c r="F27" i="104" s="1"/>
  <c r="B205" i="64" s="1"/>
  <c r="AS26" i="104"/>
  <c r="AR26" i="104"/>
  <c r="AQ26" i="104"/>
  <c r="AP26" i="104"/>
  <c r="AO26" i="104"/>
  <c r="AN26" i="104"/>
  <c r="AM26" i="104"/>
  <c r="AL26" i="104"/>
  <c r="AK26" i="104"/>
  <c r="AJ26" i="104"/>
  <c r="AD26" i="104"/>
  <c r="E204" i="64" s="1"/>
  <c r="AB26" i="104"/>
  <c r="C204" i="64" s="1"/>
  <c r="C26" i="104"/>
  <c r="L26" i="104" s="1"/>
  <c r="F204" i="64" s="1"/>
  <c r="A26" i="104"/>
  <c r="F26" i="104" s="1"/>
  <c r="B204" i="64" s="1"/>
  <c r="AS25" i="104"/>
  <c r="AR25" i="104"/>
  <c r="AQ25" i="104"/>
  <c r="AP25" i="104"/>
  <c r="AO25" i="104"/>
  <c r="AN25" i="104"/>
  <c r="AM25" i="104"/>
  <c r="AL25" i="104"/>
  <c r="AK25" i="104"/>
  <c r="AJ25" i="104"/>
  <c r="AD25" i="104"/>
  <c r="E203" i="64" s="1"/>
  <c r="AB25" i="104"/>
  <c r="C203" i="64" s="1"/>
  <c r="C25" i="104"/>
  <c r="A25" i="104"/>
  <c r="F25" i="104" s="1"/>
  <c r="B203" i="64" s="1"/>
  <c r="AS24" i="104"/>
  <c r="AR24" i="104"/>
  <c r="AQ24" i="104"/>
  <c r="AP24" i="104"/>
  <c r="AO24" i="104"/>
  <c r="AN24" i="104"/>
  <c r="AM24" i="104"/>
  <c r="AL24" i="104"/>
  <c r="AK24" i="104"/>
  <c r="AJ24" i="104"/>
  <c r="AD24" i="104"/>
  <c r="E202" i="64" s="1"/>
  <c r="L24" i="104"/>
  <c r="F202" i="64" s="1"/>
  <c r="C24" i="104"/>
  <c r="L25" i="104" s="1"/>
  <c r="F203" i="64" s="1"/>
  <c r="A24" i="104"/>
  <c r="F24" i="104" s="1"/>
  <c r="B202" i="64" s="1"/>
  <c r="AD21" i="104"/>
  <c r="V21" i="104"/>
  <c r="N21" i="104"/>
  <c r="F21" i="104"/>
  <c r="AD20" i="104"/>
  <c r="V20" i="104"/>
  <c r="N20" i="104"/>
  <c r="F20" i="104"/>
  <c r="AD19" i="104"/>
  <c r="V19" i="104"/>
  <c r="N19" i="104"/>
  <c r="F19" i="104"/>
  <c r="C17" i="104"/>
  <c r="A17" i="104"/>
  <c r="C15" i="104"/>
  <c r="E6" i="104"/>
  <c r="E5" i="104"/>
  <c r="AK4" i="104"/>
  <c r="E4" i="104"/>
  <c r="B4" i="104"/>
  <c r="E36" i="103"/>
  <c r="E35" i="103"/>
  <c r="AS28" i="103"/>
  <c r="AR28" i="103"/>
  <c r="AQ28" i="103"/>
  <c r="AP28" i="103"/>
  <c r="AO28" i="103"/>
  <c r="AN28" i="103"/>
  <c r="AM28" i="103"/>
  <c r="AL28" i="103"/>
  <c r="AK28" i="103"/>
  <c r="AJ28" i="103"/>
  <c r="AD28" i="103"/>
  <c r="E201" i="64" s="1"/>
  <c r="AB28" i="103"/>
  <c r="C201" i="64" s="1"/>
  <c r="C28" i="103"/>
  <c r="A28" i="103"/>
  <c r="F28" i="103" s="1"/>
  <c r="B201" i="64" s="1"/>
  <c r="AS27" i="103"/>
  <c r="AR27" i="103"/>
  <c r="AQ27" i="103"/>
  <c r="AP27" i="103"/>
  <c r="AD27" i="103" s="1"/>
  <c r="E200" i="64" s="1"/>
  <c r="AO27" i="103"/>
  <c r="AN27" i="103"/>
  <c r="AM27" i="103"/>
  <c r="AL27" i="103"/>
  <c r="AB27" i="103" s="1"/>
  <c r="C200" i="64" s="1"/>
  <c r="AK27" i="103"/>
  <c r="AJ27" i="103"/>
  <c r="C27" i="103"/>
  <c r="L28" i="103" s="1"/>
  <c r="F201" i="64" s="1"/>
  <c r="A27" i="103"/>
  <c r="F27" i="103" s="1"/>
  <c r="B200" i="64" s="1"/>
  <c r="AS26" i="103"/>
  <c r="AR26" i="103"/>
  <c r="AQ26" i="103"/>
  <c r="AP26" i="103"/>
  <c r="AO26" i="103"/>
  <c r="AN26" i="103"/>
  <c r="AM26" i="103"/>
  <c r="AL26" i="103"/>
  <c r="AK26" i="103"/>
  <c r="AJ26" i="103"/>
  <c r="C26" i="103"/>
  <c r="L26" i="103" s="1"/>
  <c r="F199" i="64" s="1"/>
  <c r="A26" i="103"/>
  <c r="F26" i="103" s="1"/>
  <c r="B199" i="64" s="1"/>
  <c r="AS25" i="103"/>
  <c r="AR25" i="103"/>
  <c r="AQ25" i="103"/>
  <c r="AP25" i="103"/>
  <c r="AO25" i="103"/>
  <c r="AN25" i="103"/>
  <c r="AM25" i="103"/>
  <c r="AL25" i="103"/>
  <c r="AK25" i="103"/>
  <c r="AJ25" i="103"/>
  <c r="L25" i="103"/>
  <c r="F198" i="64" s="1"/>
  <c r="F25" i="103"/>
  <c r="B198" i="64" s="1"/>
  <c r="C25" i="103"/>
  <c r="A25" i="103"/>
  <c r="AS24" i="103"/>
  <c r="AR24" i="103"/>
  <c r="AQ24" i="103"/>
  <c r="AP24" i="103"/>
  <c r="AO24" i="103"/>
  <c r="AN24" i="103"/>
  <c r="AM24" i="103"/>
  <c r="AL24" i="103"/>
  <c r="AK24" i="103"/>
  <c r="AJ24" i="103"/>
  <c r="L24" i="103"/>
  <c r="F197" i="64" s="1"/>
  <c r="C24" i="103"/>
  <c r="A24" i="103"/>
  <c r="F24" i="103" s="1"/>
  <c r="B197" i="64" s="1"/>
  <c r="AD21" i="103"/>
  <c r="V21" i="103"/>
  <c r="N21" i="103"/>
  <c r="F21" i="103"/>
  <c r="AD20" i="103"/>
  <c r="V20" i="103"/>
  <c r="N20" i="103"/>
  <c r="F20" i="103"/>
  <c r="AD19" i="103"/>
  <c r="V19" i="103"/>
  <c r="N19" i="103"/>
  <c r="F19" i="103"/>
  <c r="C17" i="103"/>
  <c r="A17" i="103"/>
  <c r="C15" i="103"/>
  <c r="E6" i="103"/>
  <c r="E5" i="103"/>
  <c r="AK4" i="103"/>
  <c r="E4" i="103"/>
  <c r="B4" i="103"/>
  <c r="E36" i="102"/>
  <c r="E35" i="102"/>
  <c r="AS28" i="102"/>
  <c r="AR28" i="102"/>
  <c r="AQ28" i="102"/>
  <c r="AP28" i="102"/>
  <c r="AO28" i="102"/>
  <c r="AN28" i="102"/>
  <c r="AM28" i="102"/>
  <c r="AL28" i="102"/>
  <c r="AK28" i="102"/>
  <c r="AJ28" i="102"/>
  <c r="AH28" i="102"/>
  <c r="AF28" i="102"/>
  <c r="AD28" i="102"/>
  <c r="AB28" i="102"/>
  <c r="C28" i="102"/>
  <c r="A28" i="102"/>
  <c r="F28" i="102" s="1"/>
  <c r="B196" i="64" s="1"/>
  <c r="AS27" i="102"/>
  <c r="AR27" i="102"/>
  <c r="AQ27" i="102"/>
  <c r="AP27" i="102"/>
  <c r="AO27" i="102"/>
  <c r="AN27" i="102"/>
  <c r="AM27" i="102"/>
  <c r="AL27" i="102"/>
  <c r="AK27" i="102"/>
  <c r="AJ27" i="102"/>
  <c r="AH27" i="102"/>
  <c r="AF27" i="102"/>
  <c r="AD27" i="102"/>
  <c r="AB27" i="102"/>
  <c r="F27" i="102"/>
  <c r="B195" i="64" s="1"/>
  <c r="C27" i="102"/>
  <c r="L28" i="102" s="1"/>
  <c r="F196" i="64" s="1"/>
  <c r="A27" i="102"/>
  <c r="AS26" i="102"/>
  <c r="AR26" i="102"/>
  <c r="AD26" i="102" s="1"/>
  <c r="E194" i="64" s="1"/>
  <c r="AQ26" i="102"/>
  <c r="AP26" i="102"/>
  <c r="AO26" i="102"/>
  <c r="AN26" i="102"/>
  <c r="AM26" i="102"/>
  <c r="AL26" i="102"/>
  <c r="AK26" i="102"/>
  <c r="AJ26" i="102"/>
  <c r="AB26" i="102"/>
  <c r="C194" i="64" s="1"/>
  <c r="C26" i="102"/>
  <c r="L26" i="102" s="1"/>
  <c r="F194" i="64" s="1"/>
  <c r="A26" i="102"/>
  <c r="F26" i="102" s="1"/>
  <c r="B194" i="64" s="1"/>
  <c r="AS25" i="102"/>
  <c r="AR25" i="102"/>
  <c r="AQ25" i="102"/>
  <c r="AP25" i="102"/>
  <c r="AD25" i="102" s="1"/>
  <c r="E193" i="64" s="1"/>
  <c r="AO25" i="102"/>
  <c r="AN25" i="102"/>
  <c r="AM25" i="102"/>
  <c r="AL25" i="102"/>
  <c r="AK25" i="102"/>
  <c r="AB25" i="102" s="1"/>
  <c r="C193" i="64" s="1"/>
  <c r="AJ25" i="102"/>
  <c r="F25" i="102"/>
  <c r="B193" i="64" s="1"/>
  <c r="C25" i="102"/>
  <c r="A25" i="102"/>
  <c r="AS24" i="102"/>
  <c r="AR24" i="102"/>
  <c r="AQ24" i="102"/>
  <c r="AP24" i="102"/>
  <c r="AD24" i="102" s="1"/>
  <c r="E192" i="64" s="1"/>
  <c r="AO24" i="102"/>
  <c r="AN24" i="102"/>
  <c r="AM24" i="102"/>
  <c r="AL24" i="102"/>
  <c r="AK24" i="102"/>
  <c r="AB24" i="102" s="1"/>
  <c r="AJ24" i="102"/>
  <c r="L24" i="102"/>
  <c r="F192" i="64" s="1"/>
  <c r="C24" i="102"/>
  <c r="L25" i="102" s="1"/>
  <c r="F193" i="64" s="1"/>
  <c r="A24" i="102"/>
  <c r="F24" i="102" s="1"/>
  <c r="B192" i="64" s="1"/>
  <c r="AD21" i="102"/>
  <c r="V21" i="102"/>
  <c r="N21" i="102"/>
  <c r="F21" i="102"/>
  <c r="AD20" i="102"/>
  <c r="V20" i="102"/>
  <c r="N20" i="102"/>
  <c r="F20" i="102"/>
  <c r="AD19" i="102"/>
  <c r="V19" i="102"/>
  <c r="N19" i="102"/>
  <c r="F19" i="102"/>
  <c r="C17" i="102"/>
  <c r="A17" i="102"/>
  <c r="E16" i="102"/>
  <c r="C15" i="102"/>
  <c r="E13" i="102"/>
  <c r="E6" i="102"/>
  <c r="E5" i="102"/>
  <c r="AK4" i="102"/>
  <c r="E4" i="102"/>
  <c r="B4" i="102"/>
  <c r="A3" i="102"/>
  <c r="E36" i="101"/>
  <c r="E35" i="101"/>
  <c r="AS28" i="101"/>
  <c r="AR28" i="101"/>
  <c r="AQ28" i="101"/>
  <c r="AP28" i="101"/>
  <c r="AO28" i="101"/>
  <c r="AN28" i="101"/>
  <c r="AM28" i="101"/>
  <c r="AL28" i="101"/>
  <c r="AK28" i="101"/>
  <c r="AJ28" i="101"/>
  <c r="AH28" i="101"/>
  <c r="AF28" i="101"/>
  <c r="AD28" i="101"/>
  <c r="AB28" i="101"/>
  <c r="C28" i="101"/>
  <c r="A28" i="101"/>
  <c r="F28" i="101" s="1"/>
  <c r="B191" i="64" s="1"/>
  <c r="AS27" i="101"/>
  <c r="AR27" i="101"/>
  <c r="AQ27" i="101"/>
  <c r="AP27" i="101"/>
  <c r="AO27" i="101"/>
  <c r="AN27" i="101"/>
  <c r="AM27" i="101"/>
  <c r="AL27" i="101"/>
  <c r="AK27" i="101"/>
  <c r="AJ27" i="101"/>
  <c r="AH27" i="101"/>
  <c r="AF27" i="101"/>
  <c r="AD27" i="101"/>
  <c r="AB27" i="101"/>
  <c r="C27" i="101"/>
  <c r="L28" i="101" s="1"/>
  <c r="F191" i="64" s="1"/>
  <c r="A27" i="101"/>
  <c r="F27" i="101" s="1"/>
  <c r="B190" i="64" s="1"/>
  <c r="AS26" i="101"/>
  <c r="AR26" i="101"/>
  <c r="AQ26" i="101"/>
  <c r="AP26" i="101"/>
  <c r="AO26" i="101"/>
  <c r="AN26" i="101"/>
  <c r="AM26" i="101"/>
  <c r="AL26" i="101"/>
  <c r="AB26" i="101" s="1"/>
  <c r="C189" i="64" s="1"/>
  <c r="AK26" i="101"/>
  <c r="AJ26" i="101"/>
  <c r="AD26" i="101"/>
  <c r="E189" i="64" s="1"/>
  <c r="L26" i="101"/>
  <c r="F189" i="64" s="1"/>
  <c r="C26" i="101"/>
  <c r="A26" i="101"/>
  <c r="F26" i="101" s="1"/>
  <c r="B189" i="64" s="1"/>
  <c r="AS25" i="101"/>
  <c r="AR25" i="101"/>
  <c r="AQ25" i="101"/>
  <c r="AP25" i="101"/>
  <c r="AO25" i="101"/>
  <c r="AN25" i="101"/>
  <c r="AM25" i="101"/>
  <c r="AL25" i="101"/>
  <c r="AK25" i="101"/>
  <c r="AJ25" i="101"/>
  <c r="AD25" i="101"/>
  <c r="E188" i="64" s="1"/>
  <c r="C25" i="101"/>
  <c r="A25" i="101"/>
  <c r="F25" i="101" s="1"/>
  <c r="B188" i="64" s="1"/>
  <c r="AS24" i="101"/>
  <c r="AR24" i="101"/>
  <c r="AQ24" i="101"/>
  <c r="AP24" i="101"/>
  <c r="AD24" i="101" s="1"/>
  <c r="E187" i="64" s="1"/>
  <c r="AO24" i="101"/>
  <c r="AN24" i="101"/>
  <c r="AM24" i="101"/>
  <c r="AL24" i="101"/>
  <c r="AK24" i="101"/>
  <c r="AJ24" i="101"/>
  <c r="L24" i="101"/>
  <c r="F187" i="64" s="1"/>
  <c r="C24" i="101"/>
  <c r="L25" i="101" s="1"/>
  <c r="F188" i="64" s="1"/>
  <c r="A24" i="101"/>
  <c r="F24" i="101" s="1"/>
  <c r="B187" i="64" s="1"/>
  <c r="AD21" i="101"/>
  <c r="V21" i="101"/>
  <c r="N21" i="101"/>
  <c r="F21" i="101"/>
  <c r="AD20" i="101"/>
  <c r="V20" i="101"/>
  <c r="N20" i="101"/>
  <c r="F20" i="101"/>
  <c r="AD19" i="101"/>
  <c r="V19" i="101"/>
  <c r="N19" i="101"/>
  <c r="F19" i="101"/>
  <c r="C17" i="101"/>
  <c r="A17" i="101"/>
  <c r="C15" i="101"/>
  <c r="E6" i="101"/>
  <c r="E5" i="101"/>
  <c r="AK4" i="101"/>
  <c r="E4" i="101"/>
  <c r="B4" i="101"/>
  <c r="E36" i="100"/>
  <c r="E35" i="100"/>
  <c r="AS28" i="100"/>
  <c r="AR28" i="100"/>
  <c r="AQ28" i="100"/>
  <c r="AP28" i="100"/>
  <c r="AO28" i="100"/>
  <c r="AN28" i="100"/>
  <c r="AM28" i="100"/>
  <c r="AL28" i="100"/>
  <c r="AK28" i="100"/>
  <c r="AJ28" i="100"/>
  <c r="AH28" i="100"/>
  <c r="AF28" i="100"/>
  <c r="AD28" i="100"/>
  <c r="AB28" i="100"/>
  <c r="C28" i="100"/>
  <c r="A28" i="100"/>
  <c r="F28" i="100" s="1"/>
  <c r="B186" i="64" s="1"/>
  <c r="AS27" i="100"/>
  <c r="AR27" i="100"/>
  <c r="AQ27" i="100"/>
  <c r="AP27" i="100"/>
  <c r="AO27" i="100"/>
  <c r="AN27" i="100"/>
  <c r="AM27" i="100"/>
  <c r="AL27" i="100"/>
  <c r="AK27" i="100"/>
  <c r="AJ27" i="100"/>
  <c r="C27" i="100"/>
  <c r="L28" i="100" s="1"/>
  <c r="F186" i="64" s="1"/>
  <c r="A27" i="100"/>
  <c r="F27" i="100" s="1"/>
  <c r="B185" i="64" s="1"/>
  <c r="AS26" i="100"/>
  <c r="AR26" i="100"/>
  <c r="AQ26" i="100"/>
  <c r="AP26" i="100"/>
  <c r="AO26" i="100"/>
  <c r="AN26" i="100"/>
  <c r="AM26" i="100"/>
  <c r="AL26" i="100"/>
  <c r="AK26" i="100"/>
  <c r="AB26" i="100" s="1"/>
  <c r="C184" i="64" s="1"/>
  <c r="AJ26" i="100"/>
  <c r="AD26" i="100"/>
  <c r="E184" i="64" s="1"/>
  <c r="C26" i="100"/>
  <c r="L26" i="100" s="1"/>
  <c r="F184" i="64" s="1"/>
  <c r="A26" i="100"/>
  <c r="F26" i="100" s="1"/>
  <c r="B184" i="64" s="1"/>
  <c r="AS25" i="100"/>
  <c r="AD25" i="100" s="1"/>
  <c r="E183" i="64" s="1"/>
  <c r="AR25" i="100"/>
  <c r="AQ25" i="100"/>
  <c r="AP25" i="100"/>
  <c r="AO25" i="100"/>
  <c r="AN25" i="100"/>
  <c r="AM25" i="100"/>
  <c r="AL25" i="100"/>
  <c r="AK25" i="100"/>
  <c r="AB25" i="100" s="1"/>
  <c r="C183" i="64" s="1"/>
  <c r="AJ25" i="100"/>
  <c r="C25" i="100"/>
  <c r="A25" i="100"/>
  <c r="F25" i="100" s="1"/>
  <c r="B183" i="64" s="1"/>
  <c r="AS24" i="100"/>
  <c r="AR24" i="100"/>
  <c r="AQ24" i="100"/>
  <c r="AP24" i="100"/>
  <c r="AO24" i="100"/>
  <c r="AN24" i="100"/>
  <c r="AM24" i="100"/>
  <c r="AL24" i="100"/>
  <c r="AK24" i="100"/>
  <c r="AB24" i="100" s="1"/>
  <c r="C182" i="64" s="1"/>
  <c r="AJ24" i="100"/>
  <c r="L24" i="100"/>
  <c r="F182" i="64" s="1"/>
  <c r="C24" i="100"/>
  <c r="L25" i="100" s="1"/>
  <c r="F183" i="64" s="1"/>
  <c r="A24" i="100"/>
  <c r="F24" i="100" s="1"/>
  <c r="B182" i="64" s="1"/>
  <c r="V21" i="100"/>
  <c r="N21" i="100"/>
  <c r="F21" i="100"/>
  <c r="AD20" i="100"/>
  <c r="V20" i="100"/>
  <c r="N20" i="100"/>
  <c r="F20" i="100"/>
  <c r="V19" i="100"/>
  <c r="N19" i="100"/>
  <c r="F19" i="100"/>
  <c r="C17" i="100"/>
  <c r="A17" i="100"/>
  <c r="C15" i="100"/>
  <c r="E6" i="100"/>
  <c r="E5" i="100"/>
  <c r="AK4" i="100"/>
  <c r="E4" i="100"/>
  <c r="B4" i="100"/>
  <c r="E36" i="99"/>
  <c r="E35" i="99"/>
  <c r="AS28" i="99"/>
  <c r="AR28" i="99"/>
  <c r="AQ28" i="99"/>
  <c r="AP28" i="99"/>
  <c r="AO28" i="99"/>
  <c r="AN28" i="99"/>
  <c r="AM28" i="99"/>
  <c r="AL28" i="99"/>
  <c r="AK28" i="99"/>
  <c r="AJ28" i="99"/>
  <c r="AH28" i="99"/>
  <c r="AF28" i="99"/>
  <c r="AD28" i="99"/>
  <c r="AB28" i="99"/>
  <c r="C28" i="99"/>
  <c r="A28" i="99"/>
  <c r="F28" i="99" s="1"/>
  <c r="B181" i="64" s="1"/>
  <c r="AS27" i="99"/>
  <c r="AR27" i="99"/>
  <c r="AQ27" i="99"/>
  <c r="AP27" i="99"/>
  <c r="AO27" i="99"/>
  <c r="AN27" i="99"/>
  <c r="AM27" i="99"/>
  <c r="AL27" i="99"/>
  <c r="AK27" i="99"/>
  <c r="AJ27" i="99"/>
  <c r="AH27" i="99"/>
  <c r="AF27" i="99"/>
  <c r="AD27" i="99"/>
  <c r="AB27" i="99"/>
  <c r="C27" i="99"/>
  <c r="L28" i="99" s="1"/>
  <c r="F181" i="64" s="1"/>
  <c r="A27" i="99"/>
  <c r="F27" i="99" s="1"/>
  <c r="B180" i="64" s="1"/>
  <c r="AS26" i="99"/>
  <c r="AR26" i="99"/>
  <c r="AQ26" i="99"/>
  <c r="AP26" i="99"/>
  <c r="AO26" i="99"/>
  <c r="AN26" i="99"/>
  <c r="AM26" i="99"/>
  <c r="AB26" i="99" s="1"/>
  <c r="C179" i="64" s="1"/>
  <c r="AL26" i="99"/>
  <c r="AK26" i="99"/>
  <c r="AJ26" i="99"/>
  <c r="AD26" i="99"/>
  <c r="E179" i="64" s="1"/>
  <c r="C26" i="99"/>
  <c r="L26" i="99" s="1"/>
  <c r="F179" i="64" s="1"/>
  <c r="A26" i="99"/>
  <c r="F26" i="99" s="1"/>
  <c r="B179" i="64" s="1"/>
  <c r="AS25" i="99"/>
  <c r="AR25" i="99"/>
  <c r="AQ25" i="99"/>
  <c r="AP25" i="99"/>
  <c r="AO25" i="99"/>
  <c r="AN25" i="99"/>
  <c r="AM25" i="99"/>
  <c r="AL25" i="99"/>
  <c r="AK25" i="99"/>
  <c r="AB25" i="99" s="1"/>
  <c r="C178" i="64" s="1"/>
  <c r="AJ25" i="99"/>
  <c r="L25" i="99"/>
  <c r="F178" i="64" s="1"/>
  <c r="F25" i="99"/>
  <c r="B178" i="64" s="1"/>
  <c r="C25" i="99"/>
  <c r="A25" i="99"/>
  <c r="AS24" i="99"/>
  <c r="AR24" i="99"/>
  <c r="AQ24" i="99"/>
  <c r="AP24" i="99"/>
  <c r="AD24" i="99" s="1"/>
  <c r="E177" i="64" s="1"/>
  <c r="AO24" i="99"/>
  <c r="AN24" i="99"/>
  <c r="AM24" i="99"/>
  <c r="AL24" i="99"/>
  <c r="AK24" i="99"/>
  <c r="AJ24" i="99"/>
  <c r="L24" i="99"/>
  <c r="F177" i="64" s="1"/>
  <c r="C24" i="99"/>
  <c r="A24" i="99"/>
  <c r="F24" i="99" s="1"/>
  <c r="B177" i="64" s="1"/>
  <c r="AD21" i="99"/>
  <c r="V21" i="99"/>
  <c r="N21" i="99"/>
  <c r="F21" i="99"/>
  <c r="AD20" i="99"/>
  <c r="V20" i="99"/>
  <c r="N20" i="99"/>
  <c r="F20" i="99"/>
  <c r="AD19" i="99"/>
  <c r="V19" i="99"/>
  <c r="N19" i="99"/>
  <c r="F19" i="99"/>
  <c r="C17" i="99"/>
  <c r="C15" i="99"/>
  <c r="E6" i="99"/>
  <c r="E5" i="99"/>
  <c r="AK4" i="99"/>
  <c r="E4" i="99"/>
  <c r="B4" i="99"/>
  <c r="E36" i="98"/>
  <c r="E35" i="98"/>
  <c r="AS28" i="98"/>
  <c r="AR28" i="98"/>
  <c r="AQ28" i="98"/>
  <c r="AP28" i="98"/>
  <c r="AD28" i="98" s="1"/>
  <c r="E176" i="64" s="1"/>
  <c r="AO28" i="98"/>
  <c r="AN28" i="98"/>
  <c r="AM28" i="98"/>
  <c r="AL28" i="98"/>
  <c r="AK28" i="98"/>
  <c r="AJ28" i="98"/>
  <c r="C28" i="98"/>
  <c r="A28" i="98"/>
  <c r="F28" i="98" s="1"/>
  <c r="B176" i="64" s="1"/>
  <c r="AS27" i="98"/>
  <c r="AR27" i="98"/>
  <c r="AQ27" i="98"/>
  <c r="AP27" i="98"/>
  <c r="AD27" i="98" s="1"/>
  <c r="AO27" i="98"/>
  <c r="AN27" i="98"/>
  <c r="AM27" i="98"/>
  <c r="AL27" i="98"/>
  <c r="AB27" i="98" s="1"/>
  <c r="C175" i="64" s="1"/>
  <c r="AK27" i="98"/>
  <c r="AJ27" i="98"/>
  <c r="F27" i="98"/>
  <c r="B175" i="64" s="1"/>
  <c r="C27" i="98"/>
  <c r="L28" i="98" s="1"/>
  <c r="F176" i="64" s="1"/>
  <c r="A27" i="98"/>
  <c r="AS26" i="98"/>
  <c r="AR26" i="98"/>
  <c r="AQ26" i="98"/>
  <c r="AP26" i="98"/>
  <c r="AO26" i="98"/>
  <c r="AN26" i="98"/>
  <c r="AM26" i="98"/>
  <c r="AL26" i="98"/>
  <c r="AK26" i="98"/>
  <c r="AJ26" i="98"/>
  <c r="AD26" i="98"/>
  <c r="E174" i="64" s="1"/>
  <c r="AB26" i="98"/>
  <c r="C174" i="64" s="1"/>
  <c r="C26" i="98"/>
  <c r="L26" i="98" s="1"/>
  <c r="F174" i="64" s="1"/>
  <c r="A26" i="98"/>
  <c r="F26" i="98" s="1"/>
  <c r="B174" i="64" s="1"/>
  <c r="AS25" i="98"/>
  <c r="AR25" i="98"/>
  <c r="AQ25" i="98"/>
  <c r="AP25" i="98"/>
  <c r="AO25" i="98"/>
  <c r="AN25" i="98"/>
  <c r="AM25" i="98"/>
  <c r="AL25" i="98"/>
  <c r="AK25" i="98"/>
  <c r="AJ25" i="98"/>
  <c r="AD25" i="98"/>
  <c r="E173" i="64" s="1"/>
  <c r="AB25" i="98"/>
  <c r="C173" i="64" s="1"/>
  <c r="F25" i="98"/>
  <c r="B173" i="64" s="1"/>
  <c r="C25" i="98"/>
  <c r="A25" i="98"/>
  <c r="AS24" i="98"/>
  <c r="AD24" i="98" s="1"/>
  <c r="E172" i="64" s="1"/>
  <c r="AR24" i="98"/>
  <c r="AQ24" i="98"/>
  <c r="AP24" i="98"/>
  <c r="AO24" i="98"/>
  <c r="AN24" i="98"/>
  <c r="AM24" i="98"/>
  <c r="AL24" i="98"/>
  <c r="AK24" i="98"/>
  <c r="AJ24" i="98"/>
  <c r="L24" i="98"/>
  <c r="F172" i="64" s="1"/>
  <c r="C24" i="98"/>
  <c r="L25" i="98" s="1"/>
  <c r="F173" i="64" s="1"/>
  <c r="A24" i="98"/>
  <c r="F24" i="98" s="1"/>
  <c r="B172" i="64" s="1"/>
  <c r="AD21" i="98"/>
  <c r="V21" i="98"/>
  <c r="N21" i="98"/>
  <c r="F21" i="98"/>
  <c r="AD20" i="98"/>
  <c r="V20" i="98"/>
  <c r="N20" i="98"/>
  <c r="F20" i="98"/>
  <c r="AD19" i="98"/>
  <c r="V19" i="98"/>
  <c r="N19" i="98"/>
  <c r="F19" i="98"/>
  <c r="C17" i="98"/>
  <c r="A17" i="98"/>
  <c r="C15" i="98"/>
  <c r="E6" i="98"/>
  <c r="E5" i="98"/>
  <c r="AK4" i="98"/>
  <c r="E4" i="98"/>
  <c r="B4" i="98"/>
  <c r="E36" i="97"/>
  <c r="E35" i="97"/>
  <c r="AS28" i="97"/>
  <c r="AR28" i="97"/>
  <c r="AQ28" i="97"/>
  <c r="AP28" i="97"/>
  <c r="AO28" i="97"/>
  <c r="AN28" i="97"/>
  <c r="AM28" i="97"/>
  <c r="AL28" i="97"/>
  <c r="AK28" i="97"/>
  <c r="AJ28" i="97"/>
  <c r="AH28" i="97"/>
  <c r="AF28" i="97"/>
  <c r="AD28" i="97"/>
  <c r="AB28" i="97"/>
  <c r="C28" i="97"/>
  <c r="A28" i="97"/>
  <c r="F28" i="97" s="1"/>
  <c r="B171" i="64" s="1"/>
  <c r="AS27" i="97"/>
  <c r="AR27" i="97"/>
  <c r="AQ27" i="97"/>
  <c r="AP27" i="97"/>
  <c r="AO27" i="97"/>
  <c r="AN27" i="97"/>
  <c r="AM27" i="97"/>
  <c r="AL27" i="97"/>
  <c r="AK27" i="97"/>
  <c r="AJ27" i="97"/>
  <c r="F27" i="97"/>
  <c r="B170" i="64" s="1"/>
  <c r="C27" i="97"/>
  <c r="L28" i="97" s="1"/>
  <c r="F171" i="64" s="1"/>
  <c r="A27" i="97"/>
  <c r="AS26" i="97"/>
  <c r="AR26" i="97"/>
  <c r="AQ26" i="97"/>
  <c r="AP26" i="97"/>
  <c r="AO26" i="97"/>
  <c r="AN26" i="97"/>
  <c r="AM26" i="97"/>
  <c r="AL26" i="97"/>
  <c r="AK26" i="97"/>
  <c r="AB26" i="97" s="1"/>
  <c r="C169" i="64" s="1"/>
  <c r="AJ26" i="97"/>
  <c r="C26" i="97"/>
  <c r="L26" i="97" s="1"/>
  <c r="F169" i="64" s="1"/>
  <c r="A26" i="97"/>
  <c r="F26" i="97" s="1"/>
  <c r="B169" i="64" s="1"/>
  <c r="AS25" i="97"/>
  <c r="AR25" i="97"/>
  <c r="AQ25" i="97"/>
  <c r="AP25" i="97"/>
  <c r="AO25" i="97"/>
  <c r="AD25" i="97" s="1"/>
  <c r="AN25" i="97"/>
  <c r="AM25" i="97"/>
  <c r="AL25" i="97"/>
  <c r="AK25" i="97"/>
  <c r="AB25" i="97" s="1"/>
  <c r="C168" i="64" s="1"/>
  <c r="AJ25" i="97"/>
  <c r="C25" i="97"/>
  <c r="A25" i="97"/>
  <c r="F25" i="97" s="1"/>
  <c r="B168" i="64" s="1"/>
  <c r="AS24" i="97"/>
  <c r="AR24" i="97"/>
  <c r="AQ24" i="97"/>
  <c r="AP24" i="97"/>
  <c r="AD24" i="97" s="1"/>
  <c r="AO24" i="97"/>
  <c r="AN24" i="97"/>
  <c r="AM24" i="97"/>
  <c r="AL24" i="97"/>
  <c r="AK24" i="97"/>
  <c r="AB24" i="97" s="1"/>
  <c r="C167" i="64" s="1"/>
  <c r="AJ24" i="97"/>
  <c r="L24" i="97"/>
  <c r="F167" i="64" s="1"/>
  <c r="C24" i="97"/>
  <c r="L25" i="97" s="1"/>
  <c r="F168" i="64" s="1"/>
  <c r="A24" i="97"/>
  <c r="F24" i="97" s="1"/>
  <c r="B167" i="64" s="1"/>
  <c r="AD21" i="97"/>
  <c r="V21" i="97"/>
  <c r="N21" i="97"/>
  <c r="F21" i="97"/>
  <c r="AD20" i="97"/>
  <c r="V20" i="97"/>
  <c r="N20" i="97"/>
  <c r="F20" i="97"/>
  <c r="AD19" i="97"/>
  <c r="V19" i="97"/>
  <c r="N19" i="97"/>
  <c r="F19" i="97"/>
  <c r="C17" i="97"/>
  <c r="A17" i="97"/>
  <c r="C15" i="97"/>
  <c r="E6" i="97"/>
  <c r="E5" i="97"/>
  <c r="AK4" i="97"/>
  <c r="E4" i="97"/>
  <c r="B4" i="97"/>
  <c r="E36" i="96"/>
  <c r="E35" i="96"/>
  <c r="AS28" i="96"/>
  <c r="AR28" i="96"/>
  <c r="AQ28" i="96"/>
  <c r="AP28" i="96"/>
  <c r="AO28" i="96"/>
  <c r="AN28" i="96"/>
  <c r="AM28" i="96"/>
  <c r="AL28" i="96"/>
  <c r="AK28" i="96"/>
  <c r="AJ28" i="96"/>
  <c r="AH28" i="96"/>
  <c r="AF28" i="96"/>
  <c r="AD28" i="96"/>
  <c r="AB28" i="96"/>
  <c r="C28" i="96"/>
  <c r="A28" i="96"/>
  <c r="F28" i="96" s="1"/>
  <c r="B166" i="64" s="1"/>
  <c r="AS27" i="96"/>
  <c r="AR27" i="96"/>
  <c r="AQ27" i="96"/>
  <c r="AP27" i="96"/>
  <c r="AO27" i="96"/>
  <c r="AN27" i="96"/>
  <c r="AM27" i="96"/>
  <c r="AL27" i="96"/>
  <c r="AK27" i="96"/>
  <c r="AJ27" i="96"/>
  <c r="AH27" i="96"/>
  <c r="AF27" i="96"/>
  <c r="AD27" i="96"/>
  <c r="AB27" i="96"/>
  <c r="C27" i="96"/>
  <c r="L28" i="96" s="1"/>
  <c r="F166" i="64" s="1"/>
  <c r="A27" i="96"/>
  <c r="F27" i="96" s="1"/>
  <c r="B165" i="64" s="1"/>
  <c r="AS26" i="96"/>
  <c r="AR26" i="96"/>
  <c r="AD26" i="96" s="1"/>
  <c r="E164" i="64" s="1"/>
  <c r="AQ26" i="96"/>
  <c r="AP26" i="96"/>
  <c r="AO26" i="96"/>
  <c r="AN26" i="96"/>
  <c r="AM26" i="96"/>
  <c r="AL26" i="96"/>
  <c r="AK26" i="96"/>
  <c r="AJ26" i="96"/>
  <c r="AB26" i="96"/>
  <c r="C164" i="64" s="1"/>
  <c r="C26" i="96"/>
  <c r="L26" i="96" s="1"/>
  <c r="F164" i="64" s="1"/>
  <c r="A26" i="96"/>
  <c r="F26" i="96" s="1"/>
  <c r="B164" i="64" s="1"/>
  <c r="AS25" i="96"/>
  <c r="AR25" i="96"/>
  <c r="AQ25" i="96"/>
  <c r="AP25" i="96"/>
  <c r="AO25" i="96"/>
  <c r="AN25" i="96"/>
  <c r="AM25" i="96"/>
  <c r="AL25" i="96"/>
  <c r="AK25" i="96"/>
  <c r="AJ25" i="96"/>
  <c r="C25" i="96"/>
  <c r="A25" i="96"/>
  <c r="F25" i="96" s="1"/>
  <c r="B163" i="64" s="1"/>
  <c r="AS24" i="96"/>
  <c r="AR24" i="96"/>
  <c r="AD24" i="96" s="1"/>
  <c r="E162" i="64" s="1"/>
  <c r="AQ24" i="96"/>
  <c r="AP24" i="96"/>
  <c r="AO24" i="96"/>
  <c r="AN24" i="96"/>
  <c r="AM24" i="96"/>
  <c r="AL24" i="96"/>
  <c r="AK24" i="96"/>
  <c r="AB24" i="96" s="1"/>
  <c r="C162" i="64" s="1"/>
  <c r="AJ24" i="96"/>
  <c r="L24" i="96"/>
  <c r="F162" i="64" s="1"/>
  <c r="C24" i="96"/>
  <c r="L25" i="96" s="1"/>
  <c r="F163" i="64" s="1"/>
  <c r="A24" i="96"/>
  <c r="F24" i="96" s="1"/>
  <c r="B162" i="64" s="1"/>
  <c r="AD21" i="96"/>
  <c r="V21" i="96"/>
  <c r="N21" i="96"/>
  <c r="F21" i="96"/>
  <c r="AD20" i="96"/>
  <c r="V20" i="96"/>
  <c r="N20" i="96"/>
  <c r="F20" i="96"/>
  <c r="AD19" i="96"/>
  <c r="V19" i="96"/>
  <c r="N19" i="96"/>
  <c r="F19" i="96"/>
  <c r="C17" i="96"/>
  <c r="A17" i="96"/>
  <c r="E16" i="96"/>
  <c r="C15" i="96"/>
  <c r="E13" i="96"/>
  <c r="E6" i="96"/>
  <c r="E5" i="96"/>
  <c r="AK4" i="96"/>
  <c r="E4" i="96"/>
  <c r="B4" i="96"/>
  <c r="A3" i="96"/>
  <c r="E36" i="95"/>
  <c r="E35" i="95"/>
  <c r="AS28" i="95"/>
  <c r="AR28" i="95"/>
  <c r="AQ28" i="95"/>
  <c r="AP28" i="95"/>
  <c r="AO28" i="95"/>
  <c r="AN28" i="95"/>
  <c r="AM28" i="95"/>
  <c r="AL28" i="95"/>
  <c r="AK28" i="95"/>
  <c r="AJ28" i="95"/>
  <c r="C28" i="95"/>
  <c r="A28" i="95"/>
  <c r="AS27" i="95"/>
  <c r="AR27" i="95"/>
  <c r="AD27" i="95" s="1"/>
  <c r="E160" i="64" s="1"/>
  <c r="AQ27" i="95"/>
  <c r="AP27" i="95"/>
  <c r="AO27" i="95"/>
  <c r="AN27" i="95"/>
  <c r="AM27" i="95"/>
  <c r="AL27" i="95"/>
  <c r="AK27" i="95"/>
  <c r="AJ27" i="95"/>
  <c r="AB27" i="95"/>
  <c r="C160" i="64" s="1"/>
  <c r="C27" i="95"/>
  <c r="A27" i="95"/>
  <c r="AS26" i="95"/>
  <c r="AR26" i="95"/>
  <c r="AQ26" i="95"/>
  <c r="AP26" i="95"/>
  <c r="AO26" i="95"/>
  <c r="AN26" i="95"/>
  <c r="AM26" i="95"/>
  <c r="AL26" i="95"/>
  <c r="AK26" i="95"/>
  <c r="AJ26" i="95"/>
  <c r="C26" i="95"/>
  <c r="A26" i="95"/>
  <c r="AS25" i="95"/>
  <c r="AR25" i="95"/>
  <c r="AD25" i="95" s="1"/>
  <c r="E158" i="64" s="1"/>
  <c r="AQ25" i="95"/>
  <c r="AP25" i="95"/>
  <c r="AO25" i="95"/>
  <c r="AN25" i="95"/>
  <c r="AM25" i="95"/>
  <c r="AL25" i="95"/>
  <c r="AK25" i="95"/>
  <c r="AJ25" i="95"/>
  <c r="AB25" i="95"/>
  <c r="C158" i="64" s="1"/>
  <c r="C25" i="95"/>
  <c r="A25" i="95"/>
  <c r="AS24" i="95"/>
  <c r="AR24" i="95"/>
  <c r="AQ24" i="95"/>
  <c r="AP24" i="95"/>
  <c r="AO24" i="95"/>
  <c r="AN24" i="95"/>
  <c r="AM24" i="95"/>
  <c r="AL24" i="95"/>
  <c r="AK24" i="95"/>
  <c r="AB24" i="95" s="1"/>
  <c r="C157" i="64" s="1"/>
  <c r="AJ24" i="95"/>
  <c r="AD24" i="95"/>
  <c r="E157" i="64" s="1"/>
  <c r="C24" i="95"/>
  <c r="A24" i="95"/>
  <c r="C17" i="95"/>
  <c r="A17" i="95"/>
  <c r="C15" i="95"/>
  <c r="B11" i="95"/>
  <c r="B10" i="95"/>
  <c r="B9" i="95"/>
  <c r="B8" i="95"/>
  <c r="B7" i="95"/>
  <c r="E6" i="95"/>
  <c r="B6" i="95"/>
  <c r="E5" i="95"/>
  <c r="B5" i="95"/>
  <c r="AK4" i="95"/>
  <c r="E4" i="95"/>
  <c r="B4" i="95"/>
  <c r="E36" i="94"/>
  <c r="E35" i="94"/>
  <c r="AS28" i="94"/>
  <c r="AR28" i="94"/>
  <c r="AQ28" i="94"/>
  <c r="AP28" i="94"/>
  <c r="AO28" i="94"/>
  <c r="AN28" i="94"/>
  <c r="AM28" i="94"/>
  <c r="AL28" i="94"/>
  <c r="AK28" i="94"/>
  <c r="AJ28" i="94"/>
  <c r="AH28" i="94"/>
  <c r="AF28" i="94"/>
  <c r="AD28" i="94"/>
  <c r="AB28" i="94"/>
  <c r="C28" i="94"/>
  <c r="A28" i="94"/>
  <c r="AS27" i="94"/>
  <c r="AR27" i="94"/>
  <c r="AQ27" i="94"/>
  <c r="AP27" i="94"/>
  <c r="AO27" i="94"/>
  <c r="AN27" i="94"/>
  <c r="AM27" i="94"/>
  <c r="AL27" i="94"/>
  <c r="AK27" i="94"/>
  <c r="AJ27" i="94"/>
  <c r="AH27" i="94"/>
  <c r="AF27" i="94"/>
  <c r="AD27" i="94"/>
  <c r="AB27" i="94"/>
  <c r="C27" i="94"/>
  <c r="A27" i="94"/>
  <c r="AS26" i="94"/>
  <c r="AR26" i="94"/>
  <c r="AQ26" i="94"/>
  <c r="AP26" i="94"/>
  <c r="AD26" i="94" s="1"/>
  <c r="E154" i="64" s="1"/>
  <c r="AO26" i="94"/>
  <c r="AN26" i="94"/>
  <c r="AM26" i="94"/>
  <c r="AL26" i="94"/>
  <c r="AK26" i="94"/>
  <c r="AB26" i="94" s="1"/>
  <c r="C154" i="64" s="1"/>
  <c r="AJ26" i="94"/>
  <c r="C26" i="94"/>
  <c r="A26" i="94"/>
  <c r="AS25" i="94"/>
  <c r="AR25" i="94"/>
  <c r="AQ25" i="94"/>
  <c r="AP25" i="94"/>
  <c r="AD25" i="94" s="1"/>
  <c r="E153" i="64" s="1"/>
  <c r="AO25" i="94"/>
  <c r="AN25" i="94"/>
  <c r="AM25" i="94"/>
  <c r="AL25" i="94"/>
  <c r="AB25" i="94" s="1"/>
  <c r="C153" i="64" s="1"/>
  <c r="AK25" i="94"/>
  <c r="AJ25" i="94"/>
  <c r="C25" i="94"/>
  <c r="A25" i="94"/>
  <c r="AS24" i="94"/>
  <c r="AR24" i="94"/>
  <c r="AQ24" i="94"/>
  <c r="AP24" i="94"/>
  <c r="AD24" i="94" s="1"/>
  <c r="AO24" i="94"/>
  <c r="AN24" i="94"/>
  <c r="AM24" i="94"/>
  <c r="AL24" i="94"/>
  <c r="AB24" i="94" s="1"/>
  <c r="AK24" i="94"/>
  <c r="AJ24" i="94"/>
  <c r="C24" i="94"/>
  <c r="A24" i="94"/>
  <c r="C17" i="94"/>
  <c r="A17" i="94"/>
  <c r="C15" i="94"/>
  <c r="E6" i="94"/>
  <c r="E5" i="94"/>
  <c r="AK4" i="94"/>
  <c r="E4" i="94"/>
  <c r="B4" i="94"/>
  <c r="E36" i="93"/>
  <c r="E35" i="93"/>
  <c r="AS28" i="93"/>
  <c r="AR28" i="93"/>
  <c r="AQ28" i="93"/>
  <c r="AP28" i="93"/>
  <c r="AO28" i="93"/>
  <c r="AN28" i="93"/>
  <c r="AM28" i="93"/>
  <c r="AB28" i="93" s="1"/>
  <c r="C151" i="64" s="1"/>
  <c r="AL28" i="93"/>
  <c r="AK28" i="93"/>
  <c r="AJ28" i="93"/>
  <c r="AD28" i="93"/>
  <c r="E151" i="64" s="1"/>
  <c r="C28" i="93"/>
  <c r="A28" i="93"/>
  <c r="AS27" i="93"/>
  <c r="AR27" i="93"/>
  <c r="AQ27" i="93"/>
  <c r="AP27" i="93"/>
  <c r="AO27" i="93"/>
  <c r="AN27" i="93"/>
  <c r="AM27" i="93"/>
  <c r="AL27" i="93"/>
  <c r="AK27" i="93"/>
  <c r="AJ27" i="93"/>
  <c r="C27" i="93"/>
  <c r="A27" i="93"/>
  <c r="AS26" i="93"/>
  <c r="AR26" i="93"/>
  <c r="AQ26" i="93"/>
  <c r="AD26" i="93" s="1"/>
  <c r="AP26" i="93"/>
  <c r="AO26" i="93"/>
  <c r="AN26" i="93"/>
  <c r="AM26" i="93"/>
  <c r="AL26" i="93"/>
  <c r="AK26" i="93"/>
  <c r="AJ26" i="93"/>
  <c r="AB26" i="93"/>
  <c r="C149" i="64" s="1"/>
  <c r="C26" i="93"/>
  <c r="A26" i="93"/>
  <c r="AS25" i="93"/>
  <c r="AR25" i="93"/>
  <c r="AQ25" i="93"/>
  <c r="AP25" i="93"/>
  <c r="AO25" i="93"/>
  <c r="AN25" i="93"/>
  <c r="AM25" i="93"/>
  <c r="AL25" i="93"/>
  <c r="AK25" i="93"/>
  <c r="AJ25" i="93"/>
  <c r="AD25" i="93"/>
  <c r="E148" i="64" s="1"/>
  <c r="C25" i="93"/>
  <c r="A25" i="93"/>
  <c r="AS24" i="93"/>
  <c r="AR24" i="93"/>
  <c r="AQ24" i="93"/>
  <c r="AP24" i="93"/>
  <c r="AD24" i="93" s="1"/>
  <c r="E147" i="64" s="1"/>
  <c r="AO24" i="93"/>
  <c r="AN24" i="93"/>
  <c r="AM24" i="93"/>
  <c r="AL24" i="93"/>
  <c r="AK24" i="93"/>
  <c r="AJ24" i="93"/>
  <c r="C24" i="93"/>
  <c r="A24" i="93"/>
  <c r="C17" i="93"/>
  <c r="A17" i="93"/>
  <c r="C15" i="93"/>
  <c r="E6" i="93"/>
  <c r="E5" i="93"/>
  <c r="AK4" i="93"/>
  <c r="E4" i="93"/>
  <c r="B4" i="93"/>
  <c r="E36" i="92"/>
  <c r="E35" i="92"/>
  <c r="AS28" i="92"/>
  <c r="AR28" i="92"/>
  <c r="AQ28" i="92"/>
  <c r="AP28" i="92"/>
  <c r="AO28" i="92"/>
  <c r="AN28" i="92"/>
  <c r="AM28" i="92"/>
  <c r="AL28" i="92"/>
  <c r="AK28" i="92"/>
  <c r="AJ28" i="92"/>
  <c r="AH28" i="92"/>
  <c r="AF28" i="92"/>
  <c r="AD28" i="92"/>
  <c r="AB28" i="92"/>
  <c r="C28" i="92"/>
  <c r="A28" i="92"/>
  <c r="AS27" i="92"/>
  <c r="AR27" i="92"/>
  <c r="AQ27" i="92"/>
  <c r="AP27" i="92"/>
  <c r="AD27" i="92" s="1"/>
  <c r="E145" i="64" s="1"/>
  <c r="AO27" i="92"/>
  <c r="AN27" i="92"/>
  <c r="AM27" i="92"/>
  <c r="AL27" i="92"/>
  <c r="AK27" i="92"/>
  <c r="AB27" i="92" s="1"/>
  <c r="C145" i="64" s="1"/>
  <c r="AJ27" i="92"/>
  <c r="C27" i="92"/>
  <c r="A27" i="92"/>
  <c r="AS26" i="92"/>
  <c r="AR26" i="92"/>
  <c r="AQ26" i="92"/>
  <c r="AP26" i="92"/>
  <c r="AO26" i="92"/>
  <c r="AN26" i="92"/>
  <c r="AM26" i="92"/>
  <c r="AL26" i="92"/>
  <c r="AK26" i="92"/>
  <c r="AB26" i="92" s="1"/>
  <c r="C144" i="64" s="1"/>
  <c r="AJ26" i="92"/>
  <c r="C26" i="92"/>
  <c r="A26" i="92"/>
  <c r="AS25" i="92"/>
  <c r="AR25" i="92"/>
  <c r="AQ25" i="92"/>
  <c r="AP25" i="92"/>
  <c r="AD25" i="92" s="1"/>
  <c r="E143" i="64" s="1"/>
  <c r="AO25" i="92"/>
  <c r="AN25" i="92"/>
  <c r="AM25" i="92"/>
  <c r="AL25" i="92"/>
  <c r="AB25" i="92" s="1"/>
  <c r="C143" i="64" s="1"/>
  <c r="AK25" i="92"/>
  <c r="AJ25" i="92"/>
  <c r="C25" i="92"/>
  <c r="A25" i="92"/>
  <c r="AS24" i="92"/>
  <c r="AR24" i="92"/>
  <c r="AQ24" i="92"/>
  <c r="AP24" i="92"/>
  <c r="AO24" i="92"/>
  <c r="AN24" i="92"/>
  <c r="AM24" i="92"/>
  <c r="AL24" i="92"/>
  <c r="AK24" i="92"/>
  <c r="AJ24" i="92"/>
  <c r="AD24" i="92"/>
  <c r="E142" i="64" s="1"/>
  <c r="AB24" i="92"/>
  <c r="C142" i="64" s="1"/>
  <c r="C24" i="92"/>
  <c r="A24" i="92"/>
  <c r="C17" i="92"/>
  <c r="A17" i="92"/>
  <c r="C15" i="92"/>
  <c r="E6" i="92"/>
  <c r="E5" i="92"/>
  <c r="AK4" i="92"/>
  <c r="E4" i="92"/>
  <c r="B4" i="92"/>
  <c r="E36" i="91"/>
  <c r="E35" i="91"/>
  <c r="AS28" i="91"/>
  <c r="AR28" i="91"/>
  <c r="AQ28" i="91"/>
  <c r="AP28" i="91"/>
  <c r="AO28" i="91"/>
  <c r="AN28" i="91"/>
  <c r="AM28" i="91"/>
  <c r="AL28" i="91"/>
  <c r="AK28" i="91"/>
  <c r="AJ28" i="91"/>
  <c r="AH28" i="91"/>
  <c r="AF28" i="91"/>
  <c r="AD28" i="91"/>
  <c r="AB28" i="91"/>
  <c r="C28" i="91"/>
  <c r="A28" i="91"/>
  <c r="AS27" i="91"/>
  <c r="AR27" i="91"/>
  <c r="AQ27" i="91"/>
  <c r="AP27" i="91"/>
  <c r="AO27" i="91"/>
  <c r="AD27" i="91" s="1"/>
  <c r="AN27" i="91"/>
  <c r="AM27" i="91"/>
  <c r="AL27" i="91"/>
  <c r="AK27" i="91"/>
  <c r="AB27" i="91" s="1"/>
  <c r="C140" i="64" s="1"/>
  <c r="AJ27" i="91"/>
  <c r="C27" i="91"/>
  <c r="A27" i="91"/>
  <c r="AS26" i="91"/>
  <c r="AR26" i="91"/>
  <c r="AQ26" i="91"/>
  <c r="AP26" i="91"/>
  <c r="AO26" i="91"/>
  <c r="AN26" i="91"/>
  <c r="AM26" i="91"/>
  <c r="AL26" i="91"/>
  <c r="AK26" i="91"/>
  <c r="AJ26" i="91"/>
  <c r="AD26" i="91"/>
  <c r="E139" i="64" s="1"/>
  <c r="C26" i="91"/>
  <c r="A26" i="91"/>
  <c r="AS25" i="91"/>
  <c r="AR25" i="91"/>
  <c r="AQ25" i="91"/>
  <c r="AP25" i="91"/>
  <c r="AO25" i="91"/>
  <c r="AN25" i="91"/>
  <c r="AM25" i="91"/>
  <c r="AL25" i="91"/>
  <c r="AK25" i="91"/>
  <c r="AB25" i="91" s="1"/>
  <c r="C138" i="64" s="1"/>
  <c r="AJ25" i="91"/>
  <c r="C25" i="91"/>
  <c r="A25" i="91"/>
  <c r="AS24" i="91"/>
  <c r="AR24" i="91"/>
  <c r="AQ24" i="91"/>
  <c r="AP24" i="91"/>
  <c r="AO24" i="91"/>
  <c r="AN24" i="91"/>
  <c r="AM24" i="91"/>
  <c r="AL24" i="91"/>
  <c r="AK24" i="91"/>
  <c r="AJ24" i="91"/>
  <c r="C24" i="91"/>
  <c r="A24" i="91"/>
  <c r="C17" i="91"/>
  <c r="A17" i="91"/>
  <c r="C15" i="91"/>
  <c r="E6" i="91"/>
  <c r="E5" i="91"/>
  <c r="AK4" i="91"/>
  <c r="E4" i="91"/>
  <c r="B4" i="91"/>
  <c r="E36" i="90"/>
  <c r="E35" i="90"/>
  <c r="AS28" i="90"/>
  <c r="AR28" i="90"/>
  <c r="AQ28" i="90"/>
  <c r="AP28" i="90"/>
  <c r="AO28" i="90"/>
  <c r="AN28" i="90"/>
  <c r="AM28" i="90"/>
  <c r="AL28" i="90"/>
  <c r="AK28" i="90"/>
  <c r="AJ28" i="90"/>
  <c r="AH28" i="90"/>
  <c r="AF28" i="90"/>
  <c r="AD28" i="90"/>
  <c r="AB28" i="90"/>
  <c r="C28" i="90"/>
  <c r="A28" i="90"/>
  <c r="AS27" i="90"/>
  <c r="AR27" i="90"/>
  <c r="AQ27" i="90"/>
  <c r="AP27" i="90"/>
  <c r="AO27" i="90"/>
  <c r="AN27" i="90"/>
  <c r="AM27" i="90"/>
  <c r="AL27" i="90"/>
  <c r="AK27" i="90"/>
  <c r="AB27" i="90" s="1"/>
  <c r="C135" i="64" s="1"/>
  <c r="AJ27" i="90"/>
  <c r="C27" i="90"/>
  <c r="A27" i="90"/>
  <c r="AS26" i="90"/>
  <c r="AR26" i="90"/>
  <c r="AQ26" i="90"/>
  <c r="AP26" i="90"/>
  <c r="AO26" i="90"/>
  <c r="AN26" i="90"/>
  <c r="AM26" i="90"/>
  <c r="AL26" i="90"/>
  <c r="AK26" i="90"/>
  <c r="AJ26" i="90"/>
  <c r="AD26" i="90"/>
  <c r="E134" i="64" s="1"/>
  <c r="AB26" i="90"/>
  <c r="C134" i="64" s="1"/>
  <c r="C26" i="90"/>
  <c r="A26" i="90"/>
  <c r="AS25" i="90"/>
  <c r="AR25" i="90"/>
  <c r="AQ25" i="90"/>
  <c r="AP25" i="90"/>
  <c r="AO25" i="90"/>
  <c r="AN25" i="90"/>
  <c r="AM25" i="90"/>
  <c r="AL25" i="90"/>
  <c r="AK25" i="90"/>
  <c r="AJ25" i="90"/>
  <c r="AD25" i="90"/>
  <c r="E133" i="64" s="1"/>
  <c r="AB25" i="90"/>
  <c r="C133" i="64" s="1"/>
  <c r="C25" i="90"/>
  <c r="A25" i="90"/>
  <c r="AS24" i="90"/>
  <c r="AR24" i="90"/>
  <c r="AQ24" i="90"/>
  <c r="AP24" i="90"/>
  <c r="AO24" i="90"/>
  <c r="AN24" i="90"/>
  <c r="AM24" i="90"/>
  <c r="AL24" i="90"/>
  <c r="AK24" i="90"/>
  <c r="AJ24" i="90"/>
  <c r="AD24" i="90"/>
  <c r="E132" i="64" s="1"/>
  <c r="C24" i="90"/>
  <c r="A24" i="90"/>
  <c r="C17" i="90"/>
  <c r="A17" i="90"/>
  <c r="C15" i="90"/>
  <c r="E6" i="90"/>
  <c r="E5" i="90"/>
  <c r="AK4" i="90"/>
  <c r="E4" i="90"/>
  <c r="B4" i="90"/>
  <c r="E36" i="89"/>
  <c r="E35" i="89"/>
  <c r="AS28" i="89"/>
  <c r="AR28" i="89"/>
  <c r="AQ28" i="89"/>
  <c r="AP28" i="89"/>
  <c r="AO28" i="89"/>
  <c r="AN28" i="89"/>
  <c r="AM28" i="89"/>
  <c r="AL28" i="89"/>
  <c r="AK28" i="89"/>
  <c r="AJ28" i="89"/>
  <c r="AH28" i="89"/>
  <c r="AF28" i="89"/>
  <c r="AD28" i="89"/>
  <c r="AB28" i="89"/>
  <c r="C28" i="89"/>
  <c r="A28" i="89"/>
  <c r="AS27" i="89"/>
  <c r="AR27" i="89"/>
  <c r="AQ27" i="89"/>
  <c r="AP27" i="89"/>
  <c r="AD27" i="89" s="1"/>
  <c r="E130" i="64" s="1"/>
  <c r="AO27" i="89"/>
  <c r="AN27" i="89"/>
  <c r="AM27" i="89"/>
  <c r="AL27" i="89"/>
  <c r="AK27" i="89"/>
  <c r="AB27" i="89" s="1"/>
  <c r="C130" i="64" s="1"/>
  <c r="AJ27" i="89"/>
  <c r="C27" i="89"/>
  <c r="A27" i="89"/>
  <c r="AS26" i="89"/>
  <c r="AR26" i="89"/>
  <c r="AQ26" i="89"/>
  <c r="AP26" i="89"/>
  <c r="AD26" i="89" s="1"/>
  <c r="E129" i="64" s="1"/>
  <c r="AO26" i="89"/>
  <c r="AN26" i="89"/>
  <c r="AM26" i="89"/>
  <c r="AL26" i="89"/>
  <c r="AK26" i="89"/>
  <c r="AB26" i="89" s="1"/>
  <c r="C129" i="64" s="1"/>
  <c r="AJ26" i="89"/>
  <c r="F26" i="89"/>
  <c r="B129" i="64" s="1"/>
  <c r="C26" i="89"/>
  <c r="A26" i="89"/>
  <c r="AS25" i="89"/>
  <c r="AR25" i="89"/>
  <c r="AQ25" i="89"/>
  <c r="AP25" i="89"/>
  <c r="AO25" i="89"/>
  <c r="AN25" i="89"/>
  <c r="AM25" i="89"/>
  <c r="AL25" i="89"/>
  <c r="AK25" i="89"/>
  <c r="AJ25" i="89"/>
  <c r="C25" i="89"/>
  <c r="A25" i="89"/>
  <c r="AS24" i="89"/>
  <c r="AR24" i="89"/>
  <c r="AQ24" i="89"/>
  <c r="AP24" i="89"/>
  <c r="AO24" i="89"/>
  <c r="AN24" i="89"/>
  <c r="AM24" i="89"/>
  <c r="AL24" i="89"/>
  <c r="AK24" i="89"/>
  <c r="AJ24" i="89"/>
  <c r="AB24" i="89"/>
  <c r="C127" i="64" s="1"/>
  <c r="C24" i="89"/>
  <c r="A24" i="89"/>
  <c r="F21" i="89"/>
  <c r="C17" i="89"/>
  <c r="A17" i="89"/>
  <c r="E16" i="89"/>
  <c r="C15" i="89"/>
  <c r="E13" i="89"/>
  <c r="E6" i="89"/>
  <c r="E5" i="89"/>
  <c r="AK4" i="89"/>
  <c r="E4" i="89"/>
  <c r="B4" i="89"/>
  <c r="A3" i="89"/>
  <c r="E36" i="88"/>
  <c r="E35" i="88"/>
  <c r="AS28" i="88"/>
  <c r="AR28" i="88"/>
  <c r="AQ28" i="88"/>
  <c r="AP28" i="88"/>
  <c r="AO28" i="88"/>
  <c r="AN28" i="88"/>
  <c r="AM28" i="88"/>
  <c r="AL28" i="88"/>
  <c r="AK28" i="88"/>
  <c r="AJ28" i="88"/>
  <c r="AH28" i="88"/>
  <c r="AF28" i="88"/>
  <c r="AD28" i="88"/>
  <c r="AB28" i="88"/>
  <c r="C28" i="88"/>
  <c r="A28" i="88"/>
  <c r="AS27" i="88"/>
  <c r="AR27" i="88"/>
  <c r="AQ27" i="88"/>
  <c r="AP27" i="88"/>
  <c r="AO27" i="88"/>
  <c r="AN27" i="88"/>
  <c r="AM27" i="88"/>
  <c r="AL27" i="88"/>
  <c r="AK27" i="88"/>
  <c r="AJ27" i="88"/>
  <c r="AH27" i="88"/>
  <c r="AF27" i="88"/>
  <c r="AD27" i="88"/>
  <c r="AB27" i="88"/>
  <c r="C27" i="88"/>
  <c r="A27" i="88"/>
  <c r="AS26" i="88"/>
  <c r="AR26" i="88"/>
  <c r="AQ26" i="88"/>
  <c r="AP26" i="88"/>
  <c r="AO26" i="88"/>
  <c r="AN26" i="88"/>
  <c r="AM26" i="88"/>
  <c r="AL26" i="88"/>
  <c r="AB26" i="88" s="1"/>
  <c r="C119" i="64" s="1"/>
  <c r="AK26" i="88"/>
  <c r="AJ26" i="88"/>
  <c r="AD26" i="88"/>
  <c r="E119" i="64" s="1"/>
  <c r="C26" i="88"/>
  <c r="A26" i="88"/>
  <c r="AS25" i="88"/>
  <c r="AR25" i="88"/>
  <c r="AQ25" i="88"/>
  <c r="AP25" i="88"/>
  <c r="AD25" i="88" s="1"/>
  <c r="AO25" i="88"/>
  <c r="AN25" i="88"/>
  <c r="AM25" i="88"/>
  <c r="AL25" i="88"/>
  <c r="AB25" i="88" s="1"/>
  <c r="C118" i="64" s="1"/>
  <c r="AK25" i="88"/>
  <c r="AJ25" i="88"/>
  <c r="C25" i="88"/>
  <c r="A25" i="88"/>
  <c r="AS24" i="88"/>
  <c r="AR24" i="88"/>
  <c r="AD24" i="88" s="1"/>
  <c r="E117" i="64" s="1"/>
  <c r="AQ24" i="88"/>
  <c r="AP24" i="88"/>
  <c r="AO24" i="88"/>
  <c r="AN24" i="88"/>
  <c r="AM24" i="88"/>
  <c r="AL24" i="88"/>
  <c r="AK24" i="88"/>
  <c r="AJ24" i="88"/>
  <c r="AB24" i="88"/>
  <c r="C117" i="64" s="1"/>
  <c r="C24" i="88"/>
  <c r="A24" i="88"/>
  <c r="C17" i="88"/>
  <c r="A17" i="88"/>
  <c r="C15" i="88"/>
  <c r="E6" i="88"/>
  <c r="E5" i="88"/>
  <c r="AK4" i="88"/>
  <c r="E4" i="88"/>
  <c r="B4" i="88"/>
  <c r="E36" i="87"/>
  <c r="E35" i="87"/>
  <c r="AS28" i="87"/>
  <c r="AR28" i="87"/>
  <c r="AQ28" i="87"/>
  <c r="AP28" i="87"/>
  <c r="AO28" i="87"/>
  <c r="AN28" i="87"/>
  <c r="AM28" i="87"/>
  <c r="AL28" i="87"/>
  <c r="AK28" i="87"/>
  <c r="AJ28" i="87"/>
  <c r="AH28" i="87"/>
  <c r="AF28" i="87"/>
  <c r="AD28" i="87"/>
  <c r="AB28" i="87"/>
  <c r="C28" i="87"/>
  <c r="A28" i="87"/>
  <c r="AS27" i="87"/>
  <c r="AR27" i="87"/>
  <c r="AQ27" i="87"/>
  <c r="AP27" i="87"/>
  <c r="AO27" i="87"/>
  <c r="AN27" i="87"/>
  <c r="AM27" i="87"/>
  <c r="AL27" i="87"/>
  <c r="AK27" i="87"/>
  <c r="AJ27" i="87"/>
  <c r="AB27" i="87"/>
  <c r="C115" i="64" s="1"/>
  <c r="C27" i="87"/>
  <c r="A27" i="87"/>
  <c r="AS26" i="87"/>
  <c r="AR26" i="87"/>
  <c r="AQ26" i="87"/>
  <c r="AD26" i="87" s="1"/>
  <c r="AP26" i="87"/>
  <c r="AO26" i="87"/>
  <c r="AN26" i="87"/>
  <c r="AM26" i="87"/>
  <c r="AL26" i="87"/>
  <c r="AB26" i="87" s="1"/>
  <c r="C114" i="64" s="1"/>
  <c r="AK26" i="87"/>
  <c r="AJ26" i="87"/>
  <c r="C26" i="87"/>
  <c r="A26" i="87"/>
  <c r="AS25" i="87"/>
  <c r="AR25" i="87"/>
  <c r="AQ25" i="87"/>
  <c r="AP25" i="87"/>
  <c r="AO25" i="87"/>
  <c r="AN25" i="87"/>
  <c r="AM25" i="87"/>
  <c r="AB25" i="87" s="1"/>
  <c r="C113" i="64" s="1"/>
  <c r="AL25" i="87"/>
  <c r="AK25" i="87"/>
  <c r="AJ25" i="87"/>
  <c r="AD25" i="87"/>
  <c r="E113" i="64" s="1"/>
  <c r="C25" i="87"/>
  <c r="A25" i="87"/>
  <c r="AS24" i="87"/>
  <c r="AR24" i="87"/>
  <c r="AQ24" i="87"/>
  <c r="AP24" i="87"/>
  <c r="AO24" i="87"/>
  <c r="AN24" i="87"/>
  <c r="AM24" i="87"/>
  <c r="AL24" i="87"/>
  <c r="AK24" i="87"/>
  <c r="AJ24" i="87"/>
  <c r="AD24" i="87"/>
  <c r="E112" i="64" s="1"/>
  <c r="C24" i="87"/>
  <c r="A24" i="87"/>
  <c r="C17" i="87"/>
  <c r="A17" i="87"/>
  <c r="C15" i="87"/>
  <c r="E6" i="87"/>
  <c r="E5" i="87"/>
  <c r="AK4" i="87"/>
  <c r="E4" i="87"/>
  <c r="B4" i="87"/>
  <c r="E36" i="86"/>
  <c r="E35" i="86"/>
  <c r="AS28" i="86"/>
  <c r="AR28" i="86"/>
  <c r="AQ28" i="86"/>
  <c r="AP28" i="86"/>
  <c r="AD28" i="86" s="1"/>
  <c r="E111" i="64" s="1"/>
  <c r="AO28" i="86"/>
  <c r="AN28" i="86"/>
  <c r="AM28" i="86"/>
  <c r="AL28" i="86"/>
  <c r="AK28" i="86"/>
  <c r="AJ28" i="86"/>
  <c r="C28" i="86"/>
  <c r="A28" i="86"/>
  <c r="AS27" i="86"/>
  <c r="AR27" i="86"/>
  <c r="AQ27" i="86"/>
  <c r="AP27" i="86"/>
  <c r="AD27" i="86" s="1"/>
  <c r="E110" i="64" s="1"/>
  <c r="AO27" i="86"/>
  <c r="AN27" i="86"/>
  <c r="AM27" i="86"/>
  <c r="AL27" i="86"/>
  <c r="AK27" i="86"/>
  <c r="AJ27" i="86"/>
  <c r="C27" i="86"/>
  <c r="A27" i="86"/>
  <c r="AS26" i="86"/>
  <c r="AR26" i="86"/>
  <c r="AQ26" i="86"/>
  <c r="AP26" i="86"/>
  <c r="AO26" i="86"/>
  <c r="AN26" i="86"/>
  <c r="AM26" i="86"/>
  <c r="AL26" i="86"/>
  <c r="AK26" i="86"/>
  <c r="AJ26" i="86"/>
  <c r="AD26" i="86"/>
  <c r="E109" i="64" s="1"/>
  <c r="C26" i="86"/>
  <c r="A26" i="86"/>
  <c r="AS25" i="86"/>
  <c r="AR25" i="86"/>
  <c r="AQ25" i="86"/>
  <c r="AP25" i="86"/>
  <c r="AO25" i="86"/>
  <c r="AN25" i="86"/>
  <c r="AM25" i="86"/>
  <c r="AL25" i="86"/>
  <c r="AK25" i="86"/>
  <c r="AJ25" i="86"/>
  <c r="AD25" i="86"/>
  <c r="E108" i="64" s="1"/>
  <c r="C25" i="86"/>
  <c r="A25" i="86"/>
  <c r="AS24" i="86"/>
  <c r="AR24" i="86"/>
  <c r="AQ24" i="86"/>
  <c r="AP24" i="86"/>
  <c r="AO24" i="86"/>
  <c r="AN24" i="86"/>
  <c r="AM24" i="86"/>
  <c r="AL24" i="86"/>
  <c r="AK24" i="86"/>
  <c r="AJ24" i="86"/>
  <c r="AD24" i="86"/>
  <c r="E107" i="64" s="1"/>
  <c r="AB24" i="86"/>
  <c r="C107" i="64" s="1"/>
  <c r="C24" i="86"/>
  <c r="A24" i="86"/>
  <c r="C17" i="86"/>
  <c r="A17" i="86"/>
  <c r="C15" i="86"/>
  <c r="E6" i="86"/>
  <c r="E5" i="86"/>
  <c r="AK4" i="86"/>
  <c r="E4" i="86"/>
  <c r="B4" i="86"/>
  <c r="E36" i="85"/>
  <c r="E35" i="85"/>
  <c r="AS28" i="85"/>
  <c r="AR28" i="85"/>
  <c r="AQ28" i="85"/>
  <c r="AP28" i="85"/>
  <c r="AO28" i="85"/>
  <c r="AN28" i="85"/>
  <c r="AM28" i="85"/>
  <c r="AL28" i="85"/>
  <c r="AK28" i="85"/>
  <c r="AJ28" i="85"/>
  <c r="AH28" i="85"/>
  <c r="AF28" i="85"/>
  <c r="AD28" i="85"/>
  <c r="AB28" i="85"/>
  <c r="C28" i="85"/>
  <c r="A28" i="85"/>
  <c r="AS27" i="85"/>
  <c r="AR27" i="85"/>
  <c r="AQ27" i="85"/>
  <c r="AP27" i="85"/>
  <c r="AO27" i="85"/>
  <c r="AN27" i="85"/>
  <c r="AM27" i="85"/>
  <c r="AL27" i="85"/>
  <c r="AK27" i="85"/>
  <c r="AB27" i="85" s="1"/>
  <c r="C105" i="64" s="1"/>
  <c r="AJ27" i="85"/>
  <c r="C27" i="85"/>
  <c r="A27" i="85"/>
  <c r="AS26" i="85"/>
  <c r="AR26" i="85"/>
  <c r="AQ26" i="85"/>
  <c r="AP26" i="85"/>
  <c r="AD26" i="85" s="1"/>
  <c r="E104" i="64" s="1"/>
  <c r="AO26" i="85"/>
  <c r="AN26" i="85"/>
  <c r="AM26" i="85"/>
  <c r="AL26" i="85"/>
  <c r="AB26" i="85" s="1"/>
  <c r="C104" i="64" s="1"/>
  <c r="AK26" i="85"/>
  <c r="AJ26" i="85"/>
  <c r="C26" i="85"/>
  <c r="A26" i="85"/>
  <c r="AS25" i="85"/>
  <c r="AR25" i="85"/>
  <c r="AQ25" i="85"/>
  <c r="AP25" i="85"/>
  <c r="AD25" i="85" s="1"/>
  <c r="E103" i="64" s="1"/>
  <c r="AO25" i="85"/>
  <c r="AN25" i="85"/>
  <c r="AM25" i="85"/>
  <c r="AL25" i="85"/>
  <c r="AK25" i="85"/>
  <c r="AJ25" i="85"/>
  <c r="C25" i="85"/>
  <c r="A25" i="85"/>
  <c r="AS24" i="85"/>
  <c r="AR24" i="85"/>
  <c r="AD24" i="85" s="1"/>
  <c r="E102" i="64" s="1"/>
  <c r="AQ24" i="85"/>
  <c r="AP24" i="85"/>
  <c r="AO24" i="85"/>
  <c r="AN24" i="85"/>
  <c r="AM24" i="85"/>
  <c r="AL24" i="85"/>
  <c r="AK24" i="85"/>
  <c r="AJ24" i="85"/>
  <c r="AB24" i="85"/>
  <c r="C102" i="64" s="1"/>
  <c r="C24" i="85"/>
  <c r="A24" i="85"/>
  <c r="C17" i="85"/>
  <c r="A17" i="85"/>
  <c r="C15" i="85"/>
  <c r="E6" i="85"/>
  <c r="E5" i="85"/>
  <c r="AK4" i="85"/>
  <c r="E4" i="85"/>
  <c r="B4" i="85"/>
  <c r="E36" i="84"/>
  <c r="E35" i="84"/>
  <c r="AS28" i="84"/>
  <c r="AR28" i="84"/>
  <c r="AQ28" i="84"/>
  <c r="AP28" i="84"/>
  <c r="AO28" i="84"/>
  <c r="AN28" i="84"/>
  <c r="AM28" i="84"/>
  <c r="AL28" i="84"/>
  <c r="AK28" i="84"/>
  <c r="AJ28" i="84"/>
  <c r="AH28" i="84"/>
  <c r="AF28" i="84"/>
  <c r="AD28" i="84"/>
  <c r="AB28" i="84"/>
  <c r="C28" i="84"/>
  <c r="A28" i="84"/>
  <c r="AS27" i="84"/>
  <c r="AR27" i="84"/>
  <c r="AQ27" i="84"/>
  <c r="AP27" i="84"/>
  <c r="AO27" i="84"/>
  <c r="AN27" i="84"/>
  <c r="AM27" i="84"/>
  <c r="AL27" i="84"/>
  <c r="AK27" i="84"/>
  <c r="AJ27" i="84"/>
  <c r="AH27" i="84"/>
  <c r="AF27" i="84"/>
  <c r="AD27" i="84"/>
  <c r="AB27" i="84"/>
  <c r="C27" i="84"/>
  <c r="A27" i="84"/>
  <c r="AS26" i="84"/>
  <c r="AR26" i="84"/>
  <c r="AQ26" i="84"/>
  <c r="AP26" i="84"/>
  <c r="AD26" i="84" s="1"/>
  <c r="E99" i="64" s="1"/>
  <c r="AO26" i="84"/>
  <c r="AN26" i="84"/>
  <c r="AM26" i="84"/>
  <c r="AL26" i="84"/>
  <c r="AK26" i="84"/>
  <c r="AJ26" i="84"/>
  <c r="C26" i="84"/>
  <c r="A26" i="84"/>
  <c r="F26" i="84" s="1"/>
  <c r="B99" i="64" s="1"/>
  <c r="AS25" i="84"/>
  <c r="AR25" i="84"/>
  <c r="AQ25" i="84"/>
  <c r="AP25" i="84"/>
  <c r="AO25" i="84"/>
  <c r="AN25" i="84"/>
  <c r="AM25" i="84"/>
  <c r="AL25" i="84"/>
  <c r="AK25" i="84"/>
  <c r="AJ25" i="84"/>
  <c r="AD25" i="84"/>
  <c r="E98" i="64" s="1"/>
  <c r="AB25" i="84"/>
  <c r="C98" i="64" s="1"/>
  <c r="C25" i="84"/>
  <c r="A25" i="84"/>
  <c r="AS24" i="84"/>
  <c r="AR24" i="84"/>
  <c r="AQ24" i="84"/>
  <c r="AP24" i="84"/>
  <c r="AD24" i="84" s="1"/>
  <c r="E97" i="64" s="1"/>
  <c r="AO24" i="84"/>
  <c r="AN24" i="84"/>
  <c r="AM24" i="84"/>
  <c r="AL24" i="84"/>
  <c r="AK24" i="84"/>
  <c r="AB24" i="84" s="1"/>
  <c r="AJ24" i="84"/>
  <c r="C24" i="84"/>
  <c r="A24" i="84"/>
  <c r="F21" i="84"/>
  <c r="C17" i="84"/>
  <c r="A17" i="84"/>
  <c r="E16" i="84"/>
  <c r="C15" i="84"/>
  <c r="E13" i="84"/>
  <c r="E6" i="84"/>
  <c r="E5" i="84"/>
  <c r="AK4" i="84"/>
  <c r="E4" i="84"/>
  <c r="B4" i="84"/>
  <c r="A3" i="84"/>
  <c r="E36" i="83"/>
  <c r="E35" i="83"/>
  <c r="AS28" i="83"/>
  <c r="AR28" i="83"/>
  <c r="AQ28" i="83"/>
  <c r="AP28" i="83"/>
  <c r="AO28" i="83"/>
  <c r="AN28" i="83"/>
  <c r="AM28" i="83"/>
  <c r="AL28" i="83"/>
  <c r="AK28" i="83"/>
  <c r="AJ28" i="83"/>
  <c r="AH28" i="83"/>
  <c r="AF28" i="83"/>
  <c r="AD28" i="83"/>
  <c r="AB28" i="83"/>
  <c r="C28" i="83"/>
  <c r="A28" i="83"/>
  <c r="AS27" i="83"/>
  <c r="AR27" i="83"/>
  <c r="AQ27" i="83"/>
  <c r="AP27" i="83"/>
  <c r="AO27" i="83"/>
  <c r="AN27" i="83"/>
  <c r="AM27" i="83"/>
  <c r="AL27" i="83"/>
  <c r="AK27" i="83"/>
  <c r="AB27" i="83" s="1"/>
  <c r="AJ27" i="83"/>
  <c r="AD27" i="83"/>
  <c r="C27" i="83"/>
  <c r="A27" i="83"/>
  <c r="AS26" i="83"/>
  <c r="AR26" i="83"/>
  <c r="AQ26" i="83"/>
  <c r="AP26" i="83"/>
  <c r="AO26" i="83"/>
  <c r="AN26" i="83"/>
  <c r="AM26" i="83"/>
  <c r="AL26" i="83"/>
  <c r="AK26" i="83"/>
  <c r="AB26" i="83" s="1"/>
  <c r="AJ26" i="83"/>
  <c r="C26" i="83"/>
  <c r="A26" i="83"/>
  <c r="AS25" i="83"/>
  <c r="AR25" i="83"/>
  <c r="AQ25" i="83"/>
  <c r="AP25" i="83"/>
  <c r="AD25" i="83" s="1"/>
  <c r="AO25" i="83"/>
  <c r="AN25" i="83"/>
  <c r="AM25" i="83"/>
  <c r="AL25" i="83"/>
  <c r="AK25" i="83"/>
  <c r="AB25" i="83" s="1"/>
  <c r="AJ25" i="83"/>
  <c r="C25" i="83"/>
  <c r="A25" i="83"/>
  <c r="AS24" i="83"/>
  <c r="AR24" i="83"/>
  <c r="AQ24" i="83"/>
  <c r="AP24" i="83"/>
  <c r="AD24" i="83" s="1"/>
  <c r="AO24" i="83"/>
  <c r="AN24" i="83"/>
  <c r="AM24" i="83"/>
  <c r="AL24" i="83"/>
  <c r="AB24" i="83" s="1"/>
  <c r="AK24" i="83"/>
  <c r="AJ24" i="83"/>
  <c r="C24" i="83"/>
  <c r="A24" i="83"/>
  <c r="C17" i="83"/>
  <c r="A17" i="83"/>
  <c r="C15" i="83"/>
  <c r="E6" i="83"/>
  <c r="E5" i="83"/>
  <c r="AK4" i="83"/>
  <c r="E4" i="83"/>
  <c r="B4" i="83"/>
  <c r="E36" i="82"/>
  <c r="E35" i="82"/>
  <c r="AS28" i="82"/>
  <c r="AR28" i="82"/>
  <c r="AQ28" i="82"/>
  <c r="AP28" i="82"/>
  <c r="AO28" i="82"/>
  <c r="AN28" i="82"/>
  <c r="AM28" i="82"/>
  <c r="AL28" i="82"/>
  <c r="AK28" i="82"/>
  <c r="AJ28" i="82"/>
  <c r="AH28" i="82"/>
  <c r="AF28" i="82"/>
  <c r="AD28" i="82"/>
  <c r="AB28" i="82"/>
  <c r="C28" i="82"/>
  <c r="A28" i="82"/>
  <c r="AS27" i="82"/>
  <c r="AR27" i="82"/>
  <c r="AQ27" i="82"/>
  <c r="AP27" i="82"/>
  <c r="AO27" i="82"/>
  <c r="AN27" i="82"/>
  <c r="AM27" i="82"/>
  <c r="AL27" i="82"/>
  <c r="AK27" i="82"/>
  <c r="AJ27" i="82"/>
  <c r="AH27" i="82"/>
  <c r="AF27" i="82"/>
  <c r="AD27" i="82"/>
  <c r="AB27" i="82"/>
  <c r="C27" i="82"/>
  <c r="A27" i="82"/>
  <c r="AS26" i="82"/>
  <c r="AR26" i="82"/>
  <c r="AQ26" i="82"/>
  <c r="AP26" i="82"/>
  <c r="AO26" i="82"/>
  <c r="AN26" i="82"/>
  <c r="AM26" i="82"/>
  <c r="AL26" i="82"/>
  <c r="AK26" i="82"/>
  <c r="AB26" i="82" s="1"/>
  <c r="AJ26" i="82"/>
  <c r="AD26" i="82"/>
  <c r="C26" i="82"/>
  <c r="A26" i="82"/>
  <c r="AS25" i="82"/>
  <c r="AR25" i="82"/>
  <c r="AQ25" i="82"/>
  <c r="AD25" i="82" s="1"/>
  <c r="AP25" i="82"/>
  <c r="AO25" i="82"/>
  <c r="AN25" i="82"/>
  <c r="AM25" i="82"/>
  <c r="AL25" i="82"/>
  <c r="AK25" i="82"/>
  <c r="AJ25" i="82"/>
  <c r="AB25" i="82"/>
  <c r="C25" i="82"/>
  <c r="A25" i="82"/>
  <c r="AS24" i="82"/>
  <c r="AR24" i="82"/>
  <c r="AQ24" i="82"/>
  <c r="AP24" i="82"/>
  <c r="AO24" i="82"/>
  <c r="AN24" i="82"/>
  <c r="AM24" i="82"/>
  <c r="AL24" i="82"/>
  <c r="AK24" i="82"/>
  <c r="AJ24" i="82"/>
  <c r="AD24" i="82"/>
  <c r="AB24" i="82"/>
  <c r="AF24" i="82" s="1"/>
  <c r="C24" i="82"/>
  <c r="A24" i="82"/>
  <c r="C17" i="82"/>
  <c r="A17" i="82"/>
  <c r="C15" i="82"/>
  <c r="E6" i="82"/>
  <c r="E5" i="82"/>
  <c r="AK4" i="82"/>
  <c r="E4" i="82"/>
  <c r="B4" i="82"/>
  <c r="E36" i="81"/>
  <c r="E35" i="81"/>
  <c r="AS28" i="81"/>
  <c r="AR28" i="81"/>
  <c r="AQ28" i="81"/>
  <c r="AP28" i="81"/>
  <c r="AO28" i="81"/>
  <c r="AN28" i="81"/>
  <c r="AM28" i="81"/>
  <c r="AL28" i="81"/>
  <c r="AK28" i="81"/>
  <c r="AJ28" i="81"/>
  <c r="AH28" i="81"/>
  <c r="AF28" i="81"/>
  <c r="AD28" i="81"/>
  <c r="AB28" i="81"/>
  <c r="C28" i="81"/>
  <c r="A28" i="81"/>
  <c r="AS27" i="81"/>
  <c r="AR27" i="81"/>
  <c r="AQ27" i="81"/>
  <c r="AP27" i="81"/>
  <c r="AO27" i="81"/>
  <c r="AN27" i="81"/>
  <c r="AM27" i="81"/>
  <c r="AL27" i="81"/>
  <c r="AK27" i="81"/>
  <c r="AJ27" i="81"/>
  <c r="AH27" i="81"/>
  <c r="AF27" i="81"/>
  <c r="AD27" i="81"/>
  <c r="AB27" i="81"/>
  <c r="C27" i="81"/>
  <c r="A27" i="81"/>
  <c r="AS26" i="81"/>
  <c r="AR26" i="81"/>
  <c r="AQ26" i="81"/>
  <c r="AP26" i="81"/>
  <c r="AD26" i="81" s="1"/>
  <c r="AO26" i="81"/>
  <c r="AN26" i="81"/>
  <c r="AM26" i="81"/>
  <c r="AL26" i="81"/>
  <c r="AB26" i="81" s="1"/>
  <c r="AK26" i="81"/>
  <c r="AJ26" i="81"/>
  <c r="C26" i="81"/>
  <c r="A26" i="81"/>
  <c r="AS25" i="81"/>
  <c r="AR25" i="81"/>
  <c r="AQ25" i="81"/>
  <c r="AP25" i="81"/>
  <c r="AD25" i="81" s="1"/>
  <c r="AO25" i="81"/>
  <c r="AN25" i="81"/>
  <c r="AM25" i="81"/>
  <c r="AL25" i="81"/>
  <c r="AK25" i="81"/>
  <c r="AJ25" i="81"/>
  <c r="C25" i="81"/>
  <c r="A25" i="81"/>
  <c r="AS24" i="81"/>
  <c r="AR24" i="81"/>
  <c r="AQ24" i="81"/>
  <c r="AP24" i="81"/>
  <c r="AD24" i="81" s="1"/>
  <c r="AO24" i="81"/>
  <c r="AN24" i="81"/>
  <c r="AM24" i="81"/>
  <c r="AL24" i="81"/>
  <c r="AK24" i="81"/>
  <c r="AB24" i="81" s="1"/>
  <c r="AJ24" i="81"/>
  <c r="C24" i="81"/>
  <c r="A24" i="81"/>
  <c r="C17" i="81"/>
  <c r="A17" i="81"/>
  <c r="C15" i="81"/>
  <c r="E6" i="81"/>
  <c r="E5" i="81"/>
  <c r="AK4" i="81"/>
  <c r="E4" i="81"/>
  <c r="B4" i="81"/>
  <c r="E36" i="80"/>
  <c r="E35" i="80"/>
  <c r="AS28" i="80"/>
  <c r="AR28" i="80"/>
  <c r="AQ28" i="80"/>
  <c r="AP28" i="80"/>
  <c r="AO28" i="80"/>
  <c r="AN28" i="80"/>
  <c r="AM28" i="80"/>
  <c r="AL28" i="80"/>
  <c r="AK28" i="80"/>
  <c r="AJ28" i="80"/>
  <c r="AH28" i="80"/>
  <c r="AF28" i="80"/>
  <c r="AD28" i="80"/>
  <c r="AB28" i="80"/>
  <c r="C28" i="80"/>
  <c r="A28" i="80"/>
  <c r="AS27" i="80"/>
  <c r="AR27" i="80"/>
  <c r="AQ27" i="80"/>
  <c r="AP27" i="80"/>
  <c r="AO27" i="80"/>
  <c r="AN27" i="80"/>
  <c r="AM27" i="80"/>
  <c r="AL27" i="80"/>
  <c r="AK27" i="80"/>
  <c r="AJ27" i="80"/>
  <c r="AB27" i="80"/>
  <c r="C27" i="80"/>
  <c r="A27" i="80"/>
  <c r="AS26" i="80"/>
  <c r="AR26" i="80"/>
  <c r="AQ26" i="80"/>
  <c r="AP26" i="80"/>
  <c r="AO26" i="80"/>
  <c r="AN26" i="80"/>
  <c r="AM26" i="80"/>
  <c r="AL26" i="80"/>
  <c r="AK26" i="80"/>
  <c r="AJ26" i="80"/>
  <c r="C26" i="80"/>
  <c r="A26" i="80"/>
  <c r="AS25" i="80"/>
  <c r="AR25" i="80"/>
  <c r="AQ25" i="80"/>
  <c r="AP25" i="80"/>
  <c r="AD25" i="80" s="1"/>
  <c r="AO25" i="80"/>
  <c r="AN25" i="80"/>
  <c r="AM25" i="80"/>
  <c r="AL25" i="80"/>
  <c r="AB25" i="80" s="1"/>
  <c r="AK25" i="80"/>
  <c r="AJ25" i="80"/>
  <c r="C25" i="80"/>
  <c r="A25" i="80"/>
  <c r="AS24" i="80"/>
  <c r="AR24" i="80"/>
  <c r="AQ24" i="80"/>
  <c r="AP24" i="80"/>
  <c r="AO24" i="80"/>
  <c r="AN24" i="80"/>
  <c r="AM24" i="80"/>
  <c r="AL24" i="80"/>
  <c r="AK24" i="80"/>
  <c r="AJ24" i="80"/>
  <c r="AD24" i="80"/>
  <c r="C24" i="80"/>
  <c r="A24" i="80"/>
  <c r="C17" i="80"/>
  <c r="A17" i="80"/>
  <c r="C15" i="80"/>
  <c r="E6" i="80"/>
  <c r="E5" i="80"/>
  <c r="AK4" i="80"/>
  <c r="E4" i="80"/>
  <c r="B4" i="80"/>
  <c r="E36" i="79"/>
  <c r="E35" i="79"/>
  <c r="AS28" i="79"/>
  <c r="AR28" i="79"/>
  <c r="AQ28" i="79"/>
  <c r="AP28" i="79"/>
  <c r="AO28" i="79"/>
  <c r="AN28" i="79"/>
  <c r="AM28" i="79"/>
  <c r="AL28" i="79"/>
  <c r="AK28" i="79"/>
  <c r="AJ28" i="79"/>
  <c r="AH28" i="79"/>
  <c r="AF28" i="79"/>
  <c r="AD28" i="79"/>
  <c r="AB28" i="79"/>
  <c r="C28" i="79"/>
  <c r="A28" i="79"/>
  <c r="AS27" i="79"/>
  <c r="AR27" i="79"/>
  <c r="AQ27" i="79"/>
  <c r="AP27" i="79"/>
  <c r="AO27" i="79"/>
  <c r="AN27" i="79"/>
  <c r="AM27" i="79"/>
  <c r="AL27" i="79"/>
  <c r="AK27" i="79"/>
  <c r="AJ27" i="79"/>
  <c r="AH27" i="79"/>
  <c r="AF27" i="79"/>
  <c r="AD27" i="79"/>
  <c r="AB27" i="79"/>
  <c r="C27" i="79"/>
  <c r="A27" i="79"/>
  <c r="AS26" i="79"/>
  <c r="AR26" i="79"/>
  <c r="AQ26" i="79"/>
  <c r="AP26" i="79"/>
  <c r="AD26" i="79" s="1"/>
  <c r="AO26" i="79"/>
  <c r="AN26" i="79"/>
  <c r="AM26" i="79"/>
  <c r="AL26" i="79"/>
  <c r="AB26" i="79" s="1"/>
  <c r="AK26" i="79"/>
  <c r="AJ26" i="79"/>
  <c r="C26" i="79"/>
  <c r="A26" i="79"/>
  <c r="AS25" i="79"/>
  <c r="AR25" i="79"/>
  <c r="AQ25" i="79"/>
  <c r="AP25" i="79"/>
  <c r="AO25" i="79"/>
  <c r="AN25" i="79"/>
  <c r="AM25" i="79"/>
  <c r="AL25" i="79"/>
  <c r="AK25" i="79"/>
  <c r="AJ25" i="79"/>
  <c r="C25" i="79"/>
  <c r="A25" i="79"/>
  <c r="AS24" i="79"/>
  <c r="AR24" i="79"/>
  <c r="AQ24" i="79"/>
  <c r="AP24" i="79"/>
  <c r="AO24" i="79"/>
  <c r="AN24" i="79"/>
  <c r="AM24" i="79"/>
  <c r="AL24" i="79"/>
  <c r="AK24" i="79"/>
  <c r="AJ24" i="79"/>
  <c r="C24" i="79"/>
  <c r="A24" i="79"/>
  <c r="C17" i="79"/>
  <c r="A17" i="79"/>
  <c r="C15" i="79"/>
  <c r="E6" i="79"/>
  <c r="E5" i="79"/>
  <c r="AK4" i="79"/>
  <c r="E4" i="79"/>
  <c r="B4" i="79"/>
  <c r="E36" i="78"/>
  <c r="E35" i="78"/>
  <c r="AS28" i="78"/>
  <c r="AR28" i="78"/>
  <c r="AQ28" i="78"/>
  <c r="AP28" i="78"/>
  <c r="AO28" i="78"/>
  <c r="AN28" i="78"/>
  <c r="AM28" i="78"/>
  <c r="AL28" i="78"/>
  <c r="AK28" i="78"/>
  <c r="AJ28" i="78"/>
  <c r="AH28" i="78"/>
  <c r="AF28" i="78"/>
  <c r="AD28" i="78"/>
  <c r="AB28" i="78"/>
  <c r="C28" i="78"/>
  <c r="A28" i="78"/>
  <c r="AS27" i="78"/>
  <c r="AR27" i="78"/>
  <c r="AQ27" i="78"/>
  <c r="AP27" i="78"/>
  <c r="AO27" i="78"/>
  <c r="AN27" i="78"/>
  <c r="AM27" i="78"/>
  <c r="AL27" i="78"/>
  <c r="AK27" i="78"/>
  <c r="AJ27" i="78"/>
  <c r="AH27" i="78"/>
  <c r="AF27" i="78"/>
  <c r="AD27" i="78"/>
  <c r="AB27" i="78"/>
  <c r="C27" i="78"/>
  <c r="A27" i="78"/>
  <c r="AS26" i="78"/>
  <c r="AR26" i="78"/>
  <c r="AQ26" i="78"/>
  <c r="AP26" i="78"/>
  <c r="AO26" i="78"/>
  <c r="AN26" i="78"/>
  <c r="AM26" i="78"/>
  <c r="AL26" i="78"/>
  <c r="AK26" i="78"/>
  <c r="AB26" i="78" s="1"/>
  <c r="AJ26" i="78"/>
  <c r="C26" i="78"/>
  <c r="A26" i="78"/>
  <c r="AS25" i="78"/>
  <c r="AR25" i="78"/>
  <c r="AQ25" i="78"/>
  <c r="AP25" i="78"/>
  <c r="AD25" i="78" s="1"/>
  <c r="AO25" i="78"/>
  <c r="AN25" i="78"/>
  <c r="AM25" i="78"/>
  <c r="AL25" i="78"/>
  <c r="AB25" i="78" s="1"/>
  <c r="AK25" i="78"/>
  <c r="AJ25" i="78"/>
  <c r="C25" i="78"/>
  <c r="A25" i="78"/>
  <c r="AS24" i="78"/>
  <c r="AR24" i="78"/>
  <c r="AQ24" i="78"/>
  <c r="AP24" i="78"/>
  <c r="AO24" i="78"/>
  <c r="AN24" i="78"/>
  <c r="AM24" i="78"/>
  <c r="AL24" i="78"/>
  <c r="AK24" i="78"/>
  <c r="AB24" i="78" s="1"/>
  <c r="AJ24" i="78"/>
  <c r="C24" i="78"/>
  <c r="A24" i="78"/>
  <c r="C17" i="78"/>
  <c r="A17" i="78"/>
  <c r="E16" i="78"/>
  <c r="C15" i="78"/>
  <c r="E13" i="78"/>
  <c r="E6" i="78"/>
  <c r="E5" i="78"/>
  <c r="AK4" i="78"/>
  <c r="E4" i="78"/>
  <c r="B4" i="78"/>
  <c r="A3" i="78"/>
  <c r="E36" i="77"/>
  <c r="E35" i="77"/>
  <c r="AS28" i="77"/>
  <c r="AR28" i="77"/>
  <c r="AQ28" i="77"/>
  <c r="AP28" i="77"/>
  <c r="AO28" i="77"/>
  <c r="AN28" i="77"/>
  <c r="AM28" i="77"/>
  <c r="AL28" i="77"/>
  <c r="AK28" i="77"/>
  <c r="AJ28" i="77"/>
  <c r="AH28" i="77"/>
  <c r="AF28" i="77"/>
  <c r="AD28" i="77"/>
  <c r="AB28" i="77"/>
  <c r="C28" i="77"/>
  <c r="A28" i="77"/>
  <c r="AS27" i="77"/>
  <c r="AR27" i="77"/>
  <c r="AQ27" i="77"/>
  <c r="AP27" i="77"/>
  <c r="AO27" i="77"/>
  <c r="AD27" i="77" s="1"/>
  <c r="AN27" i="77"/>
  <c r="AM27" i="77"/>
  <c r="AL27" i="77"/>
  <c r="AK27" i="77"/>
  <c r="AB27" i="77" s="1"/>
  <c r="AJ27" i="77"/>
  <c r="C27" i="77"/>
  <c r="A27" i="77"/>
  <c r="AS26" i="77"/>
  <c r="AR26" i="77"/>
  <c r="AQ26" i="77"/>
  <c r="AP26" i="77"/>
  <c r="AO26" i="77"/>
  <c r="AN26" i="77"/>
  <c r="AM26" i="77"/>
  <c r="AL26" i="77"/>
  <c r="AK26" i="77"/>
  <c r="AJ26" i="77"/>
  <c r="AD26" i="77"/>
  <c r="AB26" i="77"/>
  <c r="AF26" i="77" s="1"/>
  <c r="C26" i="77"/>
  <c r="A26" i="77"/>
  <c r="AS25" i="77"/>
  <c r="AR25" i="77"/>
  <c r="AQ25" i="77"/>
  <c r="AP25" i="77"/>
  <c r="AO25" i="77"/>
  <c r="AN25" i="77"/>
  <c r="AM25" i="77"/>
  <c r="AL25" i="77"/>
  <c r="AK25" i="77"/>
  <c r="AB25" i="77" s="1"/>
  <c r="AJ25" i="77"/>
  <c r="C25" i="77"/>
  <c r="A25" i="77"/>
  <c r="AS24" i="77"/>
  <c r="AR24" i="77"/>
  <c r="AQ24" i="77"/>
  <c r="AP24" i="77"/>
  <c r="AO24" i="77"/>
  <c r="AN24" i="77"/>
  <c r="AM24" i="77"/>
  <c r="AL24" i="77"/>
  <c r="AK24" i="77"/>
  <c r="AJ24" i="77"/>
  <c r="AD24" i="77"/>
  <c r="C24" i="77"/>
  <c r="A24" i="77"/>
  <c r="C17" i="77"/>
  <c r="A17" i="77"/>
  <c r="C15" i="77"/>
  <c r="E6" i="77"/>
  <c r="E5" i="77"/>
  <c r="AK4" i="77"/>
  <c r="E4" i="77"/>
  <c r="B4" i="77"/>
  <c r="E36" i="76"/>
  <c r="E35" i="76"/>
  <c r="AS28" i="76"/>
  <c r="AR28" i="76"/>
  <c r="AQ28" i="76"/>
  <c r="AP28" i="76"/>
  <c r="AO28" i="76"/>
  <c r="AN28" i="76"/>
  <c r="AM28" i="76"/>
  <c r="AL28" i="76"/>
  <c r="AK28" i="76"/>
  <c r="AJ28" i="76"/>
  <c r="AH28" i="76"/>
  <c r="AF28" i="76"/>
  <c r="AD28" i="76"/>
  <c r="AB28" i="76"/>
  <c r="C28" i="76"/>
  <c r="A28" i="76"/>
  <c r="AS27" i="76"/>
  <c r="AR27" i="76"/>
  <c r="AQ27" i="76"/>
  <c r="AP27" i="76"/>
  <c r="AO27" i="76"/>
  <c r="AN27" i="76"/>
  <c r="AM27" i="76"/>
  <c r="AL27" i="76"/>
  <c r="AK27" i="76"/>
  <c r="AJ27" i="76"/>
  <c r="AH27" i="76"/>
  <c r="AF27" i="76"/>
  <c r="AD27" i="76"/>
  <c r="AB27" i="76"/>
  <c r="C27" i="76"/>
  <c r="A27" i="76"/>
  <c r="AS26" i="76"/>
  <c r="AR26" i="76"/>
  <c r="AQ26" i="76"/>
  <c r="AP26" i="76"/>
  <c r="AO26" i="76"/>
  <c r="AN26" i="76"/>
  <c r="AM26" i="76"/>
  <c r="AL26" i="76"/>
  <c r="AK26" i="76"/>
  <c r="AJ26" i="76"/>
  <c r="AD26" i="76"/>
  <c r="AB26" i="76"/>
  <c r="AF26" i="76" s="1"/>
  <c r="C26" i="76"/>
  <c r="A26" i="76"/>
  <c r="F26" i="76" s="1"/>
  <c r="B39" i="64" s="1"/>
  <c r="AS25" i="76"/>
  <c r="AR25" i="76"/>
  <c r="AQ25" i="76"/>
  <c r="AP25" i="76"/>
  <c r="AO25" i="76"/>
  <c r="AN25" i="76"/>
  <c r="AM25" i="76"/>
  <c r="AL25" i="76"/>
  <c r="AK25" i="76"/>
  <c r="AJ25" i="76"/>
  <c r="AD25" i="76"/>
  <c r="AH25" i="76" s="1"/>
  <c r="AB25" i="76"/>
  <c r="AF25" i="76" s="1"/>
  <c r="C25" i="76"/>
  <c r="A25" i="76"/>
  <c r="AS24" i="76"/>
  <c r="AR24" i="76"/>
  <c r="AD24" i="76" s="1"/>
  <c r="AQ24" i="76"/>
  <c r="AP24" i="76"/>
  <c r="AO24" i="76"/>
  <c r="AN24" i="76"/>
  <c r="AM24" i="76"/>
  <c r="AL24" i="76"/>
  <c r="AK24" i="76"/>
  <c r="AJ24" i="76"/>
  <c r="AB24" i="76"/>
  <c r="C24" i="76"/>
  <c r="A24" i="76"/>
  <c r="F21" i="76"/>
  <c r="C17" i="76"/>
  <c r="A17" i="76"/>
  <c r="E16" i="76"/>
  <c r="C15" i="76"/>
  <c r="E13" i="76"/>
  <c r="E6" i="76"/>
  <c r="E5" i="76"/>
  <c r="AK4" i="76"/>
  <c r="E4" i="76"/>
  <c r="B4" i="76"/>
  <c r="A3" i="76"/>
  <c r="E36" i="75"/>
  <c r="E35" i="75"/>
  <c r="AS28" i="75"/>
  <c r="AR28" i="75"/>
  <c r="AQ28" i="75"/>
  <c r="AP28" i="75"/>
  <c r="AO28" i="75"/>
  <c r="AN28" i="75"/>
  <c r="AM28" i="75"/>
  <c r="AL28" i="75"/>
  <c r="AK28" i="75"/>
  <c r="AJ28" i="75"/>
  <c r="AH28" i="75"/>
  <c r="AF28" i="75"/>
  <c r="AD28" i="75"/>
  <c r="AB28" i="75"/>
  <c r="C28" i="75"/>
  <c r="A28" i="75"/>
  <c r="AS27" i="75"/>
  <c r="AR27" i="75"/>
  <c r="AQ27" i="75"/>
  <c r="AP27" i="75"/>
  <c r="AO27" i="75"/>
  <c r="AN27" i="75"/>
  <c r="AM27" i="75"/>
  <c r="AL27" i="75"/>
  <c r="AK27" i="75"/>
  <c r="AJ27" i="75"/>
  <c r="AH27" i="75"/>
  <c r="AF27" i="75"/>
  <c r="AD27" i="75"/>
  <c r="AB27" i="75"/>
  <c r="C27" i="75"/>
  <c r="A27" i="75"/>
  <c r="AS26" i="75"/>
  <c r="AR26" i="75"/>
  <c r="AQ26" i="75"/>
  <c r="AP26" i="75"/>
  <c r="AD26" i="75" s="1"/>
  <c r="AO26" i="75"/>
  <c r="AN26" i="75"/>
  <c r="AM26" i="75"/>
  <c r="AL26" i="75"/>
  <c r="AK26" i="75"/>
  <c r="AJ26" i="75"/>
  <c r="C26" i="75"/>
  <c r="A26" i="75"/>
  <c r="AS25" i="75"/>
  <c r="AR25" i="75"/>
  <c r="AQ25" i="75"/>
  <c r="AP25" i="75"/>
  <c r="AD25" i="75" s="1"/>
  <c r="AO25" i="75"/>
  <c r="AN25" i="75"/>
  <c r="AM25" i="75"/>
  <c r="AL25" i="75"/>
  <c r="AB25" i="75" s="1"/>
  <c r="AK25" i="75"/>
  <c r="AJ25" i="75"/>
  <c r="C25" i="75"/>
  <c r="A25" i="75"/>
  <c r="AS24" i="75"/>
  <c r="AR24" i="75"/>
  <c r="AQ24" i="75"/>
  <c r="AP24" i="75"/>
  <c r="AO24" i="75"/>
  <c r="AN24" i="75"/>
  <c r="AM24" i="75"/>
  <c r="AL24" i="75"/>
  <c r="AK24" i="75"/>
  <c r="AB24" i="75" s="1"/>
  <c r="AJ24" i="75"/>
  <c r="C24" i="75"/>
  <c r="A24" i="75"/>
  <c r="C17" i="75"/>
  <c r="A17" i="75"/>
  <c r="C15" i="75"/>
  <c r="E6" i="75"/>
  <c r="E5" i="75"/>
  <c r="AK4" i="75"/>
  <c r="E4" i="75"/>
  <c r="B4" i="75"/>
  <c r="E36" i="74"/>
  <c r="E35" i="74"/>
  <c r="AS28" i="74"/>
  <c r="AR28" i="74"/>
  <c r="AQ28" i="74"/>
  <c r="AP28" i="74"/>
  <c r="AO28" i="74"/>
  <c r="AN28" i="74"/>
  <c r="AM28" i="74"/>
  <c r="AL28" i="74"/>
  <c r="AK28" i="74"/>
  <c r="AJ28" i="74"/>
  <c r="AH28" i="74"/>
  <c r="AF28" i="74"/>
  <c r="AD28" i="74"/>
  <c r="AB28" i="74"/>
  <c r="C28" i="74"/>
  <c r="A28" i="74"/>
  <c r="AS27" i="74"/>
  <c r="AR27" i="74"/>
  <c r="AQ27" i="74"/>
  <c r="AP27" i="74"/>
  <c r="AO27" i="74"/>
  <c r="AN27" i="74"/>
  <c r="AM27" i="74"/>
  <c r="AL27" i="74"/>
  <c r="AK27" i="74"/>
  <c r="AJ27" i="74"/>
  <c r="AH27" i="74"/>
  <c r="AF27" i="74"/>
  <c r="AD27" i="74"/>
  <c r="AB27" i="74"/>
  <c r="C27" i="74"/>
  <c r="A27" i="74"/>
  <c r="AS26" i="74"/>
  <c r="AR26" i="74"/>
  <c r="AQ26" i="74"/>
  <c r="AP26" i="74"/>
  <c r="AD26" i="74" s="1"/>
  <c r="AO26" i="74"/>
  <c r="AN26" i="74"/>
  <c r="AM26" i="74"/>
  <c r="AL26" i="74"/>
  <c r="AB26" i="74" s="1"/>
  <c r="AK26" i="74"/>
  <c r="AJ26" i="74"/>
  <c r="C26" i="74"/>
  <c r="A26" i="74"/>
  <c r="AS25" i="74"/>
  <c r="AR25" i="74"/>
  <c r="AQ25" i="74"/>
  <c r="AP25" i="74"/>
  <c r="AO25" i="74"/>
  <c r="AN25" i="74"/>
  <c r="AM25" i="74"/>
  <c r="AL25" i="74"/>
  <c r="AK25" i="74"/>
  <c r="AJ25" i="74"/>
  <c r="AD25" i="74"/>
  <c r="C25" i="74"/>
  <c r="A25" i="74"/>
  <c r="AS24" i="74"/>
  <c r="AR24" i="74"/>
  <c r="AQ24" i="74"/>
  <c r="AP24" i="74"/>
  <c r="AO24" i="74"/>
  <c r="AN24" i="74"/>
  <c r="AM24" i="74"/>
  <c r="AL24" i="74"/>
  <c r="AK24" i="74"/>
  <c r="AJ24" i="74"/>
  <c r="C24" i="74"/>
  <c r="A24" i="74"/>
  <c r="C17" i="74"/>
  <c r="A17" i="74"/>
  <c r="C15" i="74"/>
  <c r="E6" i="74"/>
  <c r="E5" i="74"/>
  <c r="AK4" i="74"/>
  <c r="E4" i="74"/>
  <c r="B4" i="74"/>
  <c r="E36" i="73"/>
  <c r="E35" i="73"/>
  <c r="AS28" i="73"/>
  <c r="AR28" i="73"/>
  <c r="AQ28" i="73"/>
  <c r="AP28" i="73"/>
  <c r="AO28" i="73"/>
  <c r="AN28" i="73"/>
  <c r="AM28" i="73"/>
  <c r="AL28" i="73"/>
  <c r="AK28" i="73"/>
  <c r="AJ28" i="73"/>
  <c r="AH28" i="73"/>
  <c r="AF28" i="73"/>
  <c r="AD28" i="73"/>
  <c r="AB28" i="73"/>
  <c r="C28" i="73"/>
  <c r="A28" i="73"/>
  <c r="AS27" i="73"/>
  <c r="AR27" i="73"/>
  <c r="AQ27" i="73"/>
  <c r="AP27" i="73"/>
  <c r="AO27" i="73"/>
  <c r="AN27" i="73"/>
  <c r="AM27" i="73"/>
  <c r="AL27" i="73"/>
  <c r="AK27" i="73"/>
  <c r="AJ27" i="73"/>
  <c r="AH27" i="73"/>
  <c r="AF27" i="73"/>
  <c r="AD27" i="73"/>
  <c r="AB27" i="73"/>
  <c r="C27" i="73"/>
  <c r="A27" i="73"/>
  <c r="AS26" i="73"/>
  <c r="AR26" i="73"/>
  <c r="AQ26" i="73"/>
  <c r="AP26" i="73"/>
  <c r="AD26" i="73" s="1"/>
  <c r="AO26" i="73"/>
  <c r="AN26" i="73"/>
  <c r="AM26" i="73"/>
  <c r="AL26" i="73"/>
  <c r="AB26" i="73" s="1"/>
  <c r="AK26" i="73"/>
  <c r="AJ26" i="73"/>
  <c r="C26" i="73"/>
  <c r="A26" i="73"/>
  <c r="AS25" i="73"/>
  <c r="AR25" i="73"/>
  <c r="AQ25" i="73"/>
  <c r="AP25" i="73"/>
  <c r="AO25" i="73"/>
  <c r="AN25" i="73"/>
  <c r="AM25" i="73"/>
  <c r="AL25" i="73"/>
  <c r="AK25" i="73"/>
  <c r="AB25" i="73" s="1"/>
  <c r="AJ25" i="73"/>
  <c r="AD25" i="73"/>
  <c r="C25" i="73"/>
  <c r="A25" i="73"/>
  <c r="AS24" i="73"/>
  <c r="AR24" i="73"/>
  <c r="AQ24" i="73"/>
  <c r="AP24" i="73"/>
  <c r="AO24" i="73"/>
  <c r="AN24" i="73"/>
  <c r="AM24" i="73"/>
  <c r="AL24" i="73"/>
  <c r="AK24" i="73"/>
  <c r="AJ24" i="73"/>
  <c r="AD24" i="73"/>
  <c r="AB24" i="73"/>
  <c r="C24" i="73"/>
  <c r="A24" i="73"/>
  <c r="C17" i="73"/>
  <c r="A17" i="73"/>
  <c r="C15" i="73"/>
  <c r="E6" i="73"/>
  <c r="E5" i="73"/>
  <c r="AK4" i="73"/>
  <c r="E4" i="73"/>
  <c r="B4" i="73"/>
  <c r="E36" i="72"/>
  <c r="E35" i="72"/>
  <c r="AS28" i="72"/>
  <c r="AR28" i="72"/>
  <c r="AQ28" i="72"/>
  <c r="AP28" i="72"/>
  <c r="AO28" i="72"/>
  <c r="AN28" i="72"/>
  <c r="AM28" i="72"/>
  <c r="AL28" i="72"/>
  <c r="AK28" i="72"/>
  <c r="AJ28" i="72"/>
  <c r="AH28" i="72"/>
  <c r="AF28" i="72"/>
  <c r="AD28" i="72"/>
  <c r="AB28" i="72"/>
  <c r="C28" i="72"/>
  <c r="A28" i="72"/>
  <c r="AS27" i="72"/>
  <c r="AR27" i="72"/>
  <c r="AQ27" i="72"/>
  <c r="AP27" i="72"/>
  <c r="AO27" i="72"/>
  <c r="AN27" i="72"/>
  <c r="AM27" i="72"/>
  <c r="AL27" i="72"/>
  <c r="AK27" i="72"/>
  <c r="AJ27" i="72"/>
  <c r="AH27" i="72"/>
  <c r="AF27" i="72"/>
  <c r="AD27" i="72"/>
  <c r="AB27" i="72"/>
  <c r="C27" i="72"/>
  <c r="A27" i="72"/>
  <c r="AS26" i="72"/>
  <c r="AR26" i="72"/>
  <c r="AQ26" i="72"/>
  <c r="AD26" i="72" s="1"/>
  <c r="AH26" i="72" s="1"/>
  <c r="AP26" i="72"/>
  <c r="AO26" i="72"/>
  <c r="AN26" i="72"/>
  <c r="AM26" i="72"/>
  <c r="AL26" i="72"/>
  <c r="AK26" i="72"/>
  <c r="AJ26" i="72"/>
  <c r="AB26" i="72"/>
  <c r="C26" i="72"/>
  <c r="A26" i="72"/>
  <c r="AS25" i="72"/>
  <c r="AR25" i="72"/>
  <c r="AQ25" i="72"/>
  <c r="AP25" i="72"/>
  <c r="AO25" i="72"/>
  <c r="AN25" i="72"/>
  <c r="AM25" i="72"/>
  <c r="AL25" i="72"/>
  <c r="AK25" i="72"/>
  <c r="AJ25" i="72"/>
  <c r="AD25" i="72"/>
  <c r="AB25" i="72"/>
  <c r="C25" i="72"/>
  <c r="A25" i="72"/>
  <c r="AS24" i="72"/>
  <c r="AR24" i="72"/>
  <c r="AQ24" i="72"/>
  <c r="AP24" i="72"/>
  <c r="AO24" i="72"/>
  <c r="AN24" i="72"/>
  <c r="AM24" i="72"/>
  <c r="AL24" i="72"/>
  <c r="AK24" i="72"/>
  <c r="AJ24" i="72"/>
  <c r="C24" i="72"/>
  <c r="A24" i="72"/>
  <c r="C17" i="72"/>
  <c r="A17" i="72"/>
  <c r="C15" i="72"/>
  <c r="E6" i="72"/>
  <c r="E5" i="72"/>
  <c r="AK4" i="72"/>
  <c r="E4" i="72"/>
  <c r="E36" i="71"/>
  <c r="E35" i="71"/>
  <c r="AS28" i="71"/>
  <c r="AR28" i="71"/>
  <c r="AQ28" i="71"/>
  <c r="AP28" i="71"/>
  <c r="AD28" i="71" s="1"/>
  <c r="AO28" i="71"/>
  <c r="AN28" i="71"/>
  <c r="AM28" i="71"/>
  <c r="AL28" i="71"/>
  <c r="AK28" i="71"/>
  <c r="AB28" i="71" s="1"/>
  <c r="AJ28" i="71"/>
  <c r="C28" i="71"/>
  <c r="A28" i="71"/>
  <c r="AS27" i="71"/>
  <c r="AR27" i="71"/>
  <c r="AQ27" i="71"/>
  <c r="AP27" i="71"/>
  <c r="AD27" i="71" s="1"/>
  <c r="AO27" i="71"/>
  <c r="AN27" i="71"/>
  <c r="AM27" i="71"/>
  <c r="AL27" i="71"/>
  <c r="AK27" i="71"/>
  <c r="AB27" i="71" s="1"/>
  <c r="AJ27" i="71"/>
  <c r="C27" i="71"/>
  <c r="A27" i="71"/>
  <c r="AS26" i="71"/>
  <c r="AR26" i="71"/>
  <c r="AQ26" i="71"/>
  <c r="AP26" i="71"/>
  <c r="AO26" i="71"/>
  <c r="AN26" i="71"/>
  <c r="AM26" i="71"/>
  <c r="AL26" i="71"/>
  <c r="AK26" i="71"/>
  <c r="AJ26" i="71"/>
  <c r="AB26" i="71"/>
  <c r="C26" i="71"/>
  <c r="A26" i="71"/>
  <c r="AS25" i="71"/>
  <c r="AR25" i="71"/>
  <c r="AQ25" i="71"/>
  <c r="AP25" i="71"/>
  <c r="AD25" i="71" s="1"/>
  <c r="AO25" i="71"/>
  <c r="AN25" i="71"/>
  <c r="AM25" i="71"/>
  <c r="AL25" i="71"/>
  <c r="AB25" i="71" s="1"/>
  <c r="AK25" i="71"/>
  <c r="AJ25" i="71"/>
  <c r="C25" i="71"/>
  <c r="A25" i="71"/>
  <c r="AS24" i="71"/>
  <c r="AR24" i="71"/>
  <c r="AQ24" i="71"/>
  <c r="AP24" i="71"/>
  <c r="AO24" i="71"/>
  <c r="AN24" i="71"/>
  <c r="AM24" i="71"/>
  <c r="AL24" i="71"/>
  <c r="AK24" i="71"/>
  <c r="AJ24" i="71"/>
  <c r="AD24" i="71"/>
  <c r="C24" i="71"/>
  <c r="A24" i="71"/>
  <c r="C17" i="71"/>
  <c r="A17" i="71"/>
  <c r="C15" i="71"/>
  <c r="E6" i="71"/>
  <c r="E5" i="71"/>
  <c r="AK4" i="71"/>
  <c r="E4" i="71"/>
  <c r="E36" i="70"/>
  <c r="E35" i="70"/>
  <c r="AS28" i="70"/>
  <c r="AR28" i="70"/>
  <c r="AQ28" i="70"/>
  <c r="AP28" i="70"/>
  <c r="AO28" i="70"/>
  <c r="AN28" i="70"/>
  <c r="AM28" i="70"/>
  <c r="AL28" i="70"/>
  <c r="AK28" i="70"/>
  <c r="AJ28" i="70"/>
  <c r="AH28" i="70"/>
  <c r="AF28" i="70"/>
  <c r="AD28" i="70"/>
  <c r="AB28" i="70"/>
  <c r="C28" i="70"/>
  <c r="A28" i="70"/>
  <c r="AS27" i="70"/>
  <c r="AR27" i="70"/>
  <c r="AD27" i="70" s="1"/>
  <c r="AQ27" i="70"/>
  <c r="AP27" i="70"/>
  <c r="AO27" i="70"/>
  <c r="AN27" i="70"/>
  <c r="AM27" i="70"/>
  <c r="AL27" i="70"/>
  <c r="AB27" i="70" s="1"/>
  <c r="AK27" i="70"/>
  <c r="AJ27" i="70"/>
  <c r="C27" i="70"/>
  <c r="A27" i="70"/>
  <c r="AS26" i="70"/>
  <c r="AR26" i="70"/>
  <c r="AQ26" i="70"/>
  <c r="AP26" i="70"/>
  <c r="AO26" i="70"/>
  <c r="AD26" i="70" s="1"/>
  <c r="AN26" i="70"/>
  <c r="AM26" i="70"/>
  <c r="AL26" i="70"/>
  <c r="AK26" i="70"/>
  <c r="AB26" i="70" s="1"/>
  <c r="AJ26" i="70"/>
  <c r="C26" i="70"/>
  <c r="A26" i="70"/>
  <c r="AS25" i="70"/>
  <c r="AR25" i="70"/>
  <c r="AQ25" i="70"/>
  <c r="AP25" i="70"/>
  <c r="AO25" i="70"/>
  <c r="AN25" i="70"/>
  <c r="AM25" i="70"/>
  <c r="AL25" i="70"/>
  <c r="AK25" i="70"/>
  <c r="AJ25" i="70"/>
  <c r="C25" i="70"/>
  <c r="A25" i="70"/>
  <c r="AS24" i="70"/>
  <c r="AR24" i="70"/>
  <c r="AQ24" i="70"/>
  <c r="AP24" i="70"/>
  <c r="AO24" i="70"/>
  <c r="AN24" i="70"/>
  <c r="AM24" i="70"/>
  <c r="AL24" i="70"/>
  <c r="AB24" i="70" s="1"/>
  <c r="AK24" i="70"/>
  <c r="AJ24" i="70"/>
  <c r="C24" i="70"/>
  <c r="A24" i="70"/>
  <c r="C17" i="70"/>
  <c r="A17" i="70"/>
  <c r="C15" i="70"/>
  <c r="E6" i="70"/>
  <c r="E5" i="70"/>
  <c r="AK4" i="70"/>
  <c r="E4" i="70"/>
  <c r="B4" i="70"/>
  <c r="E36" i="69"/>
  <c r="E35" i="69"/>
  <c r="AS28" i="69"/>
  <c r="AR28" i="69"/>
  <c r="AQ28" i="69"/>
  <c r="AP28" i="69"/>
  <c r="AO28" i="69"/>
  <c r="AN28" i="69"/>
  <c r="AM28" i="69"/>
  <c r="AL28" i="69"/>
  <c r="AK28" i="69"/>
  <c r="AB28" i="69" s="1"/>
  <c r="AJ28" i="69"/>
  <c r="C28" i="69"/>
  <c r="A28" i="69"/>
  <c r="AS27" i="69"/>
  <c r="AR27" i="69"/>
  <c r="AQ27" i="69"/>
  <c r="AP27" i="69"/>
  <c r="AO27" i="69"/>
  <c r="AN27" i="69"/>
  <c r="AM27" i="69"/>
  <c r="AL27" i="69"/>
  <c r="AK27" i="69"/>
  <c r="AJ27" i="69"/>
  <c r="AD27" i="69"/>
  <c r="AB27" i="69"/>
  <c r="AF27" i="69" s="1"/>
  <c r="C27" i="69"/>
  <c r="A27" i="69"/>
  <c r="AS26" i="69"/>
  <c r="AR26" i="69"/>
  <c r="AQ26" i="69"/>
  <c r="AP26" i="69"/>
  <c r="AO26" i="69"/>
  <c r="AN26" i="69"/>
  <c r="AM26" i="69"/>
  <c r="AL26" i="69"/>
  <c r="AK26" i="69"/>
  <c r="AJ26" i="69"/>
  <c r="AD26" i="69"/>
  <c r="AH26" i="69" s="1"/>
  <c r="AB26" i="69"/>
  <c r="AF26" i="69" s="1"/>
  <c r="C26" i="69"/>
  <c r="A26" i="69"/>
  <c r="AS25" i="69"/>
  <c r="AR25" i="69"/>
  <c r="AQ25" i="69"/>
  <c r="AP25" i="69"/>
  <c r="AO25" i="69"/>
  <c r="AN25" i="69"/>
  <c r="AM25" i="69"/>
  <c r="AL25" i="69"/>
  <c r="AK25" i="69"/>
  <c r="AB25" i="69" s="1"/>
  <c r="AF25" i="69" s="1"/>
  <c r="AJ25" i="69"/>
  <c r="AD25" i="69"/>
  <c r="C25" i="69"/>
  <c r="A25" i="69"/>
  <c r="AS24" i="69"/>
  <c r="AR24" i="69"/>
  <c r="AQ24" i="69"/>
  <c r="AP24" i="69"/>
  <c r="AO24" i="69"/>
  <c r="AN24" i="69"/>
  <c r="AM24" i="69"/>
  <c r="AL24" i="69"/>
  <c r="AK24" i="69"/>
  <c r="AJ24" i="69"/>
  <c r="AB24" i="69"/>
  <c r="C24" i="69"/>
  <c r="A24" i="69"/>
  <c r="C17" i="69"/>
  <c r="A17" i="69"/>
  <c r="C15" i="69"/>
  <c r="E6" i="69"/>
  <c r="E5" i="69"/>
  <c r="AK4" i="69"/>
  <c r="E4" i="69"/>
  <c r="B4" i="69"/>
  <c r="E36" i="68"/>
  <c r="E35" i="68"/>
  <c r="AS28" i="68"/>
  <c r="AR28" i="68"/>
  <c r="AQ28" i="68"/>
  <c r="AP28" i="68"/>
  <c r="AO28" i="68"/>
  <c r="AN28" i="68"/>
  <c r="AM28" i="68"/>
  <c r="AL28" i="68"/>
  <c r="AK28" i="68"/>
  <c r="AJ28" i="68"/>
  <c r="AH28" i="68"/>
  <c r="AF28" i="68"/>
  <c r="AD28" i="68"/>
  <c r="AB28" i="68"/>
  <c r="C28" i="68"/>
  <c r="A28" i="68"/>
  <c r="AS27" i="68"/>
  <c r="AR27" i="68"/>
  <c r="AQ27" i="68"/>
  <c r="AP27" i="68"/>
  <c r="AO27" i="68"/>
  <c r="AN27" i="68"/>
  <c r="AM27" i="68"/>
  <c r="AL27" i="68"/>
  <c r="AK27" i="68"/>
  <c r="AJ27" i="68"/>
  <c r="AB27" i="68" s="1"/>
  <c r="C27" i="68"/>
  <c r="A27" i="68"/>
  <c r="AS26" i="68"/>
  <c r="AR26" i="68"/>
  <c r="AQ26" i="68"/>
  <c r="AP26" i="68"/>
  <c r="AO26" i="68"/>
  <c r="AN26" i="68"/>
  <c r="AM26" i="68"/>
  <c r="AL26" i="68"/>
  <c r="AK26" i="68"/>
  <c r="AJ26" i="68"/>
  <c r="AD26" i="68"/>
  <c r="AH26" i="68" s="1"/>
  <c r="AB26" i="68"/>
  <c r="C26" i="68"/>
  <c r="A26" i="68"/>
  <c r="AS25" i="68"/>
  <c r="AR25" i="68"/>
  <c r="AQ25" i="68"/>
  <c r="AP25" i="68"/>
  <c r="AD25" i="68" s="1"/>
  <c r="AO25" i="68"/>
  <c r="AN25" i="68"/>
  <c r="AM25" i="68"/>
  <c r="AL25" i="68"/>
  <c r="AB25" i="68" s="1"/>
  <c r="AK25" i="68"/>
  <c r="AJ25" i="68"/>
  <c r="C25" i="68"/>
  <c r="A25" i="68"/>
  <c r="AS24" i="68"/>
  <c r="AR24" i="68"/>
  <c r="AQ24" i="68"/>
  <c r="AP24" i="68"/>
  <c r="AD24" i="68" s="1"/>
  <c r="AO24" i="68"/>
  <c r="AN24" i="68"/>
  <c r="AM24" i="68"/>
  <c r="AL24" i="68"/>
  <c r="AK24" i="68"/>
  <c r="AJ24" i="68"/>
  <c r="C24" i="68"/>
  <c r="A24" i="68"/>
  <c r="C17" i="68"/>
  <c r="A17" i="68"/>
  <c r="C15" i="68"/>
  <c r="E6" i="68"/>
  <c r="E5" i="68"/>
  <c r="AK4" i="68"/>
  <c r="E4" i="68"/>
  <c r="B4" i="68"/>
  <c r="E36" i="67"/>
  <c r="E35" i="67"/>
  <c r="AS28" i="67"/>
  <c r="AR28" i="67"/>
  <c r="AQ28" i="67"/>
  <c r="AP28" i="67"/>
  <c r="AO28" i="67"/>
  <c r="AN28" i="67"/>
  <c r="AM28" i="67"/>
  <c r="AL28" i="67"/>
  <c r="AK28" i="67"/>
  <c r="AJ28" i="67"/>
  <c r="AH28" i="67"/>
  <c r="AF28" i="67"/>
  <c r="AD28" i="67"/>
  <c r="AB28" i="67"/>
  <c r="C28" i="67"/>
  <c r="A28" i="67"/>
  <c r="AS27" i="67"/>
  <c r="AR27" i="67"/>
  <c r="AQ27" i="67"/>
  <c r="AP27" i="67"/>
  <c r="AO27" i="67"/>
  <c r="AN27" i="67"/>
  <c r="AM27" i="67"/>
  <c r="AL27" i="67"/>
  <c r="AK27" i="67"/>
  <c r="AJ27" i="67"/>
  <c r="AH27" i="67"/>
  <c r="AF27" i="67"/>
  <c r="AD27" i="67"/>
  <c r="AB27" i="67"/>
  <c r="C27" i="67"/>
  <c r="A27" i="67"/>
  <c r="AS26" i="67"/>
  <c r="AR26" i="67"/>
  <c r="AQ26" i="67"/>
  <c r="AP26" i="67"/>
  <c r="AD26" i="67" s="1"/>
  <c r="AO26" i="67"/>
  <c r="AN26" i="67"/>
  <c r="AM26" i="67"/>
  <c r="AL26" i="67"/>
  <c r="AK26" i="67"/>
  <c r="AJ26" i="67"/>
  <c r="C26" i="67"/>
  <c r="A26" i="67"/>
  <c r="AS25" i="67"/>
  <c r="AR25" i="67"/>
  <c r="AQ25" i="67"/>
  <c r="AP25" i="67"/>
  <c r="AD25" i="67" s="1"/>
  <c r="AO25" i="67"/>
  <c r="AN25" i="67"/>
  <c r="AM25" i="67"/>
  <c r="AL25" i="67"/>
  <c r="AB25" i="67" s="1"/>
  <c r="AK25" i="67"/>
  <c r="AJ25" i="67"/>
  <c r="C25" i="67"/>
  <c r="A25" i="67"/>
  <c r="AS24" i="67"/>
  <c r="AR24" i="67"/>
  <c r="AQ24" i="67"/>
  <c r="AP24" i="67"/>
  <c r="AO24" i="67"/>
  <c r="AN24" i="67"/>
  <c r="AM24" i="67"/>
  <c r="AB24" i="67" s="1"/>
  <c r="AL24" i="67"/>
  <c r="AK24" i="67"/>
  <c r="AJ24" i="67"/>
  <c r="AD24" i="67"/>
  <c r="C24" i="67"/>
  <c r="A24" i="67"/>
  <c r="C17" i="67"/>
  <c r="A17" i="67"/>
  <c r="C15" i="67"/>
  <c r="E6" i="67"/>
  <c r="E5" i="67"/>
  <c r="AK4" i="67"/>
  <c r="E4" i="67"/>
  <c r="B4" i="67"/>
  <c r="AF28" i="153" l="1"/>
  <c r="AH28" i="153"/>
  <c r="I446" i="64"/>
  <c r="G446" i="64"/>
  <c r="K446" i="64"/>
  <c r="H446" i="64"/>
  <c r="AB27" i="153"/>
  <c r="C445" i="64" s="1"/>
  <c r="G445" i="64" s="1"/>
  <c r="H445" i="64"/>
  <c r="AF26" i="153"/>
  <c r="AH26" i="153"/>
  <c r="K444" i="64"/>
  <c r="G444" i="64"/>
  <c r="I444" i="64"/>
  <c r="H444" i="64"/>
  <c r="AB25" i="153"/>
  <c r="C443" i="64" s="1"/>
  <c r="AD25" i="153"/>
  <c r="E443" i="64"/>
  <c r="K443" i="64" s="1"/>
  <c r="AH25" i="153"/>
  <c r="AF25" i="153"/>
  <c r="I443" i="64"/>
  <c r="H443" i="64"/>
  <c r="AB24" i="153"/>
  <c r="C442" i="64"/>
  <c r="AF24" i="153"/>
  <c r="AH24" i="153"/>
  <c r="AD29" i="153"/>
  <c r="A438" i="64"/>
  <c r="A439" i="64" s="1"/>
  <c r="A440" i="64" s="1"/>
  <c r="A441" i="64" s="1"/>
  <c r="A442" i="64"/>
  <c r="AH28" i="146"/>
  <c r="AF28" i="146"/>
  <c r="AD27" i="146"/>
  <c r="E410" i="64" s="1"/>
  <c r="AH27" i="146"/>
  <c r="AB26" i="146"/>
  <c r="C409" i="64" s="1"/>
  <c r="AB25" i="146"/>
  <c r="C408" i="64" s="1"/>
  <c r="AF25" i="146"/>
  <c r="AH25" i="146"/>
  <c r="AF24" i="146"/>
  <c r="AH24" i="146"/>
  <c r="AD28" i="154"/>
  <c r="AF28" i="154" s="1"/>
  <c r="AH28" i="154"/>
  <c r="AH27" i="154"/>
  <c r="AF27" i="154"/>
  <c r="AH26" i="154"/>
  <c r="AB24" i="154"/>
  <c r="AB29" i="154" s="1"/>
  <c r="AD29" i="154"/>
  <c r="AF24" i="154"/>
  <c r="AH26" i="148"/>
  <c r="AB29" i="148"/>
  <c r="AF26" i="148"/>
  <c r="AD25" i="148"/>
  <c r="AH25" i="148" s="1"/>
  <c r="AH24" i="148"/>
  <c r="AF24" i="148"/>
  <c r="AD26" i="149"/>
  <c r="AH26" i="149" s="1"/>
  <c r="AF26" i="149"/>
  <c r="AF25" i="149"/>
  <c r="AB29" i="149"/>
  <c r="AH25" i="149"/>
  <c r="AD24" i="149"/>
  <c r="AH26" i="150"/>
  <c r="AD29" i="150"/>
  <c r="AB29" i="150"/>
  <c r="AF25" i="150"/>
  <c r="AF24" i="150"/>
  <c r="AH24" i="150"/>
  <c r="AF26" i="145"/>
  <c r="AH26" i="145"/>
  <c r="E403" i="64"/>
  <c r="AH25" i="145"/>
  <c r="AF25" i="145"/>
  <c r="E402" i="64"/>
  <c r="AD29" i="145"/>
  <c r="AH24" i="145"/>
  <c r="AF24" i="145"/>
  <c r="AB29" i="145"/>
  <c r="AH27" i="141"/>
  <c r="AF27" i="141"/>
  <c r="AD26" i="141"/>
  <c r="E384" i="64" s="1"/>
  <c r="AD25" i="141"/>
  <c r="AH25" i="141" s="1"/>
  <c r="E383" i="64"/>
  <c r="AH24" i="141"/>
  <c r="AF24" i="141"/>
  <c r="AB29" i="141"/>
  <c r="AB27" i="144"/>
  <c r="C400" i="64" s="1"/>
  <c r="AD27" i="144"/>
  <c r="E400" i="64" s="1"/>
  <c r="AF26" i="144"/>
  <c r="AH26" i="144"/>
  <c r="AF25" i="144"/>
  <c r="AH25" i="144"/>
  <c r="AF24" i="144"/>
  <c r="AH24" i="144"/>
  <c r="AB29" i="144"/>
  <c r="AF26" i="143"/>
  <c r="AH26" i="143"/>
  <c r="AF25" i="143"/>
  <c r="AH25" i="143"/>
  <c r="AD24" i="143"/>
  <c r="E392" i="64" s="1"/>
  <c r="AB29" i="143"/>
  <c r="AH24" i="143"/>
  <c r="AF24" i="143"/>
  <c r="AD29" i="143"/>
  <c r="AD26" i="139"/>
  <c r="E374" i="64" s="1"/>
  <c r="AB26" i="139"/>
  <c r="C374" i="64" s="1"/>
  <c r="AH27" i="139"/>
  <c r="AF27" i="139"/>
  <c r="AF26" i="139"/>
  <c r="AB25" i="139"/>
  <c r="C373" i="64" s="1"/>
  <c r="C372" i="64"/>
  <c r="AD29" i="139"/>
  <c r="AH24" i="139"/>
  <c r="AF24" i="139"/>
  <c r="E389" i="64"/>
  <c r="AH26" i="142"/>
  <c r="AF26" i="142"/>
  <c r="AB25" i="142"/>
  <c r="AF25" i="142" s="1"/>
  <c r="C388" i="64"/>
  <c r="AH25" i="142"/>
  <c r="AB24" i="142"/>
  <c r="C387" i="64" s="1"/>
  <c r="AD29" i="142"/>
  <c r="AF24" i="142"/>
  <c r="AD28" i="140"/>
  <c r="E381" i="64" s="1"/>
  <c r="AH28" i="140"/>
  <c r="AB27" i="140"/>
  <c r="C380" i="64" s="1"/>
  <c r="AH27" i="140"/>
  <c r="AB26" i="140"/>
  <c r="C379" i="64" s="1"/>
  <c r="AF26" i="140"/>
  <c r="E378" i="64"/>
  <c r="AH25" i="140"/>
  <c r="AF25" i="140"/>
  <c r="AB24" i="140"/>
  <c r="C377" i="64"/>
  <c r="AH24" i="140"/>
  <c r="AF27" i="135"/>
  <c r="AH27" i="135"/>
  <c r="AF26" i="135"/>
  <c r="AH26" i="135"/>
  <c r="AF25" i="135"/>
  <c r="AH25" i="135"/>
  <c r="AD24" i="135"/>
  <c r="E352" i="64" s="1"/>
  <c r="AH24" i="135"/>
  <c r="AB29" i="135"/>
  <c r="AD29" i="135"/>
  <c r="AB28" i="137"/>
  <c r="C366" i="64" s="1"/>
  <c r="AH28" i="137"/>
  <c r="AF27" i="137"/>
  <c r="AH27" i="137"/>
  <c r="AF26" i="137"/>
  <c r="AH26" i="137"/>
  <c r="AH25" i="137"/>
  <c r="AF25" i="137"/>
  <c r="AD29" i="137"/>
  <c r="AH24" i="137"/>
  <c r="AF24" i="137"/>
  <c r="AB29" i="137"/>
  <c r="AF28" i="133"/>
  <c r="AH28" i="133"/>
  <c r="AF27" i="133"/>
  <c r="AH27" i="133"/>
  <c r="AD26" i="133"/>
  <c r="E344" i="64" s="1"/>
  <c r="AH26" i="133"/>
  <c r="AF25" i="133"/>
  <c r="AH25" i="133"/>
  <c r="C342" i="64"/>
  <c r="AB29" i="133"/>
  <c r="AF24" i="133"/>
  <c r="AH24" i="133"/>
  <c r="AF26" i="136"/>
  <c r="AH26" i="136"/>
  <c r="E358" i="64"/>
  <c r="AH25" i="136"/>
  <c r="AF25" i="136"/>
  <c r="AF24" i="136"/>
  <c r="AH24" i="136"/>
  <c r="AB29" i="136"/>
  <c r="AD29" i="136"/>
  <c r="AH27" i="138"/>
  <c r="AF27" i="138"/>
  <c r="AB26" i="138"/>
  <c r="C369" i="64" s="1"/>
  <c r="AD26" i="138"/>
  <c r="E369" i="64" s="1"/>
  <c r="AB25" i="138"/>
  <c r="C368" i="64" s="1"/>
  <c r="AD25" i="138"/>
  <c r="E368" i="64" s="1"/>
  <c r="AF25" i="138"/>
  <c r="AH25" i="138"/>
  <c r="AD24" i="138"/>
  <c r="E367" i="64" s="1"/>
  <c r="AH24" i="138"/>
  <c r="AF24" i="138"/>
  <c r="E350" i="64"/>
  <c r="AH27" i="134"/>
  <c r="AF27" i="134"/>
  <c r="AB26" i="134"/>
  <c r="AF26" i="134" s="1"/>
  <c r="AH25" i="134"/>
  <c r="AF25" i="134"/>
  <c r="AH24" i="134"/>
  <c r="AD29" i="134"/>
  <c r="AF24" i="134"/>
  <c r="AB27" i="131"/>
  <c r="C335" i="64" s="1"/>
  <c r="E335" i="64"/>
  <c r="AF27" i="131"/>
  <c r="AH27" i="131"/>
  <c r="AD26" i="131"/>
  <c r="AF26" i="131" s="1"/>
  <c r="AH25" i="131"/>
  <c r="AF25" i="131"/>
  <c r="AB24" i="131"/>
  <c r="AB29" i="131" s="1"/>
  <c r="AD24" i="131"/>
  <c r="E332" i="64" s="1"/>
  <c r="C332" i="64"/>
  <c r="C339" i="64"/>
  <c r="AF26" i="132"/>
  <c r="AH26" i="132"/>
  <c r="AF25" i="132"/>
  <c r="AH25" i="132"/>
  <c r="E337" i="64"/>
  <c r="AH24" i="132"/>
  <c r="AF24" i="132"/>
  <c r="AB29" i="132"/>
  <c r="AD29" i="132"/>
  <c r="AF26" i="128"/>
  <c r="AH26" i="128"/>
  <c r="E318" i="64"/>
  <c r="AH25" i="128"/>
  <c r="AF25" i="128"/>
  <c r="AB29" i="128"/>
  <c r="AF24" i="128"/>
  <c r="AD29" i="128"/>
  <c r="AH24" i="128"/>
  <c r="AH29" i="128" s="1"/>
  <c r="AH27" i="130"/>
  <c r="AF27" i="130"/>
  <c r="AH26" i="130"/>
  <c r="AF26" i="130"/>
  <c r="AB25" i="130"/>
  <c r="C328" i="64" s="1"/>
  <c r="AD25" i="130"/>
  <c r="E328" i="64" s="1"/>
  <c r="AH24" i="130"/>
  <c r="AB29" i="130"/>
  <c r="AF24" i="130"/>
  <c r="AH26" i="129"/>
  <c r="AF26" i="129"/>
  <c r="AH25" i="129"/>
  <c r="AF25" i="129"/>
  <c r="AB24" i="129"/>
  <c r="C322" i="64" s="1"/>
  <c r="AD24" i="129"/>
  <c r="E322" i="64" s="1"/>
  <c r="AH24" i="129"/>
  <c r="AH29" i="129" s="1"/>
  <c r="AD29" i="129"/>
  <c r="AB29" i="129"/>
  <c r="E315" i="64"/>
  <c r="AH27" i="127"/>
  <c r="AF27" i="127"/>
  <c r="C314" i="64"/>
  <c r="AF26" i="127"/>
  <c r="AH26" i="127"/>
  <c r="AB25" i="127"/>
  <c r="E313" i="64"/>
  <c r="AH25" i="127"/>
  <c r="C313" i="64"/>
  <c r="AF25" i="127"/>
  <c r="AF24" i="127"/>
  <c r="AB29" i="127"/>
  <c r="AH24" i="127"/>
  <c r="AH29" i="127" s="1"/>
  <c r="AD29" i="127"/>
  <c r="AH27" i="156"/>
  <c r="AF27" i="156"/>
  <c r="AB26" i="156"/>
  <c r="AH26" i="156"/>
  <c r="AF26" i="156"/>
  <c r="AF25" i="156"/>
  <c r="AH25" i="156"/>
  <c r="AB29" i="156"/>
  <c r="AD24" i="156"/>
  <c r="AF24" i="156" s="1"/>
  <c r="AF29" i="156" s="1"/>
  <c r="AD29" i="156"/>
  <c r="AH24" i="156"/>
  <c r="AD28" i="125"/>
  <c r="AF28" i="125" s="1"/>
  <c r="AH28" i="125"/>
  <c r="AB27" i="125"/>
  <c r="C305" i="64" s="1"/>
  <c r="AF27" i="125"/>
  <c r="AH26" i="125"/>
  <c r="AF26" i="125"/>
  <c r="E303" i="64"/>
  <c r="AH25" i="125"/>
  <c r="AF25" i="125"/>
  <c r="AD24" i="125"/>
  <c r="E302" i="64" s="1"/>
  <c r="AH24" i="125"/>
  <c r="AB29" i="125"/>
  <c r="E295" i="64"/>
  <c r="AH27" i="123"/>
  <c r="AF27" i="123"/>
  <c r="AB26" i="123"/>
  <c r="C294" i="64" s="1"/>
  <c r="AF26" i="123"/>
  <c r="AB25" i="123"/>
  <c r="C293" i="64" s="1"/>
  <c r="AD25" i="123"/>
  <c r="E293" i="64" s="1"/>
  <c r="AB24" i="123"/>
  <c r="C292" i="64" s="1"/>
  <c r="AH24" i="123"/>
  <c r="E285" i="64"/>
  <c r="AH27" i="121"/>
  <c r="AF27" i="121"/>
  <c r="E284" i="64"/>
  <c r="AH26" i="121"/>
  <c r="AF26" i="121"/>
  <c r="AF25" i="121"/>
  <c r="AH25" i="121"/>
  <c r="E282" i="64"/>
  <c r="AF24" i="121"/>
  <c r="AH24" i="121"/>
  <c r="AB29" i="121"/>
  <c r="AD29" i="121"/>
  <c r="AD26" i="126"/>
  <c r="E309" i="64"/>
  <c r="AH26" i="126"/>
  <c r="AF26" i="126"/>
  <c r="AH25" i="126"/>
  <c r="AF25" i="126"/>
  <c r="AD24" i="126"/>
  <c r="AD29" i="126" s="1"/>
  <c r="E307" i="64"/>
  <c r="AF24" i="126"/>
  <c r="AH24" i="126"/>
  <c r="AH29" i="126" s="1"/>
  <c r="AB29" i="126"/>
  <c r="AD26" i="122"/>
  <c r="E289" i="64" s="1"/>
  <c r="AB26" i="122"/>
  <c r="C289" i="64" s="1"/>
  <c r="AF25" i="122"/>
  <c r="AH25" i="122"/>
  <c r="AH24" i="122"/>
  <c r="AD29" i="122"/>
  <c r="AF24" i="122"/>
  <c r="AB28" i="120"/>
  <c r="C281" i="64" s="1"/>
  <c r="E280" i="64"/>
  <c r="AH27" i="120"/>
  <c r="AF27" i="120"/>
  <c r="E279" i="64"/>
  <c r="AH26" i="120"/>
  <c r="AF26" i="120"/>
  <c r="AF25" i="120"/>
  <c r="AH25" i="120"/>
  <c r="AB24" i="120"/>
  <c r="C277" i="64" s="1"/>
  <c r="AD29" i="120"/>
  <c r="AB29" i="120"/>
  <c r="AF26" i="124"/>
  <c r="AH26" i="124"/>
  <c r="AB25" i="124"/>
  <c r="C298" i="64" s="1"/>
  <c r="AD25" i="124"/>
  <c r="E298" i="64" s="1"/>
  <c r="AF25" i="124"/>
  <c r="AB29" i="124"/>
  <c r="AH24" i="124"/>
  <c r="AD29" i="124"/>
  <c r="AF24" i="124"/>
  <c r="AB28" i="116"/>
  <c r="C261" i="64" s="1"/>
  <c r="AH28" i="116"/>
  <c r="AD27" i="116"/>
  <c r="E260" i="64" s="1"/>
  <c r="AF27" i="116"/>
  <c r="AB26" i="116"/>
  <c r="C259" i="64" s="1"/>
  <c r="AD26" i="116"/>
  <c r="E259" i="64" s="1"/>
  <c r="AH26" i="116"/>
  <c r="AB25" i="116"/>
  <c r="C258" i="64" s="1"/>
  <c r="AD25" i="116"/>
  <c r="E258" i="64" s="1"/>
  <c r="AB24" i="116"/>
  <c r="AF24" i="116" s="1"/>
  <c r="AD24" i="116"/>
  <c r="E257" i="64"/>
  <c r="C257" i="64"/>
  <c r="AF28" i="115"/>
  <c r="AH28" i="115"/>
  <c r="AF27" i="115"/>
  <c r="AH27" i="115"/>
  <c r="AF26" i="115"/>
  <c r="AH26" i="115"/>
  <c r="AB25" i="115"/>
  <c r="C253" i="64" s="1"/>
  <c r="AD25" i="115"/>
  <c r="E253" i="64" s="1"/>
  <c r="AF25" i="115"/>
  <c r="AH25" i="115"/>
  <c r="AF28" i="118"/>
  <c r="AH28" i="118"/>
  <c r="AF27" i="118"/>
  <c r="AH27" i="118"/>
  <c r="AF26" i="118"/>
  <c r="AH26" i="118"/>
  <c r="AD25" i="118"/>
  <c r="E268" i="64" s="1"/>
  <c r="AF25" i="118"/>
  <c r="AH24" i="118"/>
  <c r="AB29" i="118"/>
  <c r="AD29" i="118"/>
  <c r="AF24" i="118"/>
  <c r="E264" i="64"/>
  <c r="AH26" i="117"/>
  <c r="AF26" i="117"/>
  <c r="AF25" i="117"/>
  <c r="AH25" i="117"/>
  <c r="AD29" i="117"/>
  <c r="AF24" i="117"/>
  <c r="AF29" i="117" s="1"/>
  <c r="AH24" i="117"/>
  <c r="AB29" i="117"/>
  <c r="E274" i="64"/>
  <c r="AF26" i="119"/>
  <c r="AH26" i="119"/>
  <c r="AF25" i="119"/>
  <c r="AH25" i="119"/>
  <c r="AH24" i="119"/>
  <c r="AB29" i="119"/>
  <c r="AF24" i="119"/>
  <c r="AD29" i="119"/>
  <c r="AB24" i="115"/>
  <c r="C252" i="64" s="1"/>
  <c r="AD24" i="115"/>
  <c r="E252" i="64" s="1"/>
  <c r="AB27" i="108"/>
  <c r="C225" i="64" s="1"/>
  <c r="E225" i="64"/>
  <c r="AH27" i="108"/>
  <c r="AF27" i="108"/>
  <c r="E224" i="64"/>
  <c r="AH26" i="108"/>
  <c r="AF26" i="108"/>
  <c r="E223" i="64"/>
  <c r="AH25" i="108"/>
  <c r="AF25" i="108"/>
  <c r="C222" i="64"/>
  <c r="AB29" i="108"/>
  <c r="E222" i="64"/>
  <c r="AD29" i="108"/>
  <c r="AH24" i="108"/>
  <c r="AF24" i="108"/>
  <c r="AF28" i="110"/>
  <c r="AH28" i="110"/>
  <c r="C235" i="64"/>
  <c r="AF27" i="110"/>
  <c r="AH27" i="110"/>
  <c r="AF26" i="110"/>
  <c r="AH26" i="110"/>
  <c r="AF25" i="110"/>
  <c r="AH25" i="110"/>
  <c r="AF24" i="110"/>
  <c r="AH24" i="110"/>
  <c r="AB29" i="110"/>
  <c r="AD29" i="110"/>
  <c r="AB26" i="111"/>
  <c r="C239" i="64" s="1"/>
  <c r="AD26" i="111"/>
  <c r="E239" i="64"/>
  <c r="AH26" i="111"/>
  <c r="AF26" i="111"/>
  <c r="AD25" i="111"/>
  <c r="E238" i="64" s="1"/>
  <c r="AB24" i="111"/>
  <c r="C237" i="64" s="1"/>
  <c r="AH24" i="111"/>
  <c r="AF24" i="111"/>
  <c r="AF26" i="112"/>
  <c r="AH26" i="112"/>
  <c r="AH25" i="112"/>
  <c r="AF25" i="112"/>
  <c r="AF24" i="112"/>
  <c r="AB29" i="112"/>
  <c r="AH24" i="112"/>
  <c r="AH29" i="112" s="1"/>
  <c r="AD29" i="112"/>
  <c r="AF26" i="109"/>
  <c r="AH26" i="109"/>
  <c r="AB25" i="109"/>
  <c r="AH25" i="109" s="1"/>
  <c r="AH24" i="109"/>
  <c r="AB29" i="109"/>
  <c r="AD29" i="109"/>
  <c r="AF24" i="109"/>
  <c r="AH26" i="113"/>
  <c r="AF26" i="113"/>
  <c r="E248" i="64"/>
  <c r="AH25" i="113"/>
  <c r="AF25" i="113"/>
  <c r="AD24" i="113"/>
  <c r="E247" i="64" s="1"/>
  <c r="C247" i="64"/>
  <c r="AB29" i="113"/>
  <c r="AH24" i="113"/>
  <c r="AH29" i="113" s="1"/>
  <c r="AF24" i="113"/>
  <c r="AD29" i="113"/>
  <c r="AH28" i="103"/>
  <c r="AF28" i="103"/>
  <c r="AH27" i="103"/>
  <c r="AF27" i="103"/>
  <c r="AD26" i="103"/>
  <c r="E199" i="64" s="1"/>
  <c r="AB26" i="103"/>
  <c r="AH26" i="103" s="1"/>
  <c r="AD25" i="103"/>
  <c r="E198" i="64" s="1"/>
  <c r="AB25" i="103"/>
  <c r="C198" i="64"/>
  <c r="AD24" i="103"/>
  <c r="E197" i="64" s="1"/>
  <c r="AB24" i="103"/>
  <c r="C197" i="64" s="1"/>
  <c r="E211" i="64"/>
  <c r="AH28" i="105"/>
  <c r="AF28" i="105"/>
  <c r="AH27" i="105"/>
  <c r="AF27" i="105"/>
  <c r="E209" i="64"/>
  <c r="AH26" i="105"/>
  <c r="AF26" i="105"/>
  <c r="AB25" i="105"/>
  <c r="C208" i="64" s="1"/>
  <c r="AD25" i="105"/>
  <c r="E208" i="64" s="1"/>
  <c r="AF25" i="105"/>
  <c r="AH25" i="105"/>
  <c r="AB29" i="105"/>
  <c r="AF24" i="105"/>
  <c r="AD29" i="105"/>
  <c r="AH24" i="105"/>
  <c r="AB27" i="107"/>
  <c r="C220" i="64" s="1"/>
  <c r="E220" i="64"/>
  <c r="AH27" i="107"/>
  <c r="AH26" i="107"/>
  <c r="AF26" i="107"/>
  <c r="AH25" i="107"/>
  <c r="AF25" i="107"/>
  <c r="AB24" i="107"/>
  <c r="AH24" i="107" s="1"/>
  <c r="E217" i="64"/>
  <c r="AD29" i="107"/>
  <c r="C217" i="64"/>
  <c r="AB29" i="107"/>
  <c r="AF24" i="107"/>
  <c r="AF27" i="106"/>
  <c r="AH27" i="106"/>
  <c r="C214" i="64"/>
  <c r="AF26" i="106"/>
  <c r="AH26" i="106"/>
  <c r="AH25" i="106"/>
  <c r="AF25" i="106"/>
  <c r="AH24" i="106"/>
  <c r="AB29" i="106"/>
  <c r="AD29" i="106"/>
  <c r="AF24" i="106"/>
  <c r="AH26" i="104"/>
  <c r="AF26" i="104"/>
  <c r="AH25" i="104"/>
  <c r="AF25" i="104"/>
  <c r="AB24" i="104"/>
  <c r="AF24" i="104" s="1"/>
  <c r="AB29" i="104"/>
  <c r="AH24" i="104"/>
  <c r="AH29" i="104" s="1"/>
  <c r="AD29" i="104"/>
  <c r="AH26" i="102"/>
  <c r="AF26" i="102"/>
  <c r="AF25" i="102"/>
  <c r="AH25" i="102"/>
  <c r="C192" i="64"/>
  <c r="AB29" i="102"/>
  <c r="AF24" i="102"/>
  <c r="AF29" i="102" s="1"/>
  <c r="AD29" i="102"/>
  <c r="AH24" i="102"/>
  <c r="AH29" i="102" s="1"/>
  <c r="AB28" i="98"/>
  <c r="C176" i="64" s="1"/>
  <c r="AH28" i="98"/>
  <c r="E175" i="64"/>
  <c r="AH27" i="98"/>
  <c r="AF27" i="98"/>
  <c r="AH26" i="98"/>
  <c r="AF26" i="98"/>
  <c r="AH25" i="98"/>
  <c r="AF25" i="98"/>
  <c r="AB24" i="98"/>
  <c r="C172" i="64" s="1"/>
  <c r="AD29" i="98"/>
  <c r="AH24" i="98"/>
  <c r="AD27" i="97"/>
  <c r="E170" i="64" s="1"/>
  <c r="AB27" i="97"/>
  <c r="C170" i="64" s="1"/>
  <c r="AF27" i="97"/>
  <c r="AH27" i="97"/>
  <c r="AD26" i="97"/>
  <c r="E169" i="64" s="1"/>
  <c r="E168" i="64"/>
  <c r="AH25" i="97"/>
  <c r="AF25" i="97"/>
  <c r="E167" i="64"/>
  <c r="AF24" i="97"/>
  <c r="AH24" i="97"/>
  <c r="AB29" i="97"/>
  <c r="AB27" i="100"/>
  <c r="C185" i="64" s="1"/>
  <c r="AD27" i="100"/>
  <c r="E185" i="64" s="1"/>
  <c r="AF27" i="100"/>
  <c r="AH27" i="100"/>
  <c r="AF26" i="100"/>
  <c r="AH26" i="100"/>
  <c r="AH25" i="100"/>
  <c r="AF25" i="100"/>
  <c r="AD24" i="100"/>
  <c r="E182" i="64" s="1"/>
  <c r="AF24" i="100"/>
  <c r="AB29" i="100"/>
  <c r="AD29" i="100"/>
  <c r="AH26" i="99"/>
  <c r="AF26" i="99"/>
  <c r="AD25" i="99"/>
  <c r="E178" i="64" s="1"/>
  <c r="AB24" i="99"/>
  <c r="C177" i="64" s="1"/>
  <c r="AD29" i="99"/>
  <c r="AB29" i="99"/>
  <c r="AF26" i="96"/>
  <c r="AH26" i="96"/>
  <c r="AD25" i="96"/>
  <c r="E163" i="64" s="1"/>
  <c r="AB25" i="96"/>
  <c r="C163" i="64" s="1"/>
  <c r="AF25" i="96"/>
  <c r="AD29" i="96"/>
  <c r="AH24" i="96"/>
  <c r="AB29" i="96"/>
  <c r="AF24" i="96"/>
  <c r="AH26" i="101"/>
  <c r="AF26" i="101"/>
  <c r="AB25" i="101"/>
  <c r="C188" i="64" s="1"/>
  <c r="AF25" i="101"/>
  <c r="AH25" i="101"/>
  <c r="AB24" i="101"/>
  <c r="C187" i="64" s="1"/>
  <c r="AB29" i="101"/>
  <c r="AD29" i="101"/>
  <c r="AF24" i="101"/>
  <c r="AH24" i="101"/>
  <c r="AB28" i="95"/>
  <c r="C161" i="64" s="1"/>
  <c r="AD28" i="95"/>
  <c r="E161" i="64" s="1"/>
  <c r="AF28" i="95"/>
  <c r="AH27" i="95"/>
  <c r="AF27" i="95"/>
  <c r="AB26" i="95"/>
  <c r="C159" i="64" s="1"/>
  <c r="AD26" i="95"/>
  <c r="E159" i="64" s="1"/>
  <c r="AH25" i="95"/>
  <c r="AF25" i="95"/>
  <c r="AH24" i="95"/>
  <c r="AF24" i="95"/>
  <c r="E140" i="64"/>
  <c r="AH27" i="91"/>
  <c r="AF27" i="91"/>
  <c r="AB26" i="91"/>
  <c r="C139" i="64" s="1"/>
  <c r="AH26" i="91"/>
  <c r="AD25" i="91"/>
  <c r="E138" i="64" s="1"/>
  <c r="AH25" i="91"/>
  <c r="AD24" i="91"/>
  <c r="E137" i="64" s="1"/>
  <c r="AB24" i="91"/>
  <c r="C137" i="64" s="1"/>
  <c r="AB29" i="91"/>
  <c r="AD29" i="91"/>
  <c r="AH28" i="93"/>
  <c r="AF28" i="93"/>
  <c r="AB27" i="93"/>
  <c r="C150" i="64" s="1"/>
  <c r="AD27" i="93"/>
  <c r="E150" i="64" s="1"/>
  <c r="AF27" i="93"/>
  <c r="E149" i="64"/>
  <c r="AH26" i="93"/>
  <c r="AF26" i="93"/>
  <c r="AB25" i="93"/>
  <c r="C148" i="64" s="1"/>
  <c r="AF25" i="93"/>
  <c r="AB24" i="93"/>
  <c r="C147" i="64" s="1"/>
  <c r="AB29" i="93"/>
  <c r="AH24" i="93"/>
  <c r="AF27" i="92"/>
  <c r="AH27" i="92"/>
  <c r="AD26" i="92"/>
  <c r="AF26" i="92" s="1"/>
  <c r="AH26" i="92"/>
  <c r="AF25" i="92"/>
  <c r="AH25" i="92"/>
  <c r="AB29" i="92"/>
  <c r="AH24" i="92"/>
  <c r="AD29" i="92"/>
  <c r="AF24" i="92"/>
  <c r="AD27" i="90"/>
  <c r="E135" i="64" s="1"/>
  <c r="AF27" i="90"/>
  <c r="AH27" i="90"/>
  <c r="AH26" i="90"/>
  <c r="AF26" i="90"/>
  <c r="AH25" i="90"/>
  <c r="AF25" i="90"/>
  <c r="AB24" i="90"/>
  <c r="C132" i="64" s="1"/>
  <c r="AB29" i="90"/>
  <c r="AH24" i="90"/>
  <c r="AD29" i="90"/>
  <c r="AF26" i="94"/>
  <c r="AH26" i="94"/>
  <c r="AF25" i="94"/>
  <c r="AH25" i="94"/>
  <c r="C152" i="64"/>
  <c r="AB29" i="94"/>
  <c r="E152" i="64"/>
  <c r="AD29" i="94"/>
  <c r="AH24" i="94"/>
  <c r="AF24" i="94"/>
  <c r="AF27" i="89"/>
  <c r="AH27" i="89"/>
  <c r="AF26" i="89"/>
  <c r="AH26" i="89"/>
  <c r="AD25" i="89"/>
  <c r="AB25" i="89"/>
  <c r="C128" i="64" s="1"/>
  <c r="E128" i="64"/>
  <c r="AF25" i="89"/>
  <c r="AH25" i="89"/>
  <c r="AD24" i="89"/>
  <c r="E127" i="64" s="1"/>
  <c r="AB29" i="89"/>
  <c r="AD29" i="89"/>
  <c r="AH24" i="89"/>
  <c r="AD27" i="85"/>
  <c r="E105" i="64" s="1"/>
  <c r="AF27" i="85"/>
  <c r="AH27" i="85"/>
  <c r="AF26" i="85"/>
  <c r="AH26" i="85"/>
  <c r="AB25" i="85"/>
  <c r="C103" i="64" s="1"/>
  <c r="AH25" i="85"/>
  <c r="AH24" i="85"/>
  <c r="AF24" i="85"/>
  <c r="AB29" i="85"/>
  <c r="AD27" i="87"/>
  <c r="E115" i="64" s="1"/>
  <c r="AF27" i="87"/>
  <c r="E114" i="64"/>
  <c r="AH26" i="87"/>
  <c r="AF26" i="87"/>
  <c r="AH25" i="87"/>
  <c r="AF25" i="87"/>
  <c r="AB24" i="87"/>
  <c r="C112" i="64" s="1"/>
  <c r="AD29" i="87"/>
  <c r="AF24" i="87"/>
  <c r="AB29" i="87"/>
  <c r="AB28" i="86"/>
  <c r="C111" i="64" s="1"/>
  <c r="AH28" i="86"/>
  <c r="AB27" i="86"/>
  <c r="AH27" i="86" s="1"/>
  <c r="AF27" i="86"/>
  <c r="AB26" i="86"/>
  <c r="C109" i="64" s="1"/>
  <c r="AB25" i="86"/>
  <c r="C108" i="64" s="1"/>
  <c r="AF25" i="86"/>
  <c r="AH25" i="86"/>
  <c r="AD29" i="86"/>
  <c r="AH24" i="86"/>
  <c r="AF24" i="86"/>
  <c r="AH26" i="88"/>
  <c r="AF26" i="88"/>
  <c r="E118" i="64"/>
  <c r="AH25" i="88"/>
  <c r="AF25" i="88"/>
  <c r="AB29" i="88"/>
  <c r="AH24" i="88"/>
  <c r="AD29" i="88"/>
  <c r="AF24" i="88"/>
  <c r="AH26" i="114"/>
  <c r="AF26" i="114"/>
  <c r="E123" i="64"/>
  <c r="AH25" i="114"/>
  <c r="AF25" i="114"/>
  <c r="AB24" i="114"/>
  <c r="C122" i="64" s="1"/>
  <c r="E122" i="64"/>
  <c r="AD29" i="114"/>
  <c r="AH24" i="114"/>
  <c r="AH29" i="114" s="1"/>
  <c r="AB29" i="114"/>
  <c r="AB26" i="84"/>
  <c r="C99" i="64"/>
  <c r="AF26" i="84"/>
  <c r="AH26" i="84"/>
  <c r="AH25" i="84"/>
  <c r="AF25" i="84"/>
  <c r="C97" i="64"/>
  <c r="AB29" i="84"/>
  <c r="AF24" i="84"/>
  <c r="AH24" i="84"/>
  <c r="AD29" i="84"/>
  <c r="AH27" i="83"/>
  <c r="AF27" i="83"/>
  <c r="AD26" i="83"/>
  <c r="AF26" i="83" s="1"/>
  <c r="AH26" i="83"/>
  <c r="AH25" i="83"/>
  <c r="AB29" i="83"/>
  <c r="AD29" i="83"/>
  <c r="AF25" i="83"/>
  <c r="AF24" i="83"/>
  <c r="AH24" i="83"/>
  <c r="AD27" i="80"/>
  <c r="AF27" i="80" s="1"/>
  <c r="AB26" i="80"/>
  <c r="AD26" i="80"/>
  <c r="AH26" i="80"/>
  <c r="AF26" i="80"/>
  <c r="AH25" i="80"/>
  <c r="AF25" i="80"/>
  <c r="AD29" i="80"/>
  <c r="AB24" i="80"/>
  <c r="AB29" i="80" s="1"/>
  <c r="AF24" i="80"/>
  <c r="AH26" i="82"/>
  <c r="AF26" i="82"/>
  <c r="AH25" i="82"/>
  <c r="AF25" i="82"/>
  <c r="AF29" i="82" s="1"/>
  <c r="AD29" i="82"/>
  <c r="AH24" i="82"/>
  <c r="AB29" i="82"/>
  <c r="AH26" i="81"/>
  <c r="AF26" i="81"/>
  <c r="AB25" i="81"/>
  <c r="AF25" i="81" s="1"/>
  <c r="AH25" i="81"/>
  <c r="AH24" i="81"/>
  <c r="AD29" i="81"/>
  <c r="AF24" i="81"/>
  <c r="AH26" i="79"/>
  <c r="AF26" i="79"/>
  <c r="AD25" i="79"/>
  <c r="AB25" i="79"/>
  <c r="AB24" i="79"/>
  <c r="AD24" i="79"/>
  <c r="AD29" i="79" s="1"/>
  <c r="AF26" i="78"/>
  <c r="AD26" i="78"/>
  <c r="AH26" i="78"/>
  <c r="AH25" i="78"/>
  <c r="AB29" i="78"/>
  <c r="AF25" i="78"/>
  <c r="AD24" i="78"/>
  <c r="AD29" i="78" s="1"/>
  <c r="AH24" i="78"/>
  <c r="AH29" i="78" s="1"/>
  <c r="AH27" i="77"/>
  <c r="AF27" i="77"/>
  <c r="AH26" i="77"/>
  <c r="AD25" i="77"/>
  <c r="AH25" i="77" s="1"/>
  <c r="AF25" i="77"/>
  <c r="AB24" i="77"/>
  <c r="AF24" i="77" s="1"/>
  <c r="AH24" i="77"/>
  <c r="AH26" i="74"/>
  <c r="AF26" i="74"/>
  <c r="AB25" i="74"/>
  <c r="AF25" i="74" s="1"/>
  <c r="AB24" i="74"/>
  <c r="AB29" i="74" s="1"/>
  <c r="AD24" i="74"/>
  <c r="AF24" i="74" s="1"/>
  <c r="AF26" i="72"/>
  <c r="AH25" i="72"/>
  <c r="AF25" i="72"/>
  <c r="AD24" i="72"/>
  <c r="AD29" i="72" s="1"/>
  <c r="AB24" i="72"/>
  <c r="AB29" i="72" s="1"/>
  <c r="AH28" i="71"/>
  <c r="AF28" i="71"/>
  <c r="AH27" i="71"/>
  <c r="AF27" i="71"/>
  <c r="AD26" i="71"/>
  <c r="AF26" i="71" s="1"/>
  <c r="AH26" i="71"/>
  <c r="AH25" i="71"/>
  <c r="AF25" i="71"/>
  <c r="AD29" i="71"/>
  <c r="AB24" i="71"/>
  <c r="AF24" i="71" s="1"/>
  <c r="AB29" i="71"/>
  <c r="AH24" i="71"/>
  <c r="AH26" i="76"/>
  <c r="AD29" i="76"/>
  <c r="AF24" i="76"/>
  <c r="AF29" i="76" s="1"/>
  <c r="AH24" i="76"/>
  <c r="AH29" i="76" s="1"/>
  <c r="C29" i="76" s="1"/>
  <c r="N29" i="76" s="1"/>
  <c r="AB29" i="76"/>
  <c r="AD28" i="69"/>
  <c r="AF28" i="69" s="1"/>
  <c r="AH28" i="69"/>
  <c r="AH27" i="69"/>
  <c r="AH25" i="69"/>
  <c r="AB29" i="69"/>
  <c r="AD24" i="69"/>
  <c r="AD29" i="69" s="1"/>
  <c r="AF24" i="69"/>
  <c r="AH26" i="73"/>
  <c r="AF26" i="73"/>
  <c r="AD29" i="73"/>
  <c r="AH25" i="73"/>
  <c r="AF25" i="73"/>
  <c r="AF24" i="73"/>
  <c r="AF29" i="73" s="1"/>
  <c r="AH24" i="73"/>
  <c r="AH29" i="73" s="1"/>
  <c r="AB29" i="73"/>
  <c r="AF27" i="70"/>
  <c r="AH27" i="70"/>
  <c r="AH26" i="70"/>
  <c r="AF26" i="70"/>
  <c r="AB25" i="70"/>
  <c r="AD25" i="70"/>
  <c r="AH25" i="70" s="1"/>
  <c r="AB29" i="70"/>
  <c r="AD24" i="70"/>
  <c r="AF24" i="70"/>
  <c r="AH24" i="70"/>
  <c r="AB26" i="75"/>
  <c r="AF26" i="75" s="1"/>
  <c r="AH25" i="75"/>
  <c r="AF25" i="75"/>
  <c r="AD24" i="75"/>
  <c r="AD29" i="75" s="1"/>
  <c r="AH24" i="75"/>
  <c r="AF27" i="68"/>
  <c r="AD27" i="68"/>
  <c r="AH27" i="68"/>
  <c r="AF26" i="68"/>
  <c r="AH25" i="68"/>
  <c r="AF25" i="68"/>
  <c r="AB24" i="68"/>
  <c r="AB29" i="68" s="1"/>
  <c r="AD29" i="68"/>
  <c r="AH26" i="67"/>
  <c r="AB26" i="67"/>
  <c r="AF26" i="67"/>
  <c r="AH25" i="67"/>
  <c r="AF25" i="67"/>
  <c r="AD29" i="67"/>
  <c r="AB29" i="67"/>
  <c r="AH24" i="67"/>
  <c r="AH29" i="67" s="1"/>
  <c r="AF24" i="67"/>
  <c r="B134" i="66"/>
  <c r="B133" i="66"/>
  <c r="B125" i="66"/>
  <c r="B116" i="66"/>
  <c r="B115" i="66"/>
  <c r="B107" i="66"/>
  <c r="B106" i="66"/>
  <c r="B97" i="66"/>
  <c r="B88" i="66"/>
  <c r="B87" i="66"/>
  <c r="B79" i="66"/>
  <c r="B70" i="66"/>
  <c r="B61" i="66"/>
  <c r="B51" i="66"/>
  <c r="B42" i="66"/>
  <c r="B33" i="66"/>
  <c r="B24" i="66"/>
  <c r="B15" i="66"/>
  <c r="B6" i="66"/>
  <c r="A3" i="66"/>
  <c r="A2" i="66"/>
  <c r="A1" i="66"/>
  <c r="AB29" i="153" l="1"/>
  <c r="K445" i="64"/>
  <c r="I445" i="64"/>
  <c r="AH27" i="153"/>
  <c r="AF27" i="153"/>
  <c r="G443" i="64"/>
  <c r="AF29" i="153"/>
  <c r="AH29" i="153"/>
  <c r="K442" i="64"/>
  <c r="I442" i="64"/>
  <c r="G442" i="64"/>
  <c r="H442" i="64"/>
  <c r="A443" i="64"/>
  <c r="A444" i="64" s="1"/>
  <c r="A445" i="64" s="1"/>
  <c r="A446" i="64" s="1"/>
  <c r="A447" i="64"/>
  <c r="AD29" i="146"/>
  <c r="AF27" i="146"/>
  <c r="AF26" i="146"/>
  <c r="AB29" i="146"/>
  <c r="AH26" i="146"/>
  <c r="AH29" i="146" s="1"/>
  <c r="AF29" i="154"/>
  <c r="AH24" i="154"/>
  <c r="AH29" i="154" s="1"/>
  <c r="C29" i="154" s="1"/>
  <c r="N29" i="154" s="1"/>
  <c r="AD29" i="148"/>
  <c r="AF25" i="148"/>
  <c r="AF29" i="148" s="1"/>
  <c r="AH29" i="148"/>
  <c r="AD29" i="149"/>
  <c r="AF24" i="149"/>
  <c r="AF29" i="149" s="1"/>
  <c r="AH24" i="149"/>
  <c r="AH29" i="149" s="1"/>
  <c r="AH29" i="150"/>
  <c r="AF29" i="150"/>
  <c r="AH29" i="145"/>
  <c r="AF29" i="145"/>
  <c r="C29" i="145" s="1"/>
  <c r="AD29" i="141"/>
  <c r="AH26" i="141"/>
  <c r="AF26" i="141"/>
  <c r="AF25" i="141"/>
  <c r="AH29" i="141"/>
  <c r="AH27" i="144"/>
  <c r="AF27" i="144"/>
  <c r="AF29" i="144" s="1"/>
  <c r="AD29" i="144"/>
  <c r="AH29" i="144"/>
  <c r="AF29" i="143"/>
  <c r="AH29" i="143"/>
  <c r="AH26" i="139"/>
  <c r="AH25" i="139"/>
  <c r="AH29" i="139" s="1"/>
  <c r="AF25" i="139"/>
  <c r="AF29" i="139" s="1"/>
  <c r="AB29" i="139"/>
  <c r="AF29" i="142"/>
  <c r="AB29" i="142"/>
  <c r="AH24" i="142"/>
  <c r="AH29" i="142" s="1"/>
  <c r="AD29" i="140"/>
  <c r="AF28" i="140"/>
  <c r="AF27" i="140"/>
  <c r="AB29" i="140"/>
  <c r="AH26" i="140"/>
  <c r="AH29" i="140"/>
  <c r="AF24" i="140"/>
  <c r="AF29" i="140" s="1"/>
  <c r="AH29" i="135"/>
  <c r="AF24" i="135"/>
  <c r="AF29" i="135" s="1"/>
  <c r="AF28" i="137"/>
  <c r="AH29" i="137"/>
  <c r="AF29" i="137"/>
  <c r="C29" i="137"/>
  <c r="N29" i="137" s="1"/>
  <c r="AD29" i="133"/>
  <c r="AF26" i="133"/>
  <c r="AH29" i="133"/>
  <c r="AF29" i="133"/>
  <c r="AF29" i="136"/>
  <c r="AH29" i="136"/>
  <c r="AD29" i="138"/>
  <c r="AH26" i="138"/>
  <c r="AB29" i="138"/>
  <c r="AF26" i="138"/>
  <c r="AF29" i="138" s="1"/>
  <c r="AH29" i="138"/>
  <c r="AB29" i="134"/>
  <c r="AH26" i="134"/>
  <c r="C349" i="64"/>
  <c r="AH29" i="134"/>
  <c r="AF29" i="134"/>
  <c r="AH26" i="131"/>
  <c r="E334" i="64"/>
  <c r="AF24" i="131"/>
  <c r="AF29" i="131" s="1"/>
  <c r="AH24" i="131"/>
  <c r="AH29" i="131" s="1"/>
  <c r="AD29" i="131"/>
  <c r="AF29" i="132"/>
  <c r="AH29" i="132"/>
  <c r="C29" i="132" s="1"/>
  <c r="N29" i="132" s="1"/>
  <c r="AF29" i="128"/>
  <c r="C29" i="128" s="1"/>
  <c r="N29" i="128" s="1"/>
  <c r="AH25" i="130"/>
  <c r="AH29" i="130" s="1"/>
  <c r="AD29" i="130"/>
  <c r="AF25" i="130"/>
  <c r="AF29" i="130"/>
  <c r="AF24" i="129"/>
  <c r="AF29" i="129" s="1"/>
  <c r="C29" i="129" s="1"/>
  <c r="N29" i="129" s="1"/>
  <c r="AF29" i="127"/>
  <c r="C29" i="127" s="1"/>
  <c r="N29" i="127" s="1"/>
  <c r="AH29" i="156"/>
  <c r="C29" i="156" s="1"/>
  <c r="N29" i="156" s="1"/>
  <c r="E306" i="64"/>
  <c r="AH27" i="125"/>
  <c r="AH29" i="125" s="1"/>
  <c r="AF24" i="125"/>
  <c r="AF29" i="125" s="1"/>
  <c r="AD29" i="125"/>
  <c r="AH26" i="123"/>
  <c r="AH25" i="123"/>
  <c r="AD29" i="123"/>
  <c r="AF25" i="123"/>
  <c r="AB29" i="123"/>
  <c r="AH29" i="123"/>
  <c r="AF24" i="123"/>
  <c r="AF29" i="123" s="1"/>
  <c r="AF29" i="121"/>
  <c r="AH29" i="121"/>
  <c r="AF29" i="126"/>
  <c r="C29" i="126" s="1"/>
  <c r="N29" i="126" s="1"/>
  <c r="AH26" i="122"/>
  <c r="AB29" i="122"/>
  <c r="AF26" i="122"/>
  <c r="AF29" i="122" s="1"/>
  <c r="AH29" i="122"/>
  <c r="AF28" i="120"/>
  <c r="AH28" i="120"/>
  <c r="AF24" i="120"/>
  <c r="AF29" i="120" s="1"/>
  <c r="AH24" i="120"/>
  <c r="AH25" i="124"/>
  <c r="AF29" i="124"/>
  <c r="AH29" i="124"/>
  <c r="AF28" i="116"/>
  <c r="AH27" i="116"/>
  <c r="AF26" i="116"/>
  <c r="AD29" i="116"/>
  <c r="AB29" i="116"/>
  <c r="AH25" i="116"/>
  <c r="AF25" i="116"/>
  <c r="AF29" i="116" s="1"/>
  <c r="AH24" i="116"/>
  <c r="AH29" i="116" s="1"/>
  <c r="AD29" i="115"/>
  <c r="AB29" i="115"/>
  <c r="AH25" i="118"/>
  <c r="AH29" i="118" s="1"/>
  <c r="AF29" i="118"/>
  <c r="AH29" i="117"/>
  <c r="C29" i="117"/>
  <c r="N29" i="117" s="1"/>
  <c r="AF29" i="119"/>
  <c r="AH29" i="119"/>
  <c r="AF24" i="115"/>
  <c r="AF29" i="115" s="1"/>
  <c r="AH24" i="115"/>
  <c r="AH29" i="115" s="1"/>
  <c r="AH29" i="108"/>
  <c r="AF29" i="108"/>
  <c r="C29" i="108"/>
  <c r="N29" i="108" s="1"/>
  <c r="AF29" i="110"/>
  <c r="AH29" i="110"/>
  <c r="AH29" i="111"/>
  <c r="AH25" i="111"/>
  <c r="AD29" i="111"/>
  <c r="AF25" i="111"/>
  <c r="AF29" i="111" s="1"/>
  <c r="AB29" i="111"/>
  <c r="AF29" i="112"/>
  <c r="C29" i="112" s="1"/>
  <c r="N29" i="112" s="1"/>
  <c r="AF25" i="109"/>
  <c r="C228" i="64"/>
  <c r="K228" i="64" s="1"/>
  <c r="AF29" i="109"/>
  <c r="AH29" i="109"/>
  <c r="AF29" i="113"/>
  <c r="C29" i="113" s="1"/>
  <c r="N29" i="113" s="1"/>
  <c r="AF26" i="103"/>
  <c r="C199" i="64"/>
  <c r="AF25" i="103"/>
  <c r="AD29" i="103"/>
  <c r="AH25" i="103"/>
  <c r="AF24" i="103"/>
  <c r="AH24" i="103"/>
  <c r="AH29" i="103" s="1"/>
  <c r="AB29" i="103"/>
  <c r="AH29" i="105"/>
  <c r="AF29" i="105"/>
  <c r="AF27" i="107"/>
  <c r="AH29" i="107"/>
  <c r="AF29" i="107"/>
  <c r="C29" i="107" s="1"/>
  <c r="N29" i="107" s="1"/>
  <c r="AH29" i="106"/>
  <c r="AF29" i="106"/>
  <c r="AF29" i="104"/>
  <c r="C29" i="104" s="1"/>
  <c r="N29" i="104" s="1"/>
  <c r="C202" i="64"/>
  <c r="C29" i="102"/>
  <c r="N29" i="102" s="1"/>
  <c r="AF28" i="98"/>
  <c r="AH29" i="98"/>
  <c r="AF24" i="98"/>
  <c r="AF29" i="98" s="1"/>
  <c r="AB29" i="98"/>
  <c r="AD29" i="97"/>
  <c r="AH26" i="97"/>
  <c r="AH29" i="97" s="1"/>
  <c r="AF26" i="97"/>
  <c r="AF29" i="97" s="1"/>
  <c r="AF29" i="100"/>
  <c r="AH24" i="100"/>
  <c r="AH29" i="100" s="1"/>
  <c r="AH25" i="99"/>
  <c r="AF25" i="99"/>
  <c r="AH24" i="99"/>
  <c r="AH29" i="99" s="1"/>
  <c r="AF24" i="99"/>
  <c r="AF29" i="96"/>
  <c r="AH25" i="96"/>
  <c r="AH29" i="96"/>
  <c r="C29" i="96" s="1"/>
  <c r="N29" i="96" s="1"/>
  <c r="AH29" i="101"/>
  <c r="AF29" i="101"/>
  <c r="AH28" i="95"/>
  <c r="AD29" i="95"/>
  <c r="AB29" i="95"/>
  <c r="AH26" i="95"/>
  <c r="AF26" i="95"/>
  <c r="AH29" i="95"/>
  <c r="AF29" i="95"/>
  <c r="AF26" i="91"/>
  <c r="AF25" i="91"/>
  <c r="AH24" i="91"/>
  <c r="AH29" i="91" s="1"/>
  <c r="AF24" i="91"/>
  <c r="AF29" i="91" s="1"/>
  <c r="AH27" i="93"/>
  <c r="AD29" i="93"/>
  <c r="AH29" i="93"/>
  <c r="AH25" i="93"/>
  <c r="AF24" i="93"/>
  <c r="AF29" i="93" s="1"/>
  <c r="E144" i="64"/>
  <c r="AH29" i="92"/>
  <c r="AF29" i="92"/>
  <c r="C29" i="92" s="1"/>
  <c r="N29" i="92" s="1"/>
  <c r="AH29" i="90"/>
  <c r="AF24" i="90"/>
  <c r="AF29" i="90" s="1"/>
  <c r="C29" i="90" s="1"/>
  <c r="N29" i="90" s="1"/>
  <c r="AH29" i="94"/>
  <c r="AF29" i="94"/>
  <c r="C29" i="94" s="1"/>
  <c r="N29" i="94" s="1"/>
  <c r="AH29" i="89"/>
  <c r="AF24" i="89"/>
  <c r="AF29" i="89" s="1"/>
  <c r="AD29" i="85"/>
  <c r="AF29" i="85"/>
  <c r="AF25" i="85"/>
  <c r="AH29" i="85"/>
  <c r="AH27" i="87"/>
  <c r="AF29" i="87"/>
  <c r="AH24" i="87"/>
  <c r="AH29" i="87" s="1"/>
  <c r="AF28" i="86"/>
  <c r="AF29" i="86" s="1"/>
  <c r="C110" i="64"/>
  <c r="AH26" i="86"/>
  <c r="AB29" i="86"/>
  <c r="AF26" i="86"/>
  <c r="AH29" i="86"/>
  <c r="AF29" i="88"/>
  <c r="AH29" i="88"/>
  <c r="C29" i="88"/>
  <c r="N29" i="88" s="1"/>
  <c r="AF24" i="114"/>
  <c r="AF29" i="114" s="1"/>
  <c r="C29" i="114" s="1"/>
  <c r="N29" i="114" s="1"/>
  <c r="AH29" i="84"/>
  <c r="AF29" i="84"/>
  <c r="AH29" i="83"/>
  <c r="AF29" i="83"/>
  <c r="AH27" i="80"/>
  <c r="AF29" i="80"/>
  <c r="AH24" i="80"/>
  <c r="AH29" i="80" s="1"/>
  <c r="AH29" i="82"/>
  <c r="C29" i="82" s="1"/>
  <c r="AF29" i="81"/>
  <c r="AH29" i="81"/>
  <c r="C29" i="81" s="1"/>
  <c r="AB29" i="81"/>
  <c r="AB29" i="79"/>
  <c r="AF25" i="79"/>
  <c r="AH25" i="79"/>
  <c r="AF24" i="79"/>
  <c r="AF29" i="79" s="1"/>
  <c r="AH24" i="79"/>
  <c r="AF24" i="78"/>
  <c r="AF29" i="78" s="1"/>
  <c r="C29" i="78" s="1"/>
  <c r="N29" i="78" s="1"/>
  <c r="AH29" i="77"/>
  <c r="AF29" i="77"/>
  <c r="AD29" i="77"/>
  <c r="AB29" i="77"/>
  <c r="AF29" i="74"/>
  <c r="AH25" i="74"/>
  <c r="AH24" i="74"/>
  <c r="AH29" i="74" s="1"/>
  <c r="AD29" i="74"/>
  <c r="AH24" i="72"/>
  <c r="AH29" i="72" s="1"/>
  <c r="AF24" i="72"/>
  <c r="AF29" i="72" s="1"/>
  <c r="AF29" i="71"/>
  <c r="AH29" i="71"/>
  <c r="AF29" i="69"/>
  <c r="AH24" i="69"/>
  <c r="AH29" i="69" s="1"/>
  <c r="C29" i="73"/>
  <c r="AH29" i="70"/>
  <c r="AD29" i="70"/>
  <c r="AF25" i="70"/>
  <c r="AF29" i="70" s="1"/>
  <c r="C29" i="70" s="1"/>
  <c r="AB29" i="75"/>
  <c r="AH26" i="75"/>
  <c r="AH29" i="75" s="1"/>
  <c r="AF24" i="75"/>
  <c r="AF29" i="75" s="1"/>
  <c r="AF24" i="68"/>
  <c r="AF29" i="68" s="1"/>
  <c r="AH24" i="68"/>
  <c r="AH29" i="68" s="1"/>
  <c r="AF29" i="67"/>
  <c r="C29" i="67" s="1"/>
  <c r="I16" i="64"/>
  <c r="I338" i="64"/>
  <c r="K337" i="64"/>
  <c r="I335" i="64"/>
  <c r="K330" i="64"/>
  <c r="K329" i="64"/>
  <c r="K325" i="64"/>
  <c r="K302" i="64"/>
  <c r="I282" i="64"/>
  <c r="G251" i="64"/>
  <c r="I249" i="64"/>
  <c r="H246" i="64"/>
  <c r="I241" i="64"/>
  <c r="G236" i="64"/>
  <c r="I233" i="64"/>
  <c r="H231" i="64"/>
  <c r="G227" i="64"/>
  <c r="I226" i="64"/>
  <c r="H223" i="64"/>
  <c r="I218" i="64"/>
  <c r="G203" i="64"/>
  <c r="I201" i="64"/>
  <c r="I198" i="64"/>
  <c r="A192" i="64"/>
  <c r="A193" i="64" s="1"/>
  <c r="A194" i="64" s="1"/>
  <c r="A195" i="64" s="1"/>
  <c r="A196" i="64" s="1"/>
  <c r="A189" i="64"/>
  <c r="A190" i="64" s="1"/>
  <c r="A191" i="64" s="1"/>
  <c r="I188" i="64"/>
  <c r="A188" i="64"/>
  <c r="A187" i="64"/>
  <c r="H169" i="64"/>
  <c r="H167" i="64"/>
  <c r="I161" i="64"/>
  <c r="I154" i="64"/>
  <c r="I150" i="64"/>
  <c r="K144" i="64"/>
  <c r="I142" i="64"/>
  <c r="K136" i="64"/>
  <c r="I134" i="64"/>
  <c r="K116" i="64"/>
  <c r="K115" i="64"/>
  <c r="I110" i="64"/>
  <c r="K107" i="64"/>
  <c r="K104" i="64"/>
  <c r="K103" i="64"/>
  <c r="K98" i="64"/>
  <c r="K97" i="64"/>
  <c r="I96" i="64"/>
  <c r="I95" i="64"/>
  <c r="K94" i="64"/>
  <c r="I90" i="64"/>
  <c r="I86" i="64"/>
  <c r="I84" i="64"/>
  <c r="I82" i="64"/>
  <c r="K79" i="64"/>
  <c r="I78" i="64"/>
  <c r="I68" i="64"/>
  <c r="A67" i="64"/>
  <c r="I65" i="64"/>
  <c r="I64" i="64"/>
  <c r="K49" i="64"/>
  <c r="I47" i="64"/>
  <c r="K43" i="64"/>
  <c r="I42" i="64"/>
  <c r="C29" i="153" l="1"/>
  <c r="N29" i="153" s="1"/>
  <c r="A448" i="64"/>
  <c r="A449" i="64" s="1"/>
  <c r="A450" i="64" s="1"/>
  <c r="A451" i="64" s="1"/>
  <c r="A452" i="64"/>
  <c r="AF29" i="146"/>
  <c r="C29" i="146" s="1"/>
  <c r="N29" i="146" s="1"/>
  <c r="C29" i="148"/>
  <c r="N29" i="148" s="1"/>
  <c r="C29" i="149"/>
  <c r="C29" i="150"/>
  <c r="AF29" i="141"/>
  <c r="C29" i="141" s="1"/>
  <c r="N29" i="141" s="1"/>
  <c r="C29" i="144"/>
  <c r="N29" i="144" s="1"/>
  <c r="C29" i="143"/>
  <c r="N29" i="143" s="1"/>
  <c r="C29" i="139"/>
  <c r="N29" i="139" s="1"/>
  <c r="C29" i="142"/>
  <c r="N29" i="142" s="1"/>
  <c r="C29" i="140"/>
  <c r="N29" i="140" s="1"/>
  <c r="C29" i="135"/>
  <c r="N29" i="135" s="1"/>
  <c r="C29" i="133"/>
  <c r="N29" i="133" s="1"/>
  <c r="C29" i="136"/>
  <c r="N29" i="136" s="1"/>
  <c r="C29" i="138"/>
  <c r="N29" i="138" s="1"/>
  <c r="C29" i="134"/>
  <c r="N29" i="134" s="1"/>
  <c r="C29" i="131"/>
  <c r="N29" i="131" s="1"/>
  <c r="C29" i="130"/>
  <c r="N29" i="130" s="1"/>
  <c r="C29" i="125"/>
  <c r="N29" i="125" s="1"/>
  <c r="C29" i="123"/>
  <c r="N29" i="123" s="1"/>
  <c r="C29" i="121"/>
  <c r="N29" i="121" s="1"/>
  <c r="C29" i="122"/>
  <c r="N29" i="122" s="1"/>
  <c r="AH29" i="120"/>
  <c r="C29" i="120" s="1"/>
  <c r="N29" i="120" s="1"/>
  <c r="C29" i="124"/>
  <c r="N29" i="124" s="1"/>
  <c r="C29" i="116"/>
  <c r="N29" i="116" s="1"/>
  <c r="C29" i="118"/>
  <c r="N29" i="118" s="1"/>
  <c r="C29" i="119"/>
  <c r="N29" i="119" s="1"/>
  <c r="C29" i="115"/>
  <c r="N29" i="115" s="1"/>
  <c r="K370" i="64"/>
  <c r="K253" i="64"/>
  <c r="K256" i="64"/>
  <c r="K261" i="64"/>
  <c r="K272" i="64"/>
  <c r="I273" i="64"/>
  <c r="C29" i="110"/>
  <c r="N29" i="110" s="1"/>
  <c r="C29" i="111"/>
  <c r="N29" i="111" s="1"/>
  <c r="C29" i="109"/>
  <c r="N29" i="109" s="1"/>
  <c r="AF29" i="103"/>
  <c r="C29" i="103" s="1"/>
  <c r="N29" i="103" s="1"/>
  <c r="C29" i="105"/>
  <c r="N29" i="105" s="1"/>
  <c r="C29" i="106"/>
  <c r="N29" i="106" s="1"/>
  <c r="C29" i="98"/>
  <c r="N29" i="98" s="1"/>
  <c r="C29" i="97"/>
  <c r="N29" i="97" s="1"/>
  <c r="C29" i="100"/>
  <c r="N29" i="100" s="1"/>
  <c r="AF29" i="99"/>
  <c r="C29" i="99" s="1"/>
  <c r="N29" i="99" s="1"/>
  <c r="C29" i="101"/>
  <c r="N29" i="101" s="1"/>
  <c r="C29" i="95"/>
  <c r="N29" i="95" s="1"/>
  <c r="C29" i="91"/>
  <c r="N29" i="91" s="1"/>
  <c r="G366" i="64"/>
  <c r="H284" i="64"/>
  <c r="K287" i="64"/>
  <c r="K354" i="64"/>
  <c r="K387" i="64"/>
  <c r="G397" i="64"/>
  <c r="G398" i="64"/>
  <c r="H401" i="64"/>
  <c r="K402" i="64"/>
  <c r="K403" i="64"/>
  <c r="G406" i="64"/>
  <c r="I411" i="64"/>
  <c r="H416" i="64"/>
  <c r="H313" i="64"/>
  <c r="H316" i="64"/>
  <c r="H331" i="64"/>
  <c r="C29" i="93"/>
  <c r="N29" i="93" s="1"/>
  <c r="C29" i="89"/>
  <c r="N29" i="89" s="1"/>
  <c r="C29" i="85"/>
  <c r="N29" i="85" s="1"/>
  <c r="C29" i="87"/>
  <c r="N29" i="87" s="1"/>
  <c r="C29" i="86"/>
  <c r="N29" i="86" s="1"/>
  <c r="C29" i="84"/>
  <c r="N29" i="84" s="1"/>
  <c r="G204" i="64"/>
  <c r="K303" i="64"/>
  <c r="I322" i="64"/>
  <c r="H332" i="64"/>
  <c r="K394" i="64"/>
  <c r="I7" i="64"/>
  <c r="K11" i="64"/>
  <c r="I51" i="64"/>
  <c r="I54" i="64"/>
  <c r="K123" i="64"/>
  <c r="H194" i="64"/>
  <c r="H196" i="64"/>
  <c r="K248" i="64"/>
  <c r="I258" i="64"/>
  <c r="H271" i="64"/>
  <c r="H278" i="64"/>
  <c r="G280" i="64"/>
  <c r="H281" i="64"/>
  <c r="G357" i="64"/>
  <c r="H408" i="64"/>
  <c r="I72" i="64"/>
  <c r="K220" i="64"/>
  <c r="I242" i="64"/>
  <c r="H178" i="64"/>
  <c r="H179" i="64"/>
  <c r="H186" i="64"/>
  <c r="G191" i="64"/>
  <c r="I199" i="64"/>
  <c r="K208" i="64"/>
  <c r="G211" i="64"/>
  <c r="H212" i="64"/>
  <c r="I217" i="64"/>
  <c r="H238" i="64"/>
  <c r="H292" i="64"/>
  <c r="K294" i="64"/>
  <c r="K295" i="64"/>
  <c r="G324" i="64"/>
  <c r="I346" i="64"/>
  <c r="H376" i="64"/>
  <c r="K378" i="64"/>
  <c r="G382" i="64"/>
  <c r="I387" i="64"/>
  <c r="C29" i="83"/>
  <c r="C29" i="80"/>
  <c r="AH29" i="79"/>
  <c r="C29" i="79" s="1"/>
  <c r="C29" i="77"/>
  <c r="C29" i="74"/>
  <c r="C29" i="72"/>
  <c r="C29" i="71"/>
  <c r="C29" i="69"/>
  <c r="C29" i="75"/>
  <c r="C29" i="68"/>
  <c r="H207" i="64"/>
  <c r="I26" i="64"/>
  <c r="I33" i="64"/>
  <c r="K35" i="64"/>
  <c r="K36" i="64"/>
  <c r="I37" i="64"/>
  <c r="K71" i="64"/>
  <c r="I74" i="64"/>
  <c r="K75" i="64"/>
  <c r="I250" i="64"/>
  <c r="G252" i="64"/>
  <c r="I294" i="64"/>
  <c r="G374" i="64"/>
  <c r="G402" i="64"/>
  <c r="I314" i="64"/>
  <c r="G314" i="64"/>
  <c r="I20" i="64"/>
  <c r="I21" i="64"/>
  <c r="I59" i="64"/>
  <c r="I62" i="64"/>
  <c r="I63" i="64"/>
  <c r="K124" i="64"/>
  <c r="I126" i="64"/>
  <c r="K127" i="64"/>
  <c r="H177" i="64"/>
  <c r="G212" i="64"/>
  <c r="K212" i="64"/>
  <c r="H222" i="64"/>
  <c r="K225" i="64"/>
  <c r="K273" i="64"/>
  <c r="K307" i="64"/>
  <c r="K310" i="64"/>
  <c r="K311" i="64"/>
  <c r="K314" i="64"/>
  <c r="K382" i="64"/>
  <c r="I80" i="64"/>
  <c r="I169" i="64"/>
  <c r="H183" i="64"/>
  <c r="H214" i="64"/>
  <c r="K232" i="64"/>
  <c r="H239" i="64"/>
  <c r="I257" i="64"/>
  <c r="G259" i="64"/>
  <c r="H263" i="64"/>
  <c r="K276" i="64"/>
  <c r="H279" i="64"/>
  <c r="G301" i="64"/>
  <c r="G329" i="64"/>
  <c r="G333" i="64"/>
  <c r="H352" i="64"/>
  <c r="I355" i="64"/>
  <c r="H368" i="64"/>
  <c r="I379" i="64"/>
  <c r="G381" i="64"/>
  <c r="H384" i="64"/>
  <c r="H392" i="64"/>
  <c r="G394" i="64"/>
  <c r="I28" i="64"/>
  <c r="I30" i="64"/>
  <c r="G39" i="64"/>
  <c r="K55" i="64"/>
  <c r="I58" i="64"/>
  <c r="I70" i="64"/>
  <c r="K87" i="64"/>
  <c r="K91" i="64"/>
  <c r="G99" i="64"/>
  <c r="I102" i="64"/>
  <c r="I106" i="64"/>
  <c r="I114" i="64"/>
  <c r="I118" i="64"/>
  <c r="K119" i="64"/>
  <c r="H162" i="64"/>
  <c r="H163" i="64"/>
  <c r="H171" i="64"/>
  <c r="K181" i="64"/>
  <c r="I184" i="64"/>
  <c r="G187" i="64"/>
  <c r="K200" i="64"/>
  <c r="K204" i="64"/>
  <c r="H206" i="64"/>
  <c r="G208" i="64"/>
  <c r="K216" i="64"/>
  <c r="K240" i="64"/>
  <c r="G243" i="64"/>
  <c r="H247" i="64"/>
  <c r="G260" i="64"/>
  <c r="H262" i="64"/>
  <c r="K264" i="64"/>
  <c r="I266" i="64"/>
  <c r="H269" i="64"/>
  <c r="H270" i="64"/>
  <c r="I283" i="64"/>
  <c r="I286" i="64"/>
  <c r="G294" i="64"/>
  <c r="I302" i="64"/>
  <c r="G321" i="64"/>
  <c r="I327" i="64"/>
  <c r="I343" i="64"/>
  <c r="G344" i="64"/>
  <c r="K345" i="64"/>
  <c r="K362" i="64"/>
  <c r="H369" i="64"/>
  <c r="I372" i="64"/>
  <c r="G373" i="64"/>
  <c r="K374" i="64"/>
  <c r="G378" i="64"/>
  <c r="K386" i="64"/>
  <c r="I388" i="64"/>
  <c r="G389" i="64"/>
  <c r="K390" i="64"/>
  <c r="H393" i="64"/>
  <c r="K410" i="64"/>
  <c r="K411" i="64"/>
  <c r="I17" i="64"/>
  <c r="K34" i="64"/>
  <c r="G209" i="64"/>
  <c r="I209" i="64"/>
  <c r="H363" i="64"/>
  <c r="I363" i="64"/>
  <c r="K363" i="64"/>
  <c r="I414" i="64"/>
  <c r="K414" i="64"/>
  <c r="K23" i="64"/>
  <c r="I27" i="64"/>
  <c r="K41" i="64"/>
  <c r="I100" i="64"/>
  <c r="K131" i="64"/>
  <c r="I173" i="64"/>
  <c r="H173" i="64"/>
  <c r="K193" i="64"/>
  <c r="I193" i="64"/>
  <c r="I48" i="64"/>
  <c r="K83" i="64"/>
  <c r="K189" i="64"/>
  <c r="I189" i="64"/>
  <c r="G268" i="64"/>
  <c r="K268" i="64"/>
  <c r="H341" i="64"/>
  <c r="G341" i="64"/>
  <c r="K341" i="64"/>
  <c r="I371" i="64"/>
  <c r="K371" i="64"/>
  <c r="I61" i="64"/>
  <c r="H298" i="64"/>
  <c r="K298" i="64"/>
  <c r="K53" i="64"/>
  <c r="K67" i="64"/>
  <c r="I88" i="64"/>
  <c r="K155" i="64"/>
  <c r="H224" i="64"/>
  <c r="K224" i="64"/>
  <c r="K265" i="64"/>
  <c r="I265" i="64"/>
  <c r="I309" i="64"/>
  <c r="K309" i="64"/>
  <c r="K96" i="64"/>
  <c r="K100" i="64"/>
  <c r="I122" i="64"/>
  <c r="K128" i="64"/>
  <c r="H164" i="64"/>
  <c r="H172" i="64"/>
  <c r="I180" i="64"/>
  <c r="H181" i="64"/>
  <c r="G182" i="64"/>
  <c r="K187" i="64"/>
  <c r="G188" i="64"/>
  <c r="G201" i="64"/>
  <c r="I210" i="64"/>
  <c r="H244" i="64"/>
  <c r="K244" i="64"/>
  <c r="K290" i="64"/>
  <c r="H166" i="64"/>
  <c r="H174" i="64"/>
  <c r="G189" i="64"/>
  <c r="G192" i="64"/>
  <c r="G193" i="64"/>
  <c r="G216" i="64"/>
  <c r="G217" i="64"/>
  <c r="G219" i="64"/>
  <c r="G224" i="64"/>
  <c r="G228" i="64"/>
  <c r="H254" i="64"/>
  <c r="G276" i="64"/>
  <c r="G282" i="64"/>
  <c r="G293" i="64"/>
  <c r="H303" i="64"/>
  <c r="I303" i="64"/>
  <c r="G336" i="64"/>
  <c r="G354" i="64"/>
  <c r="H358" i="64"/>
  <c r="K358" i="64"/>
  <c r="K32" i="64"/>
  <c r="K44" i="64"/>
  <c r="K45" i="64"/>
  <c r="I46" i="64"/>
  <c r="I52" i="64"/>
  <c r="I56" i="64"/>
  <c r="I60" i="64"/>
  <c r="I66" i="64"/>
  <c r="I99" i="64"/>
  <c r="K120" i="64"/>
  <c r="I138" i="64"/>
  <c r="K140" i="64"/>
  <c r="I146" i="64"/>
  <c r="K148" i="64"/>
  <c r="H168" i="64"/>
  <c r="I171" i="64"/>
  <c r="H176" i="64"/>
  <c r="I179" i="64"/>
  <c r="H182" i="64"/>
  <c r="H193" i="64"/>
  <c r="H221" i="64"/>
  <c r="K221" i="64"/>
  <c r="I225" i="64"/>
  <c r="H229" i="64"/>
  <c r="K229" i="64"/>
  <c r="I295" i="64"/>
  <c r="I305" i="64"/>
  <c r="K305" i="64"/>
  <c r="H311" i="64"/>
  <c r="H319" i="64"/>
  <c r="K321" i="64"/>
  <c r="I330" i="64"/>
  <c r="G338" i="64"/>
  <c r="H361" i="64"/>
  <c r="H232" i="64"/>
  <c r="H237" i="64"/>
  <c r="K241" i="64"/>
  <c r="G244" i="64"/>
  <c r="H248" i="64"/>
  <c r="H252" i="64"/>
  <c r="K252" i="64"/>
  <c r="K260" i="64"/>
  <c r="G264" i="64"/>
  <c r="K282" i="64"/>
  <c r="G286" i="64"/>
  <c r="G289" i="64"/>
  <c r="H296" i="64"/>
  <c r="I298" i="64"/>
  <c r="G302" i="64"/>
  <c r="I308" i="64"/>
  <c r="G312" i="64"/>
  <c r="H322" i="64"/>
  <c r="K322" i="64"/>
  <c r="G328" i="64"/>
  <c r="H333" i="64"/>
  <c r="K333" i="64"/>
  <c r="H338" i="64"/>
  <c r="K338" i="64"/>
  <c r="H347" i="64"/>
  <c r="H348" i="64"/>
  <c r="G349" i="64"/>
  <c r="K350" i="64"/>
  <c r="K355" i="64"/>
  <c r="G362" i="64"/>
  <c r="I380" i="64"/>
  <c r="I395" i="64"/>
  <c r="H398" i="64"/>
  <c r="K398" i="64"/>
  <c r="I403" i="64"/>
  <c r="H406" i="64"/>
  <c r="K406" i="64"/>
  <c r="K395" i="64"/>
  <c r="G413" i="64"/>
  <c r="G414" i="64"/>
  <c r="G232" i="64"/>
  <c r="G233" i="64"/>
  <c r="I234" i="64"/>
  <c r="H236" i="64"/>
  <c r="K236" i="64"/>
  <c r="G248" i="64"/>
  <c r="K249" i="64"/>
  <c r="H253" i="64"/>
  <c r="G256" i="64"/>
  <c r="K257" i="64"/>
  <c r="H261" i="64"/>
  <c r="G267" i="64"/>
  <c r="K269" i="64"/>
  <c r="G272" i="64"/>
  <c r="I274" i="64"/>
  <c r="H276" i="64"/>
  <c r="H288" i="64"/>
  <c r="I290" i="64"/>
  <c r="G297" i="64"/>
  <c r="G298" i="64"/>
  <c r="I304" i="64"/>
  <c r="H307" i="64"/>
  <c r="G308" i="64"/>
  <c r="G309" i="64"/>
  <c r="H323" i="64"/>
  <c r="G337" i="64"/>
  <c r="H339" i="64"/>
  <c r="H346" i="64"/>
  <c r="K346" i="64"/>
  <c r="I356" i="64"/>
  <c r="G358" i="64"/>
  <c r="H366" i="64"/>
  <c r="K366" i="64"/>
  <c r="H379" i="64"/>
  <c r="K379" i="64"/>
  <c r="G386" i="64"/>
  <c r="G387" i="64"/>
  <c r="G403" i="64"/>
  <c r="I412" i="64"/>
  <c r="H414" i="64"/>
  <c r="I15" i="64"/>
  <c r="K8" i="64"/>
  <c r="K12" i="64"/>
  <c r="K77" i="64"/>
  <c r="I77" i="64"/>
  <c r="K130" i="64"/>
  <c r="K72" i="64"/>
  <c r="K73" i="64"/>
  <c r="I73" i="64"/>
  <c r="K88" i="64"/>
  <c r="K89" i="64"/>
  <c r="I89" i="64"/>
  <c r="K93" i="64"/>
  <c r="K102" i="64"/>
  <c r="K106" i="64"/>
  <c r="I130" i="64"/>
  <c r="K134" i="64"/>
  <c r="K135" i="64"/>
  <c r="K185" i="64"/>
  <c r="G197" i="64"/>
  <c r="I197" i="64"/>
  <c r="K197" i="64"/>
  <c r="K76" i="64"/>
  <c r="K118" i="64"/>
  <c r="K80" i="64"/>
  <c r="K81" i="64"/>
  <c r="I81" i="64"/>
  <c r="K114" i="64"/>
  <c r="K154" i="64"/>
  <c r="K202" i="64"/>
  <c r="G202" i="64"/>
  <c r="H202" i="64"/>
  <c r="I202" i="64"/>
  <c r="K122" i="64"/>
  <c r="K126" i="64"/>
  <c r="A72" i="64"/>
  <c r="A68" i="64"/>
  <c r="A69" i="64" s="1"/>
  <c r="A70" i="64" s="1"/>
  <c r="A71" i="64" s="1"/>
  <c r="K68" i="64"/>
  <c r="K69" i="64"/>
  <c r="I69" i="64"/>
  <c r="I76" i="64"/>
  <c r="K84" i="64"/>
  <c r="K85" i="64"/>
  <c r="I85" i="64"/>
  <c r="K92" i="64"/>
  <c r="K110" i="64"/>
  <c r="K111" i="64"/>
  <c r="K138" i="64"/>
  <c r="K139" i="64"/>
  <c r="K142" i="64"/>
  <c r="K143" i="64"/>
  <c r="K146" i="64"/>
  <c r="K147" i="64"/>
  <c r="K150" i="64"/>
  <c r="K151" i="64"/>
  <c r="I245" i="64"/>
  <c r="G277" i="64"/>
  <c r="I277" i="64"/>
  <c r="I285" i="64"/>
  <c r="K315" i="64"/>
  <c r="I353" i="64"/>
  <c r="K353" i="64"/>
  <c r="G353" i="64"/>
  <c r="I377" i="64"/>
  <c r="K377" i="64"/>
  <c r="G377" i="64"/>
  <c r="H377" i="64"/>
  <c r="I101" i="64"/>
  <c r="I121" i="64"/>
  <c r="I133" i="64"/>
  <c r="I141" i="64"/>
  <c r="I145" i="64"/>
  <c r="I149" i="64"/>
  <c r="K157" i="64"/>
  <c r="K159" i="64"/>
  <c r="I159" i="64"/>
  <c r="K165" i="64"/>
  <c r="G167" i="64"/>
  <c r="K167" i="64"/>
  <c r="I167" i="64"/>
  <c r="K175" i="64"/>
  <c r="G177" i="64"/>
  <c r="K177" i="64"/>
  <c r="G184" i="64"/>
  <c r="H184" i="64"/>
  <c r="K184" i="64"/>
  <c r="I196" i="64"/>
  <c r="G196" i="64"/>
  <c r="G198" i="64"/>
  <c r="H198" i="64"/>
  <c r="I205" i="64"/>
  <c r="I215" i="64"/>
  <c r="K215" i="64"/>
  <c r="G237" i="64"/>
  <c r="I237" i="64"/>
  <c r="I306" i="64"/>
  <c r="G306" i="64"/>
  <c r="K306" i="64"/>
  <c r="K335" i="64"/>
  <c r="I8" i="64"/>
  <c r="I9" i="64"/>
  <c r="I10" i="64"/>
  <c r="I11" i="64"/>
  <c r="I12" i="64"/>
  <c r="I13" i="64"/>
  <c r="I14" i="64"/>
  <c r="I18" i="64"/>
  <c r="I19" i="64"/>
  <c r="I22" i="64"/>
  <c r="I23" i="64"/>
  <c r="I24" i="64"/>
  <c r="I25" i="64"/>
  <c r="I29" i="64"/>
  <c r="I31" i="64"/>
  <c r="I32" i="64"/>
  <c r="I34" i="64"/>
  <c r="I35" i="64"/>
  <c r="I36" i="64"/>
  <c r="I38" i="64"/>
  <c r="I39" i="64"/>
  <c r="I40" i="64"/>
  <c r="I41" i="64"/>
  <c r="I43" i="64"/>
  <c r="I44" i="64"/>
  <c r="I45" i="64"/>
  <c r="I49" i="64"/>
  <c r="I50" i="64"/>
  <c r="I53" i="64"/>
  <c r="I55" i="64"/>
  <c r="I57" i="64"/>
  <c r="K7" i="64"/>
  <c r="K9" i="64"/>
  <c r="K10" i="64"/>
  <c r="K13" i="64"/>
  <c r="K14" i="64"/>
  <c r="K15" i="64"/>
  <c r="K16" i="64"/>
  <c r="K17" i="64"/>
  <c r="K18" i="64"/>
  <c r="K19" i="64"/>
  <c r="K20" i="64"/>
  <c r="K21" i="64"/>
  <c r="K22" i="64"/>
  <c r="K24" i="64"/>
  <c r="K25" i="64"/>
  <c r="K26" i="64"/>
  <c r="K27" i="64"/>
  <c r="K28" i="64"/>
  <c r="K29" i="64"/>
  <c r="K30" i="64"/>
  <c r="K31" i="64"/>
  <c r="K33" i="64"/>
  <c r="K37" i="64"/>
  <c r="K38" i="64"/>
  <c r="K39" i="64"/>
  <c r="K40" i="64"/>
  <c r="K42" i="64"/>
  <c r="K46" i="64"/>
  <c r="K47" i="64"/>
  <c r="K48" i="64"/>
  <c r="K50" i="64"/>
  <c r="K51" i="64"/>
  <c r="K52" i="64"/>
  <c r="K54" i="64"/>
  <c r="K56" i="64"/>
  <c r="K57" i="64"/>
  <c r="K58" i="64"/>
  <c r="K59" i="64"/>
  <c r="K60" i="64"/>
  <c r="K61" i="64"/>
  <c r="K62" i="64"/>
  <c r="K63" i="64"/>
  <c r="K64" i="64"/>
  <c r="K65" i="64"/>
  <c r="K66" i="64"/>
  <c r="I67" i="64"/>
  <c r="K70" i="64"/>
  <c r="I71" i="64"/>
  <c r="K74" i="64"/>
  <c r="I75" i="64"/>
  <c r="K78" i="64"/>
  <c r="I79" i="64"/>
  <c r="K82" i="64"/>
  <c r="I83" i="64"/>
  <c r="K86" i="64"/>
  <c r="I87" i="64"/>
  <c r="K90" i="64"/>
  <c r="I91" i="64"/>
  <c r="I92" i="64"/>
  <c r="I93" i="64"/>
  <c r="I94" i="64"/>
  <c r="K95" i="64"/>
  <c r="I103" i="64"/>
  <c r="I107" i="64"/>
  <c r="K108" i="64"/>
  <c r="I111" i="64"/>
  <c r="K112" i="64"/>
  <c r="I115" i="64"/>
  <c r="I119" i="64"/>
  <c r="I123" i="64"/>
  <c r="I127" i="64"/>
  <c r="I131" i="64"/>
  <c r="K132" i="64"/>
  <c r="I135" i="64"/>
  <c r="I139" i="64"/>
  <c r="I143" i="64"/>
  <c r="I147" i="64"/>
  <c r="I151" i="64"/>
  <c r="K152" i="64"/>
  <c r="I155" i="64"/>
  <c r="K156" i="64"/>
  <c r="K158" i="64"/>
  <c r="I158" i="64"/>
  <c r="K160" i="64"/>
  <c r="I160" i="64"/>
  <c r="G162" i="64"/>
  <c r="K162" i="64"/>
  <c r="I162" i="64"/>
  <c r="G164" i="64"/>
  <c r="K164" i="64"/>
  <c r="I164" i="64"/>
  <c r="G166" i="64"/>
  <c r="K166" i="64"/>
  <c r="I166" i="64"/>
  <c r="G168" i="64"/>
  <c r="K168" i="64"/>
  <c r="I168" i="64"/>
  <c r="K170" i="64"/>
  <c r="I170" i="64"/>
  <c r="G172" i="64"/>
  <c r="K172" i="64"/>
  <c r="I172" i="64"/>
  <c r="G174" i="64"/>
  <c r="K174" i="64"/>
  <c r="I174" i="64"/>
  <c r="G176" i="64"/>
  <c r="K176" i="64"/>
  <c r="I176" i="64"/>
  <c r="G178" i="64"/>
  <c r="K178" i="64"/>
  <c r="I178" i="64"/>
  <c r="K180" i="64"/>
  <c r="G183" i="64"/>
  <c r="K183" i="64"/>
  <c r="I183" i="64"/>
  <c r="K195" i="64"/>
  <c r="I195" i="64"/>
  <c r="H197" i="64"/>
  <c r="G199" i="64"/>
  <c r="K205" i="64"/>
  <c r="K210" i="64"/>
  <c r="H213" i="64"/>
  <c r="G221" i="64"/>
  <c r="I221" i="64"/>
  <c r="H228" i="64"/>
  <c r="I231" i="64"/>
  <c r="K231" i="64"/>
  <c r="G231" i="64"/>
  <c r="K237" i="64"/>
  <c r="K242" i="64"/>
  <c r="G242" i="64"/>
  <c r="H242" i="64"/>
  <c r="G253" i="64"/>
  <c r="I253" i="64"/>
  <c r="I263" i="64"/>
  <c r="K263" i="64"/>
  <c r="G263" i="64"/>
  <c r="K274" i="64"/>
  <c r="G274" i="64"/>
  <c r="H274" i="64"/>
  <c r="H277" i="64"/>
  <c r="I281" i="64"/>
  <c r="K281" i="64"/>
  <c r="G281" i="64"/>
  <c r="K285" i="64"/>
  <c r="I315" i="64"/>
  <c r="I324" i="64"/>
  <c r="K324" i="64"/>
  <c r="H324" i="64"/>
  <c r="H353" i="64"/>
  <c r="I223" i="64"/>
  <c r="K223" i="64"/>
  <c r="G223" i="64"/>
  <c r="K234" i="64"/>
  <c r="G234" i="64"/>
  <c r="H234" i="64"/>
  <c r="I255" i="64"/>
  <c r="K255" i="64"/>
  <c r="G255" i="64"/>
  <c r="G383" i="64"/>
  <c r="I383" i="64"/>
  <c r="K383" i="64"/>
  <c r="I415" i="64"/>
  <c r="K415" i="64"/>
  <c r="I105" i="64"/>
  <c r="I109" i="64"/>
  <c r="I113" i="64"/>
  <c r="I157" i="64"/>
  <c r="G163" i="64"/>
  <c r="K163" i="64"/>
  <c r="G171" i="64"/>
  <c r="K171" i="64"/>
  <c r="G179" i="64"/>
  <c r="K179" i="64"/>
  <c r="G194" i="64"/>
  <c r="K194" i="64"/>
  <c r="K226" i="64"/>
  <c r="G226" i="64"/>
  <c r="H226" i="64"/>
  <c r="I247" i="64"/>
  <c r="K247" i="64"/>
  <c r="G247" i="64"/>
  <c r="I340" i="64"/>
  <c r="K340" i="64"/>
  <c r="G213" i="64"/>
  <c r="I213" i="64"/>
  <c r="K266" i="64"/>
  <c r="G266" i="64"/>
  <c r="H266" i="64"/>
  <c r="K343" i="64"/>
  <c r="G343" i="64"/>
  <c r="H343" i="64"/>
  <c r="I348" i="64"/>
  <c r="K348" i="64"/>
  <c r="G348" i="64"/>
  <c r="G351" i="64"/>
  <c r="I351" i="64"/>
  <c r="K351" i="64"/>
  <c r="I375" i="64"/>
  <c r="K375" i="64"/>
  <c r="I385" i="64"/>
  <c r="K385" i="64"/>
  <c r="I117" i="64"/>
  <c r="I125" i="64"/>
  <c r="I129" i="64"/>
  <c r="I137" i="64"/>
  <c r="I153" i="64"/>
  <c r="K161" i="64"/>
  <c r="I163" i="64"/>
  <c r="I165" i="64"/>
  <c r="G169" i="64"/>
  <c r="K169" i="64"/>
  <c r="G173" i="64"/>
  <c r="K173" i="64"/>
  <c r="I175" i="64"/>
  <c r="I177" i="64"/>
  <c r="I192" i="64"/>
  <c r="K192" i="64"/>
  <c r="H192" i="64"/>
  <c r="I194" i="64"/>
  <c r="K196" i="64"/>
  <c r="K198" i="64"/>
  <c r="K258" i="64"/>
  <c r="G258" i="64"/>
  <c r="H258" i="64"/>
  <c r="G269" i="64"/>
  <c r="I269" i="64"/>
  <c r="I279" i="64"/>
  <c r="K279" i="64"/>
  <c r="G279" i="64"/>
  <c r="I97" i="64"/>
  <c r="I98" i="64"/>
  <c r="K99" i="64"/>
  <c r="K101" i="64"/>
  <c r="I104" i="64"/>
  <c r="K105" i="64"/>
  <c r="I108" i="64"/>
  <c r="K109" i="64"/>
  <c r="I112" i="64"/>
  <c r="K113" i="64"/>
  <c r="I116" i="64"/>
  <c r="K117" i="64"/>
  <c r="I120" i="64"/>
  <c r="K121" i="64"/>
  <c r="I124" i="64"/>
  <c r="K125" i="64"/>
  <c r="I128" i="64"/>
  <c r="K129" i="64"/>
  <c r="I132" i="64"/>
  <c r="K133" i="64"/>
  <c r="I136" i="64"/>
  <c r="K137" i="64"/>
  <c r="I140" i="64"/>
  <c r="K141" i="64"/>
  <c r="I144" i="64"/>
  <c r="K145" i="64"/>
  <c r="I148" i="64"/>
  <c r="K149" i="64"/>
  <c r="I152" i="64"/>
  <c r="K153" i="64"/>
  <c r="I156" i="64"/>
  <c r="K191" i="64"/>
  <c r="I191" i="64"/>
  <c r="H191" i="64"/>
  <c r="H204" i="64"/>
  <c r="I207" i="64"/>
  <c r="K207" i="64"/>
  <c r="G207" i="64"/>
  <c r="K213" i="64"/>
  <c r="K218" i="64"/>
  <c r="G218" i="64"/>
  <c r="H218" i="64"/>
  <c r="G229" i="64"/>
  <c r="I229" i="64"/>
  <c r="I239" i="64"/>
  <c r="K239" i="64"/>
  <c r="G239" i="64"/>
  <c r="K245" i="64"/>
  <c r="K250" i="64"/>
  <c r="G261" i="64"/>
  <c r="I261" i="64"/>
  <c r="H268" i="64"/>
  <c r="I271" i="64"/>
  <c r="K271" i="64"/>
  <c r="G271" i="64"/>
  <c r="K277" i="64"/>
  <c r="G283" i="64"/>
  <c r="K283" i="64"/>
  <c r="H283" i="64"/>
  <c r="G287" i="64"/>
  <c r="H287" i="64"/>
  <c r="I287" i="64"/>
  <c r="K327" i="64"/>
  <c r="G327" i="64"/>
  <c r="H327" i="64"/>
  <c r="I332" i="64"/>
  <c r="K332" i="64"/>
  <c r="G332" i="64"/>
  <c r="I182" i="64"/>
  <c r="G186" i="64"/>
  <c r="I186" i="64"/>
  <c r="H187" i="64"/>
  <c r="H188" i="64"/>
  <c r="H189" i="64"/>
  <c r="I190" i="64"/>
  <c r="A197" i="64"/>
  <c r="H201" i="64"/>
  <c r="K201" i="64"/>
  <c r="I203" i="64"/>
  <c r="K203" i="64"/>
  <c r="H203" i="64"/>
  <c r="K206" i="64"/>
  <c r="G206" i="64"/>
  <c r="I206" i="64"/>
  <c r="H209" i="64"/>
  <c r="K209" i="64"/>
  <c r="I211" i="64"/>
  <c r="K211" i="64"/>
  <c r="H211" i="64"/>
  <c r="K214" i="64"/>
  <c r="G214" i="64"/>
  <c r="I214" i="64"/>
  <c r="H217" i="64"/>
  <c r="K217" i="64"/>
  <c r="I219" i="64"/>
  <c r="K219" i="64"/>
  <c r="H219" i="64"/>
  <c r="K222" i="64"/>
  <c r="G222" i="64"/>
  <c r="I222" i="64"/>
  <c r="I227" i="64"/>
  <c r="K227" i="64"/>
  <c r="H227" i="64"/>
  <c r="K230" i="64"/>
  <c r="I230" i="64"/>
  <c r="H233" i="64"/>
  <c r="K233" i="64"/>
  <c r="I235" i="64"/>
  <c r="K235" i="64"/>
  <c r="K238" i="64"/>
  <c r="G238" i="64"/>
  <c r="I238" i="64"/>
  <c r="H241" i="64"/>
  <c r="I243" i="64"/>
  <c r="K243" i="64"/>
  <c r="H243" i="64"/>
  <c r="K246" i="64"/>
  <c r="G246" i="64"/>
  <c r="I246" i="64"/>
  <c r="H249" i="64"/>
  <c r="I251" i="64"/>
  <c r="K251" i="64"/>
  <c r="H251" i="64"/>
  <c r="K254" i="64"/>
  <c r="G254" i="64"/>
  <c r="I254" i="64"/>
  <c r="H257" i="64"/>
  <c r="I259" i="64"/>
  <c r="K259" i="64"/>
  <c r="H259" i="64"/>
  <c r="K262" i="64"/>
  <c r="G262" i="64"/>
  <c r="I262" i="64"/>
  <c r="I267" i="64"/>
  <c r="K267" i="64"/>
  <c r="H267" i="64"/>
  <c r="K270" i="64"/>
  <c r="I270" i="64"/>
  <c r="H273" i="64"/>
  <c r="I275" i="64"/>
  <c r="K275" i="64"/>
  <c r="K278" i="64"/>
  <c r="G278" i="64"/>
  <c r="I278" i="64"/>
  <c r="K280" i="64"/>
  <c r="I280" i="64"/>
  <c r="H282" i="64"/>
  <c r="K284" i="64"/>
  <c r="G284" i="64"/>
  <c r="I284" i="64"/>
  <c r="H286" i="64"/>
  <c r="K286" i="64"/>
  <c r="K289" i="64"/>
  <c r="I289" i="64"/>
  <c r="H289" i="64"/>
  <c r="G292" i="64"/>
  <c r="K292" i="64"/>
  <c r="I292" i="64"/>
  <c r="K297" i="64"/>
  <c r="I297" i="64"/>
  <c r="H297" i="64"/>
  <c r="K300" i="64"/>
  <c r="I300" i="64"/>
  <c r="I313" i="64"/>
  <c r="K313" i="64"/>
  <c r="G313" i="64"/>
  <c r="H374" i="64"/>
  <c r="I404" i="64"/>
  <c r="I407" i="64"/>
  <c r="K407" i="64"/>
  <c r="I409" i="64"/>
  <c r="K409" i="64"/>
  <c r="G409" i="64"/>
  <c r="H409" i="64"/>
  <c r="G181" i="64"/>
  <c r="I181" i="64"/>
  <c r="K182" i="64"/>
  <c r="I185" i="64"/>
  <c r="K186" i="64"/>
  <c r="I187" i="64"/>
  <c r="K188" i="64"/>
  <c r="K190" i="64"/>
  <c r="K199" i="64"/>
  <c r="H199" i="64"/>
  <c r="H208" i="64"/>
  <c r="H216" i="64"/>
  <c r="G241" i="64"/>
  <c r="G249" i="64"/>
  <c r="H256" i="64"/>
  <c r="G257" i="64"/>
  <c r="H264" i="64"/>
  <c r="H272" i="64"/>
  <c r="G273" i="64"/>
  <c r="I291" i="64"/>
  <c r="K291" i="64"/>
  <c r="I299" i="64"/>
  <c r="K299" i="64"/>
  <c r="H317" i="64"/>
  <c r="I317" i="64"/>
  <c r="G317" i="64"/>
  <c r="K317" i="64"/>
  <c r="I200" i="64"/>
  <c r="I204" i="64"/>
  <c r="I208" i="64"/>
  <c r="I212" i="64"/>
  <c r="I216" i="64"/>
  <c r="I220" i="64"/>
  <c r="I224" i="64"/>
  <c r="I228" i="64"/>
  <c r="I232" i="64"/>
  <c r="I236" i="64"/>
  <c r="I240" i="64"/>
  <c r="I244" i="64"/>
  <c r="I248" i="64"/>
  <c r="I252" i="64"/>
  <c r="I256" i="64"/>
  <c r="I260" i="64"/>
  <c r="I264" i="64"/>
  <c r="I268" i="64"/>
  <c r="I272" i="64"/>
  <c r="I276" i="64"/>
  <c r="G288" i="64"/>
  <c r="K288" i="64"/>
  <c r="I288" i="64"/>
  <c r="H291" i="64"/>
  <c r="K293" i="64"/>
  <c r="I293" i="64"/>
  <c r="H293" i="64"/>
  <c r="G296" i="64"/>
  <c r="K296" i="64"/>
  <c r="I296" i="64"/>
  <c r="H299" i="64"/>
  <c r="K301" i="64"/>
  <c r="I301" i="64"/>
  <c r="H301" i="64"/>
  <c r="G304" i="64"/>
  <c r="G318" i="64"/>
  <c r="K318" i="64"/>
  <c r="I318" i="64"/>
  <c r="I364" i="64"/>
  <c r="G367" i="64"/>
  <c r="I367" i="64"/>
  <c r="K367" i="64"/>
  <c r="I369" i="64"/>
  <c r="K369" i="64"/>
  <c r="G369" i="64"/>
  <c r="I396" i="64"/>
  <c r="G399" i="64"/>
  <c r="I399" i="64"/>
  <c r="K399" i="64"/>
  <c r="I401" i="64"/>
  <c r="K401" i="64"/>
  <c r="G401" i="64"/>
  <c r="H294" i="64"/>
  <c r="H302" i="64"/>
  <c r="K312" i="64"/>
  <c r="I312" i="64"/>
  <c r="H312" i="64"/>
  <c r="H314" i="64"/>
  <c r="K316" i="64"/>
  <c r="G316" i="64"/>
  <c r="I316" i="64"/>
  <c r="K319" i="64"/>
  <c r="G319" i="64"/>
  <c r="I319" i="64"/>
  <c r="G326" i="64"/>
  <c r="K326" i="64"/>
  <c r="I326" i="64"/>
  <c r="G334" i="64"/>
  <c r="K334" i="64"/>
  <c r="I334" i="64"/>
  <c r="G342" i="64"/>
  <c r="K342" i="64"/>
  <c r="I342" i="64"/>
  <c r="G359" i="64"/>
  <c r="I359" i="64"/>
  <c r="K359" i="64"/>
  <c r="I361" i="64"/>
  <c r="K361" i="64"/>
  <c r="G361" i="64"/>
  <c r="H382" i="64"/>
  <c r="G391" i="64"/>
  <c r="I391" i="64"/>
  <c r="K391" i="64"/>
  <c r="I393" i="64"/>
  <c r="K393" i="64"/>
  <c r="G393" i="64"/>
  <c r="G291" i="64"/>
  <c r="G299" i="64"/>
  <c r="G303" i="64"/>
  <c r="K308" i="64"/>
  <c r="H308" i="64"/>
  <c r="H309" i="64"/>
  <c r="I310" i="64"/>
  <c r="G311" i="64"/>
  <c r="I311" i="64"/>
  <c r="H321" i="64"/>
  <c r="G322" i="64"/>
  <c r="H329" i="64"/>
  <c r="H337" i="64"/>
  <c r="G346" i="64"/>
  <c r="K304" i="64"/>
  <c r="H304" i="64"/>
  <c r="H306" i="64"/>
  <c r="G307" i="64"/>
  <c r="I307" i="64"/>
  <c r="H318" i="64"/>
  <c r="I320" i="64"/>
  <c r="K320" i="64"/>
  <c r="K323" i="64"/>
  <c r="G323" i="64"/>
  <c r="I323" i="64"/>
  <c r="H326" i="64"/>
  <c r="I328" i="64"/>
  <c r="K328" i="64"/>
  <c r="H328" i="64"/>
  <c r="K331" i="64"/>
  <c r="G331" i="64"/>
  <c r="I331" i="64"/>
  <c r="H334" i="64"/>
  <c r="I336" i="64"/>
  <c r="K336" i="64"/>
  <c r="H336" i="64"/>
  <c r="K339" i="64"/>
  <c r="G339" i="64"/>
  <c r="I339" i="64"/>
  <c r="H342" i="64"/>
  <c r="I344" i="64"/>
  <c r="K344" i="64"/>
  <c r="H344" i="64"/>
  <c r="K347" i="64"/>
  <c r="G347" i="64"/>
  <c r="I347" i="64"/>
  <c r="K349" i="64"/>
  <c r="I349" i="64"/>
  <c r="H349" i="64"/>
  <c r="H351" i="64"/>
  <c r="K356" i="64"/>
  <c r="G356" i="64"/>
  <c r="H356" i="64"/>
  <c r="H359" i="64"/>
  <c r="K364" i="64"/>
  <c r="G364" i="64"/>
  <c r="H364" i="64"/>
  <c r="H367" i="64"/>
  <c r="K372" i="64"/>
  <c r="G372" i="64"/>
  <c r="H372" i="64"/>
  <c r="K380" i="64"/>
  <c r="H383" i="64"/>
  <c r="K388" i="64"/>
  <c r="G388" i="64"/>
  <c r="H388" i="64"/>
  <c r="H391" i="64"/>
  <c r="K396" i="64"/>
  <c r="G396" i="64"/>
  <c r="H396" i="64"/>
  <c r="H399" i="64"/>
  <c r="K404" i="64"/>
  <c r="G404" i="64"/>
  <c r="H404" i="64"/>
  <c r="G407" i="64"/>
  <c r="K412" i="64"/>
  <c r="G412" i="64"/>
  <c r="H412" i="64"/>
  <c r="I321" i="64"/>
  <c r="I325" i="64"/>
  <c r="I329" i="64"/>
  <c r="I333" i="64"/>
  <c r="I337" i="64"/>
  <c r="I341" i="64"/>
  <c r="I345" i="64"/>
  <c r="H354" i="64"/>
  <c r="H362" i="64"/>
  <c r="G363" i="64"/>
  <c r="G371" i="64"/>
  <c r="H378" i="64"/>
  <c r="G379" i="64"/>
  <c r="H386" i="64"/>
  <c r="H394" i="64"/>
  <c r="H402" i="64"/>
  <c r="K352" i="64"/>
  <c r="G352" i="64"/>
  <c r="I352" i="64"/>
  <c r="I357" i="64"/>
  <c r="K357" i="64"/>
  <c r="H357" i="64"/>
  <c r="K360" i="64"/>
  <c r="I360" i="64"/>
  <c r="I365" i="64"/>
  <c r="K365" i="64"/>
  <c r="K368" i="64"/>
  <c r="G368" i="64"/>
  <c r="I368" i="64"/>
  <c r="H371" i="64"/>
  <c r="I373" i="64"/>
  <c r="K373" i="64"/>
  <c r="H373" i="64"/>
  <c r="K376" i="64"/>
  <c r="G376" i="64"/>
  <c r="I376" i="64"/>
  <c r="I381" i="64"/>
  <c r="K381" i="64"/>
  <c r="H381" i="64"/>
  <c r="K384" i="64"/>
  <c r="G384" i="64"/>
  <c r="I384" i="64"/>
  <c r="H387" i="64"/>
  <c r="I389" i="64"/>
  <c r="K389" i="64"/>
  <c r="H389" i="64"/>
  <c r="K392" i="64"/>
  <c r="G392" i="64"/>
  <c r="I392" i="64"/>
  <c r="I397" i="64"/>
  <c r="K397" i="64"/>
  <c r="H397" i="64"/>
  <c r="K400" i="64"/>
  <c r="I400" i="64"/>
  <c r="H403" i="64"/>
  <c r="I405" i="64"/>
  <c r="K405" i="64"/>
  <c r="K408" i="64"/>
  <c r="G408" i="64"/>
  <c r="I408" i="64"/>
  <c r="G411" i="64"/>
  <c r="I413" i="64"/>
  <c r="K413" i="64"/>
  <c r="H413" i="64"/>
  <c r="K416" i="64"/>
  <c r="G416" i="64"/>
  <c r="I416" i="64"/>
  <c r="I350" i="64"/>
  <c r="I354" i="64"/>
  <c r="I358" i="64"/>
  <c r="I362" i="64"/>
  <c r="I366" i="64"/>
  <c r="I370" i="64"/>
  <c r="I374" i="64"/>
  <c r="I378" i="64"/>
  <c r="I382" i="64"/>
  <c r="I386" i="64"/>
  <c r="I390" i="64"/>
  <c r="I394" i="64"/>
  <c r="I398" i="64"/>
  <c r="I402" i="64"/>
  <c r="I406" i="64"/>
  <c r="H407" i="64"/>
  <c r="I410" i="64"/>
  <c r="H411" i="64"/>
  <c r="A453" i="64" l="1"/>
  <c r="A454" i="64" s="1"/>
  <c r="A455" i="64" s="1"/>
  <c r="A456" i="64" s="1"/>
  <c r="A457" i="64"/>
  <c r="A77" i="64"/>
  <c r="A73" i="64"/>
  <c r="A74" i="64" s="1"/>
  <c r="A75" i="64" s="1"/>
  <c r="A76" i="64" s="1"/>
  <c r="A202" i="64"/>
  <c r="A198" i="64"/>
  <c r="A199" i="64" s="1"/>
  <c r="A200" i="64" s="1"/>
  <c r="A201" i="64" s="1"/>
  <c r="A458" i="64" l="1"/>
  <c r="A459" i="64" s="1"/>
  <c r="A460" i="64" s="1"/>
  <c r="A461" i="64" s="1"/>
  <c r="A462" i="64"/>
  <c r="A207" i="64"/>
  <c r="A203" i="64"/>
  <c r="A204" i="64" s="1"/>
  <c r="A205" i="64" s="1"/>
  <c r="A206" i="64" s="1"/>
  <c r="A82" i="64"/>
  <c r="A78" i="64"/>
  <c r="A79" i="64" s="1"/>
  <c r="A80" i="64" s="1"/>
  <c r="A81" i="64" s="1"/>
  <c r="A463" i="64" l="1"/>
  <c r="A464" i="64" s="1"/>
  <c r="A465" i="64" s="1"/>
  <c r="A466" i="64" s="1"/>
  <c r="A467" i="64"/>
  <c r="A83" i="64"/>
  <c r="A84" i="64" s="1"/>
  <c r="A85" i="64" s="1"/>
  <c r="A86" i="64" s="1"/>
  <c r="A87" i="64"/>
  <c r="A212" i="64"/>
  <c r="A208" i="64"/>
  <c r="A209" i="64" s="1"/>
  <c r="A210" i="64" s="1"/>
  <c r="A211" i="64" s="1"/>
  <c r="A468" i="64" l="1"/>
  <c r="A469" i="64" s="1"/>
  <c r="A470" i="64" s="1"/>
  <c r="A471" i="64" s="1"/>
  <c r="A472" i="64"/>
  <c r="A92" i="64"/>
  <c r="A88" i="64"/>
  <c r="A89" i="64" s="1"/>
  <c r="A90" i="64" s="1"/>
  <c r="A91" i="64" s="1"/>
  <c r="A213" i="64"/>
  <c r="A214" i="64" s="1"/>
  <c r="A215" i="64" s="1"/>
  <c r="A216" i="64" s="1"/>
  <c r="A217" i="64"/>
  <c r="A473" i="64" l="1"/>
  <c r="A474" i="64" s="1"/>
  <c r="A475" i="64" s="1"/>
  <c r="A476" i="64" s="1"/>
  <c r="A477" i="64"/>
  <c r="A222" i="64"/>
  <c r="A218" i="64"/>
  <c r="A219" i="64" s="1"/>
  <c r="A220" i="64" s="1"/>
  <c r="A221" i="64" s="1"/>
  <c r="A93" i="64"/>
  <c r="A94" i="64" s="1"/>
  <c r="A95" i="64" s="1"/>
  <c r="A96" i="64" s="1"/>
  <c r="A97" i="64"/>
  <c r="A98" i="64" s="1"/>
  <c r="A99" i="64" s="1"/>
  <c r="A100" i="64" s="1"/>
  <c r="A101" i="64" s="1"/>
  <c r="A478" i="64" l="1"/>
  <c r="A479" i="64" s="1"/>
  <c r="A480" i="64" s="1"/>
  <c r="A481" i="64" s="1"/>
  <c r="A482" i="64"/>
  <c r="A227" i="64"/>
  <c r="A223" i="64"/>
  <c r="A224" i="64" s="1"/>
  <c r="A225" i="64" s="1"/>
  <c r="A226" i="64" s="1"/>
  <c r="A483" i="64" l="1"/>
  <c r="A484" i="64" s="1"/>
  <c r="A485" i="64" s="1"/>
  <c r="A486" i="64" s="1"/>
  <c r="A487" i="64"/>
  <c r="A228" i="64"/>
  <c r="A229" i="64" s="1"/>
  <c r="A230" i="64" s="1"/>
  <c r="A231" i="64" s="1"/>
  <c r="A232" i="64"/>
  <c r="A488" i="64" l="1"/>
  <c r="A489" i="64" s="1"/>
  <c r="A490" i="64" s="1"/>
  <c r="A491" i="64" s="1"/>
  <c r="A492" i="64"/>
  <c r="A237" i="64"/>
  <c r="A233" i="64"/>
  <c r="A234" i="64" s="1"/>
  <c r="A235" i="64" s="1"/>
  <c r="A236" i="64" s="1"/>
  <c r="A493" i="64" l="1"/>
  <c r="A494" i="64" s="1"/>
  <c r="A495" i="64" s="1"/>
  <c r="A496" i="64" s="1"/>
  <c r="A497" i="64"/>
  <c r="A242" i="64"/>
  <c r="A238" i="64"/>
  <c r="A239" i="64" s="1"/>
  <c r="A240" i="64" s="1"/>
  <c r="A241" i="64" s="1"/>
  <c r="A498" i="64" l="1"/>
  <c r="A499" i="64" s="1"/>
  <c r="A500" i="64" s="1"/>
  <c r="A501" i="64" s="1"/>
  <c r="A502" i="64"/>
  <c r="A247" i="64"/>
  <c r="A243" i="64"/>
  <c r="A244" i="64" s="1"/>
  <c r="A245" i="64" s="1"/>
  <c r="A246" i="64" s="1"/>
  <c r="A503" i="64" l="1"/>
  <c r="A504" i="64" s="1"/>
  <c r="A505" i="64" s="1"/>
  <c r="A506" i="64" s="1"/>
  <c r="A507" i="64"/>
  <c r="A252" i="64"/>
  <c r="A248" i="64"/>
  <c r="A249" i="64" s="1"/>
  <c r="A250" i="64" s="1"/>
  <c r="A251" i="64" s="1"/>
  <c r="A508" i="64" l="1"/>
  <c r="A509" i="64" s="1"/>
  <c r="A510" i="64" s="1"/>
  <c r="A511" i="64" s="1"/>
  <c r="A512" i="64"/>
  <c r="A253" i="64"/>
  <c r="A254" i="64" s="1"/>
  <c r="A255" i="64" s="1"/>
  <c r="A256" i="64" s="1"/>
  <c r="A257" i="64"/>
  <c r="A513" i="64" l="1"/>
  <c r="A514" i="64" s="1"/>
  <c r="A515" i="64" s="1"/>
  <c r="A516" i="64" s="1"/>
  <c r="A517" i="64"/>
  <c r="A262" i="64"/>
  <c r="A258" i="64"/>
  <c r="A259" i="64" s="1"/>
  <c r="A260" i="64" s="1"/>
  <c r="A261" i="64" s="1"/>
  <c r="A518" i="64" l="1"/>
  <c r="A519" i="64" s="1"/>
  <c r="A520" i="64" s="1"/>
  <c r="A521" i="64" s="1"/>
  <c r="A522" i="64"/>
  <c r="A267" i="64"/>
  <c r="A263" i="64"/>
  <c r="A264" i="64" s="1"/>
  <c r="A265" i="64" s="1"/>
  <c r="A266" i="64" s="1"/>
  <c r="A523" i="64" l="1"/>
  <c r="A524" i="64" s="1"/>
  <c r="A525" i="64" s="1"/>
  <c r="A526" i="64" s="1"/>
  <c r="A527" i="64"/>
  <c r="A268" i="64"/>
  <c r="A269" i="64" s="1"/>
  <c r="A270" i="64" s="1"/>
  <c r="A271" i="64" s="1"/>
  <c r="A272" i="64"/>
  <c r="A532" i="64" l="1"/>
  <c r="A528" i="64"/>
  <c r="A529" i="64" s="1"/>
  <c r="A530" i="64" s="1"/>
  <c r="A531" i="64" s="1"/>
  <c r="A277" i="64"/>
  <c r="A273" i="64"/>
  <c r="A274" i="64" s="1"/>
  <c r="A275" i="64" s="1"/>
  <c r="A276" i="64" s="1"/>
  <c r="A537" i="64" l="1"/>
  <c r="A538" i="64" s="1"/>
  <c r="A539" i="64" s="1"/>
  <c r="A533" i="64"/>
  <c r="A534" i="64" s="1"/>
  <c r="A535" i="64" s="1"/>
  <c r="A536" i="64" s="1"/>
  <c r="A278" i="64"/>
  <c r="A279" i="64" s="1"/>
  <c r="A280" i="64" s="1"/>
  <c r="A281" i="64" s="1"/>
  <c r="A282" i="64"/>
  <c r="A287" i="64" l="1"/>
  <c r="A283" i="64"/>
  <c r="A284" i="64" s="1"/>
  <c r="A285" i="64" s="1"/>
  <c r="A286" i="64" s="1"/>
  <c r="A292" i="64" l="1"/>
  <c r="A288" i="64"/>
  <c r="A289" i="64" s="1"/>
  <c r="A290" i="64" s="1"/>
  <c r="A291" i="64" s="1"/>
  <c r="A297" i="64" l="1"/>
  <c r="A293" i="64"/>
  <c r="A294" i="64" s="1"/>
  <c r="A295" i="64" s="1"/>
  <c r="A296" i="64" s="1"/>
  <c r="A298" i="64" l="1"/>
  <c r="A299" i="64" s="1"/>
  <c r="A300" i="64" s="1"/>
  <c r="A301" i="64" s="1"/>
  <c r="A302" i="64"/>
  <c r="A307" i="64" l="1"/>
  <c r="A303" i="64"/>
  <c r="A304" i="64" s="1"/>
  <c r="A305" i="64" s="1"/>
  <c r="A306" i="64" s="1"/>
  <c r="A312" i="64" l="1"/>
  <c r="A308" i="64"/>
  <c r="A309" i="64" s="1"/>
  <c r="A310" i="64" s="1"/>
  <c r="A311" i="64" s="1"/>
  <c r="A313" i="64" l="1"/>
  <c r="A314" i="64" s="1"/>
  <c r="A315" i="64" s="1"/>
  <c r="A316" i="64" s="1"/>
  <c r="A317" i="64"/>
  <c r="A322" i="64" l="1"/>
  <c r="A318" i="64"/>
  <c r="A319" i="64" s="1"/>
  <c r="A320" i="64" s="1"/>
  <c r="A321" i="64" s="1"/>
  <c r="A327" i="64" l="1"/>
  <c r="A323" i="64"/>
  <c r="A324" i="64" s="1"/>
  <c r="A325" i="64" s="1"/>
  <c r="A326" i="64" s="1"/>
  <c r="A332" i="64" l="1"/>
  <c r="A328" i="64"/>
  <c r="A329" i="64" s="1"/>
  <c r="A330" i="64" s="1"/>
  <c r="A331" i="64" s="1"/>
  <c r="A333" i="64" l="1"/>
  <c r="A334" i="64" s="1"/>
  <c r="A335" i="64" s="1"/>
  <c r="A336" i="64" s="1"/>
  <c r="A337" i="64"/>
  <c r="A338" i="64" l="1"/>
  <c r="A339" i="64" s="1"/>
  <c r="A340" i="64" s="1"/>
  <c r="A341" i="64" s="1"/>
  <c r="A342" i="64"/>
  <c r="A347" i="64" l="1"/>
  <c r="A343" i="64"/>
  <c r="A344" i="64" s="1"/>
  <c r="A345" i="64" s="1"/>
  <c r="A346" i="64" s="1"/>
  <c r="A352" i="64" l="1"/>
  <c r="A348" i="64"/>
  <c r="A349" i="64" s="1"/>
  <c r="A350" i="64" s="1"/>
  <c r="A351" i="64" s="1"/>
  <c r="A357" i="64" l="1"/>
  <c r="A353" i="64"/>
  <c r="A354" i="64" s="1"/>
  <c r="A355" i="64" s="1"/>
  <c r="A356" i="64" s="1"/>
  <c r="A358" i="64" l="1"/>
  <c r="A359" i="64" s="1"/>
  <c r="A360" i="64" s="1"/>
  <c r="A361" i="64" s="1"/>
  <c r="A362" i="64"/>
  <c r="A367" i="64" l="1"/>
  <c r="A363" i="64"/>
  <c r="A364" i="64" s="1"/>
  <c r="A365" i="64" s="1"/>
  <c r="A366" i="64" s="1"/>
  <c r="A372" i="64" l="1"/>
  <c r="A368" i="64"/>
  <c r="A369" i="64" s="1"/>
  <c r="A370" i="64" s="1"/>
  <c r="A371" i="64" s="1"/>
  <c r="A377" i="64" l="1"/>
  <c r="A373" i="64"/>
  <c r="A374" i="64" s="1"/>
  <c r="A375" i="64" s="1"/>
  <c r="A376" i="64" s="1"/>
  <c r="A382" i="64" l="1"/>
  <c r="A378" i="64"/>
  <c r="A379" i="64" s="1"/>
  <c r="A380" i="64" s="1"/>
  <c r="A381" i="64" s="1"/>
  <c r="A383" i="64" l="1"/>
  <c r="A384" i="64" s="1"/>
  <c r="A385" i="64" s="1"/>
  <c r="A386" i="64" s="1"/>
  <c r="A387" i="64"/>
  <c r="A392" i="64" l="1"/>
  <c r="A388" i="64"/>
  <c r="A389" i="64" s="1"/>
  <c r="A390" i="64" s="1"/>
  <c r="A391" i="64" s="1"/>
  <c r="A397" i="64" l="1"/>
  <c r="A393" i="64"/>
  <c r="A394" i="64" s="1"/>
  <c r="A395" i="64" s="1"/>
  <c r="A396" i="64" s="1"/>
  <c r="A398" i="64" l="1"/>
  <c r="A399" i="64" s="1"/>
  <c r="A400" i="64" s="1"/>
  <c r="A401" i="64" s="1"/>
  <c r="A402" i="64"/>
  <c r="A407" i="64" l="1"/>
  <c r="A403" i="64"/>
  <c r="A404" i="64" s="1"/>
  <c r="A405" i="64" s="1"/>
  <c r="A406" i="64" s="1"/>
  <c r="A412" i="64" l="1"/>
  <c r="A413" i="64" s="1"/>
  <c r="A414" i="64" s="1"/>
  <c r="A415" i="64" s="1"/>
  <c r="A416" i="64" s="1"/>
  <c r="A408" i="64"/>
  <c r="A409" i="64" s="1"/>
  <c r="A410" i="64" s="1"/>
  <c r="A411" i="64" s="1"/>
  <c r="C166" i="52" l="1"/>
  <c r="D166" i="52"/>
  <c r="E166" i="52"/>
  <c r="F166" i="52"/>
  <c r="G166" i="52"/>
  <c r="H166" i="52"/>
  <c r="C167" i="52"/>
  <c r="D167" i="52"/>
  <c r="E167" i="52"/>
  <c r="F167" i="52"/>
  <c r="G167" i="52"/>
  <c r="H167" i="52"/>
  <c r="C168" i="52"/>
  <c r="D168" i="52"/>
  <c r="E168" i="52"/>
  <c r="F168" i="52"/>
  <c r="G168" i="52"/>
  <c r="H168" i="52"/>
  <c r="C169" i="52"/>
  <c r="D169" i="52"/>
  <c r="E169" i="52"/>
  <c r="F169" i="52"/>
  <c r="G169" i="52"/>
  <c r="H169" i="52"/>
  <c r="C170" i="52"/>
  <c r="D170" i="52"/>
  <c r="E170" i="52"/>
  <c r="F170" i="52"/>
  <c r="G170" i="52"/>
  <c r="H170" i="52"/>
  <c r="C171" i="52"/>
  <c r="D171" i="52"/>
  <c r="E171" i="52"/>
  <c r="F171" i="52"/>
  <c r="G171" i="52"/>
  <c r="H171" i="52"/>
  <c r="C172" i="52"/>
  <c r="D172" i="52"/>
  <c r="E172" i="52"/>
  <c r="F172" i="52"/>
  <c r="G172" i="52"/>
  <c r="H172" i="52"/>
  <c r="C173" i="52"/>
  <c r="D173" i="52"/>
  <c r="E173" i="52"/>
  <c r="F173" i="52"/>
  <c r="G173" i="52"/>
  <c r="H173" i="52"/>
  <c r="C174" i="52"/>
  <c r="D174" i="52"/>
  <c r="E174" i="52"/>
  <c r="F174" i="52"/>
  <c r="G174" i="52"/>
  <c r="H174" i="52"/>
  <c r="C175" i="52"/>
  <c r="D175" i="52"/>
  <c r="E175" i="52"/>
  <c r="F175" i="52"/>
  <c r="G175" i="52"/>
  <c r="H175" i="52"/>
  <c r="C176" i="52"/>
  <c r="D176" i="52"/>
  <c r="E176" i="52"/>
  <c r="F176" i="52"/>
  <c r="G176" i="52"/>
  <c r="H176" i="52"/>
  <c r="C177" i="52"/>
  <c r="D177" i="52"/>
  <c r="E177" i="52"/>
  <c r="F177" i="52"/>
  <c r="G177" i="52"/>
  <c r="H177" i="52"/>
  <c r="C178" i="52"/>
  <c r="D178" i="52"/>
  <c r="E178" i="52"/>
  <c r="F178" i="52"/>
  <c r="G178" i="52"/>
  <c r="H178" i="52"/>
  <c r="C179" i="52"/>
  <c r="D179" i="52"/>
  <c r="E179" i="52"/>
  <c r="F179" i="52"/>
  <c r="G179" i="52"/>
  <c r="H179" i="52"/>
  <c r="C180" i="52"/>
  <c r="D180" i="52"/>
  <c r="E180" i="52"/>
  <c r="F180" i="52"/>
  <c r="G180" i="52"/>
  <c r="H180" i="52"/>
  <c r="C181" i="52"/>
  <c r="D181" i="52"/>
  <c r="E181" i="52"/>
  <c r="F181" i="52"/>
  <c r="G181" i="52"/>
  <c r="H181" i="52"/>
  <c r="C182" i="52"/>
  <c r="D182" i="52"/>
  <c r="E182" i="52"/>
  <c r="F182" i="52"/>
  <c r="G182" i="52"/>
  <c r="H182" i="52"/>
  <c r="C183" i="52"/>
  <c r="D183" i="52"/>
  <c r="E183" i="52"/>
  <c r="F183" i="52"/>
  <c r="G183" i="52"/>
  <c r="H183" i="52"/>
  <c r="C184" i="52"/>
  <c r="D184" i="52"/>
  <c r="E184" i="52"/>
  <c r="F184" i="52"/>
  <c r="G184" i="52"/>
  <c r="H184" i="52"/>
  <c r="C185" i="52"/>
  <c r="D185" i="52"/>
  <c r="E185" i="52"/>
  <c r="F185" i="52"/>
  <c r="G185" i="52"/>
  <c r="H185" i="52"/>
  <c r="C186" i="52"/>
  <c r="D186" i="52"/>
  <c r="E186" i="52"/>
  <c r="F186" i="52"/>
  <c r="G186" i="52"/>
  <c r="H186" i="52"/>
  <c r="C187" i="52"/>
  <c r="D187" i="52"/>
  <c r="E187" i="52"/>
  <c r="F187" i="52"/>
  <c r="G187" i="52"/>
  <c r="H187" i="52"/>
  <c r="C188" i="52"/>
  <c r="D188" i="52"/>
  <c r="E188" i="52"/>
  <c r="F188" i="52"/>
  <c r="G188" i="52"/>
  <c r="H188" i="52"/>
  <c r="C189" i="52"/>
  <c r="D189" i="52"/>
  <c r="E189" i="52"/>
  <c r="F189" i="52"/>
  <c r="G189" i="52"/>
  <c r="H189" i="52"/>
  <c r="C190" i="52"/>
  <c r="D190" i="52"/>
  <c r="E190" i="52"/>
  <c r="F190" i="52"/>
  <c r="G190" i="52"/>
  <c r="H190" i="52"/>
  <c r="C191" i="52"/>
  <c r="D191" i="52"/>
  <c r="E191" i="52"/>
  <c r="F191" i="52"/>
  <c r="G191" i="52"/>
  <c r="H191" i="52"/>
  <c r="C192" i="52"/>
  <c r="D192" i="52"/>
  <c r="E192" i="52"/>
  <c r="F192" i="52"/>
  <c r="G192" i="52"/>
  <c r="H192" i="52"/>
  <c r="C193" i="52"/>
  <c r="D193" i="52"/>
  <c r="E193" i="52"/>
  <c r="F193" i="52"/>
  <c r="G193" i="52"/>
  <c r="H193" i="52"/>
  <c r="C194" i="52"/>
  <c r="D194" i="52"/>
  <c r="E194" i="52"/>
  <c r="F194" i="52"/>
  <c r="G194" i="52"/>
  <c r="H194" i="52"/>
  <c r="C195" i="52"/>
  <c r="D195" i="52"/>
  <c r="E195" i="52"/>
  <c r="F195" i="52"/>
  <c r="G195" i="52"/>
  <c r="H195" i="52"/>
  <c r="C196" i="52"/>
  <c r="D196" i="52"/>
  <c r="E196" i="52"/>
  <c r="F196" i="52"/>
  <c r="G196" i="52"/>
  <c r="H196" i="52"/>
  <c r="C197" i="52"/>
  <c r="D197" i="52"/>
  <c r="E197" i="52"/>
  <c r="F197" i="52"/>
  <c r="G197" i="52"/>
  <c r="H197" i="52"/>
  <c r="C198" i="52"/>
  <c r="D198" i="52"/>
  <c r="E198" i="52"/>
  <c r="F198" i="52"/>
  <c r="G198" i="52"/>
  <c r="H198" i="52"/>
  <c r="C199" i="52"/>
  <c r="D199" i="52"/>
  <c r="E199" i="52"/>
  <c r="F199" i="52"/>
  <c r="G199" i="52"/>
  <c r="H199" i="52"/>
  <c r="C200" i="52"/>
  <c r="D200" i="52"/>
  <c r="E200" i="52"/>
  <c r="F200" i="52"/>
  <c r="G200" i="52"/>
  <c r="H200" i="52"/>
  <c r="C201" i="52"/>
  <c r="D201" i="52"/>
  <c r="E201" i="52"/>
  <c r="F201" i="52"/>
  <c r="G201" i="52"/>
  <c r="H201" i="52"/>
  <c r="C202" i="52"/>
  <c r="D202" i="52"/>
  <c r="E202" i="52"/>
  <c r="F202" i="52"/>
  <c r="G202" i="52"/>
  <c r="H202" i="52"/>
  <c r="C203" i="52"/>
  <c r="D203" i="52"/>
  <c r="E203" i="52"/>
  <c r="F203" i="52"/>
  <c r="G203" i="52"/>
  <c r="H203" i="52"/>
  <c r="C204" i="52"/>
  <c r="D204" i="52"/>
  <c r="E204" i="52"/>
  <c r="F204" i="52"/>
  <c r="G204" i="52"/>
  <c r="H204" i="52"/>
  <c r="C205" i="52"/>
  <c r="D205" i="52"/>
  <c r="E205" i="52"/>
  <c r="F205" i="52"/>
  <c r="G205" i="52"/>
  <c r="H205" i="52"/>
  <c r="C206" i="52"/>
  <c r="D206" i="52"/>
  <c r="E206" i="52"/>
  <c r="F206" i="52"/>
  <c r="G206" i="52"/>
  <c r="H206" i="52"/>
  <c r="C207" i="52"/>
  <c r="D207" i="52"/>
  <c r="E207" i="52"/>
  <c r="F207" i="52"/>
  <c r="G207" i="52"/>
  <c r="H207" i="52"/>
  <c r="K9" i="5" l="1"/>
  <c r="L9" i="5"/>
  <c r="N9" i="5"/>
  <c r="O9" i="5"/>
  <c r="P9" i="5"/>
  <c r="S9" i="5"/>
  <c r="K10" i="5"/>
  <c r="L10" i="5"/>
  <c r="N10" i="5"/>
  <c r="O10" i="5"/>
  <c r="P10" i="5"/>
  <c r="S10" i="5"/>
  <c r="K11" i="5"/>
  <c r="L11" i="5"/>
  <c r="M11" i="5" s="1"/>
  <c r="N11" i="5"/>
  <c r="O11" i="5"/>
  <c r="P11" i="5"/>
  <c r="S11" i="5"/>
  <c r="K12" i="5"/>
  <c r="L12" i="5"/>
  <c r="N12" i="5"/>
  <c r="O12" i="5"/>
  <c r="P12" i="5"/>
  <c r="S12" i="5"/>
  <c r="K13" i="5"/>
  <c r="L13" i="5"/>
  <c r="N13" i="5"/>
  <c r="O13" i="5"/>
  <c r="P13" i="5"/>
  <c r="S13" i="5"/>
  <c r="K14" i="5"/>
  <c r="L14" i="5"/>
  <c r="N14" i="5"/>
  <c r="O14" i="5"/>
  <c r="P14" i="5"/>
  <c r="S14" i="5"/>
  <c r="K15" i="5"/>
  <c r="L15" i="5"/>
  <c r="M15" i="5" s="1"/>
  <c r="N15" i="5"/>
  <c r="O15" i="5"/>
  <c r="P15" i="5"/>
  <c r="S15" i="5"/>
  <c r="K16" i="5"/>
  <c r="M16" i="5" s="1"/>
  <c r="L16" i="5"/>
  <c r="N16" i="5"/>
  <c r="O16" i="5"/>
  <c r="P16" i="5"/>
  <c r="S16" i="5"/>
  <c r="K17" i="5"/>
  <c r="L17" i="5"/>
  <c r="N17" i="5"/>
  <c r="O17" i="5"/>
  <c r="Q17" i="5" s="1"/>
  <c r="R17" i="5" s="1"/>
  <c r="P17" i="5"/>
  <c r="S17" i="5"/>
  <c r="K18" i="5"/>
  <c r="L18" i="5"/>
  <c r="N18" i="5"/>
  <c r="O18" i="5"/>
  <c r="P18" i="5"/>
  <c r="S18" i="5"/>
  <c r="K19" i="5"/>
  <c r="L19" i="5"/>
  <c r="N19" i="5"/>
  <c r="O19" i="5"/>
  <c r="P19" i="5"/>
  <c r="S19" i="5"/>
  <c r="K20" i="5"/>
  <c r="M20" i="5" s="1"/>
  <c r="L20" i="5"/>
  <c r="N20" i="5"/>
  <c r="O20" i="5"/>
  <c r="P20" i="5"/>
  <c r="S20" i="5"/>
  <c r="K21" i="5"/>
  <c r="L21" i="5"/>
  <c r="N21" i="5"/>
  <c r="O21" i="5"/>
  <c r="P21" i="5"/>
  <c r="S21" i="5"/>
  <c r="K22" i="5"/>
  <c r="M22" i="5" s="1"/>
  <c r="L22" i="5"/>
  <c r="N22" i="5"/>
  <c r="O22" i="5"/>
  <c r="P22" i="5"/>
  <c r="S22" i="5"/>
  <c r="K23" i="5"/>
  <c r="L23" i="5"/>
  <c r="M23" i="5" s="1"/>
  <c r="N23" i="5"/>
  <c r="O23" i="5"/>
  <c r="P23" i="5"/>
  <c r="S23" i="5"/>
  <c r="K24" i="5"/>
  <c r="M24" i="5" s="1"/>
  <c r="L24" i="5"/>
  <c r="N24" i="5"/>
  <c r="O24" i="5"/>
  <c r="P24" i="5"/>
  <c r="S24" i="5"/>
  <c r="K25" i="5"/>
  <c r="L25" i="5"/>
  <c r="N25" i="5"/>
  <c r="O25" i="5"/>
  <c r="P25" i="5"/>
  <c r="S25" i="5"/>
  <c r="K26" i="5"/>
  <c r="M26" i="5" s="1"/>
  <c r="L26" i="5"/>
  <c r="N26" i="5"/>
  <c r="O26" i="5"/>
  <c r="P26" i="5"/>
  <c r="S26" i="5"/>
  <c r="K27" i="5"/>
  <c r="L27" i="5"/>
  <c r="M27" i="5" s="1"/>
  <c r="N27" i="5"/>
  <c r="O27" i="5"/>
  <c r="P27" i="5"/>
  <c r="S27" i="5"/>
  <c r="K28" i="5"/>
  <c r="M28" i="5" s="1"/>
  <c r="L28" i="5"/>
  <c r="N28" i="5"/>
  <c r="O28" i="5"/>
  <c r="Q28" i="5" s="1"/>
  <c r="R28" i="5" s="1"/>
  <c r="P28" i="5"/>
  <c r="S28" i="5"/>
  <c r="K29" i="5"/>
  <c r="L29" i="5"/>
  <c r="N29" i="5"/>
  <c r="O29" i="5"/>
  <c r="P29" i="5"/>
  <c r="S29" i="5"/>
  <c r="K30" i="5"/>
  <c r="L30" i="5"/>
  <c r="N30" i="5"/>
  <c r="O30" i="5"/>
  <c r="P30" i="5"/>
  <c r="S30" i="5"/>
  <c r="K31" i="5"/>
  <c r="L31" i="5"/>
  <c r="M31" i="5" s="1"/>
  <c r="N31" i="5"/>
  <c r="O31" i="5"/>
  <c r="P31" i="5"/>
  <c r="S31" i="5"/>
  <c r="K32" i="5"/>
  <c r="M32" i="5" s="1"/>
  <c r="L32" i="5"/>
  <c r="N32" i="5"/>
  <c r="O32" i="5"/>
  <c r="P32" i="5"/>
  <c r="S32" i="5"/>
  <c r="K33" i="5"/>
  <c r="L33" i="5"/>
  <c r="N33" i="5"/>
  <c r="O33" i="5"/>
  <c r="P33" i="5"/>
  <c r="S33" i="5"/>
  <c r="K34" i="5"/>
  <c r="L34" i="5"/>
  <c r="N34" i="5"/>
  <c r="O34" i="5"/>
  <c r="P34" i="5"/>
  <c r="S34" i="5"/>
  <c r="K35" i="5"/>
  <c r="L35" i="5"/>
  <c r="N35" i="5"/>
  <c r="O35" i="5"/>
  <c r="P35" i="5"/>
  <c r="S35" i="5"/>
  <c r="K36" i="5"/>
  <c r="M36" i="5" s="1"/>
  <c r="L36" i="5"/>
  <c r="N36" i="5"/>
  <c r="O36" i="5"/>
  <c r="P36" i="5"/>
  <c r="S36" i="5"/>
  <c r="K37" i="5"/>
  <c r="L37" i="5"/>
  <c r="N37" i="5"/>
  <c r="O37" i="5"/>
  <c r="P37" i="5"/>
  <c r="S37" i="5"/>
  <c r="K38" i="5"/>
  <c r="M38" i="5" s="1"/>
  <c r="L38" i="5"/>
  <c r="N38" i="5"/>
  <c r="O38" i="5"/>
  <c r="P38" i="5"/>
  <c r="S38" i="5"/>
  <c r="K39" i="5"/>
  <c r="L39" i="5"/>
  <c r="M39" i="5" s="1"/>
  <c r="N39" i="5"/>
  <c r="O39" i="5"/>
  <c r="P39" i="5"/>
  <c r="Q39" i="5"/>
  <c r="R39" i="5" s="1"/>
  <c r="S39" i="5"/>
  <c r="K40" i="5"/>
  <c r="L40" i="5"/>
  <c r="N40" i="5"/>
  <c r="O40" i="5"/>
  <c r="P40" i="5"/>
  <c r="S40" i="5"/>
  <c r="K41" i="5"/>
  <c r="M41" i="5" s="1"/>
  <c r="L41" i="5"/>
  <c r="N41" i="5"/>
  <c r="O41" i="5"/>
  <c r="P41" i="5"/>
  <c r="S41" i="5"/>
  <c r="K42" i="5"/>
  <c r="L42" i="5"/>
  <c r="N42" i="5"/>
  <c r="O42" i="5"/>
  <c r="P42" i="5"/>
  <c r="S42" i="5"/>
  <c r="K43" i="5"/>
  <c r="L43" i="5"/>
  <c r="N43" i="5"/>
  <c r="O43" i="5"/>
  <c r="P43" i="5"/>
  <c r="S43" i="5"/>
  <c r="K44" i="5"/>
  <c r="L44" i="5"/>
  <c r="N44" i="5"/>
  <c r="O44" i="5"/>
  <c r="P44" i="5"/>
  <c r="S44" i="5"/>
  <c r="K45" i="5"/>
  <c r="M45" i="5" s="1"/>
  <c r="L45" i="5"/>
  <c r="N45" i="5"/>
  <c r="O45" i="5"/>
  <c r="P45" i="5"/>
  <c r="S45" i="5"/>
  <c r="K46" i="5"/>
  <c r="L46" i="5"/>
  <c r="N46" i="5"/>
  <c r="O46" i="5"/>
  <c r="P46" i="5"/>
  <c r="S46" i="5"/>
  <c r="K47" i="5"/>
  <c r="L47" i="5"/>
  <c r="N47" i="5"/>
  <c r="O47" i="5"/>
  <c r="P47" i="5"/>
  <c r="S47" i="5"/>
  <c r="K48" i="5"/>
  <c r="L48" i="5"/>
  <c r="N48" i="5"/>
  <c r="O48" i="5"/>
  <c r="P48" i="5"/>
  <c r="S48" i="5"/>
  <c r="K49" i="5"/>
  <c r="M49" i="5" s="1"/>
  <c r="L49" i="5"/>
  <c r="N49" i="5"/>
  <c r="O49" i="5"/>
  <c r="P49" i="5"/>
  <c r="S49" i="5"/>
  <c r="K50" i="5"/>
  <c r="L50" i="5"/>
  <c r="N50" i="5"/>
  <c r="O50" i="5"/>
  <c r="Q50" i="5" s="1"/>
  <c r="R50" i="5" s="1"/>
  <c r="P50" i="5"/>
  <c r="S50" i="5"/>
  <c r="K51" i="5"/>
  <c r="L51" i="5"/>
  <c r="N51" i="5"/>
  <c r="O51" i="5"/>
  <c r="P51" i="5"/>
  <c r="S51" i="5"/>
  <c r="K52" i="5"/>
  <c r="L52" i="5"/>
  <c r="N52" i="5"/>
  <c r="O52" i="5"/>
  <c r="P52" i="5"/>
  <c r="S52" i="5"/>
  <c r="K53" i="5"/>
  <c r="M53" i="5" s="1"/>
  <c r="L53" i="5"/>
  <c r="N53" i="5"/>
  <c r="O53" i="5"/>
  <c r="P53" i="5"/>
  <c r="S53" i="5"/>
  <c r="K54" i="5"/>
  <c r="L54" i="5"/>
  <c r="N54" i="5"/>
  <c r="O54" i="5"/>
  <c r="P54" i="5"/>
  <c r="S54" i="5"/>
  <c r="K55" i="5"/>
  <c r="L55" i="5"/>
  <c r="N55" i="5"/>
  <c r="O55" i="5"/>
  <c r="P55" i="5"/>
  <c r="S55" i="5"/>
  <c r="K56" i="5"/>
  <c r="L56" i="5"/>
  <c r="N56" i="5"/>
  <c r="O56" i="5"/>
  <c r="P56" i="5"/>
  <c r="S56" i="5"/>
  <c r="K57" i="5"/>
  <c r="M57" i="5" s="1"/>
  <c r="L57" i="5"/>
  <c r="N57" i="5"/>
  <c r="O57" i="5"/>
  <c r="P57" i="5"/>
  <c r="S57" i="5"/>
  <c r="K58" i="5"/>
  <c r="L58" i="5"/>
  <c r="N58" i="5"/>
  <c r="O58" i="5"/>
  <c r="P58" i="5"/>
  <c r="S58" i="5"/>
  <c r="K59" i="5"/>
  <c r="L59" i="5"/>
  <c r="N59" i="5"/>
  <c r="O59" i="5"/>
  <c r="P59" i="5"/>
  <c r="S59" i="5"/>
  <c r="K60" i="5"/>
  <c r="L60" i="5"/>
  <c r="N60" i="5"/>
  <c r="O60" i="5"/>
  <c r="P60" i="5"/>
  <c r="S60" i="5"/>
  <c r="K61" i="5"/>
  <c r="L61" i="5"/>
  <c r="N61" i="5"/>
  <c r="O61" i="5"/>
  <c r="Q61" i="5" s="1"/>
  <c r="R61" i="5" s="1"/>
  <c r="P61" i="5"/>
  <c r="S61" i="5"/>
  <c r="K62" i="5"/>
  <c r="L62" i="5"/>
  <c r="N62" i="5"/>
  <c r="O62" i="5"/>
  <c r="P62" i="5"/>
  <c r="S62" i="5"/>
  <c r="K63" i="5"/>
  <c r="L63" i="5"/>
  <c r="N63" i="5"/>
  <c r="O63" i="5"/>
  <c r="P63" i="5"/>
  <c r="S63" i="5"/>
  <c r="K64" i="5"/>
  <c r="L64" i="5"/>
  <c r="N64" i="5"/>
  <c r="O64" i="5"/>
  <c r="P64" i="5"/>
  <c r="S64" i="5"/>
  <c r="K65" i="5"/>
  <c r="L65" i="5"/>
  <c r="N65" i="5"/>
  <c r="O65" i="5"/>
  <c r="P65" i="5"/>
  <c r="S65" i="5"/>
  <c r="K66" i="5"/>
  <c r="L66" i="5"/>
  <c r="N66" i="5"/>
  <c r="O66" i="5"/>
  <c r="P66" i="5"/>
  <c r="S66" i="5"/>
  <c r="K67" i="5"/>
  <c r="L67" i="5"/>
  <c r="M67" i="5" s="1"/>
  <c r="N67" i="5"/>
  <c r="O67" i="5"/>
  <c r="P67" i="5"/>
  <c r="S67" i="5"/>
  <c r="K68" i="5"/>
  <c r="L68" i="5"/>
  <c r="N68" i="5"/>
  <c r="O68" i="5"/>
  <c r="P68" i="5"/>
  <c r="S68" i="5"/>
  <c r="K69" i="5"/>
  <c r="L69" i="5"/>
  <c r="N69" i="5"/>
  <c r="O69" i="5"/>
  <c r="P69" i="5"/>
  <c r="S69" i="5"/>
  <c r="K70" i="5"/>
  <c r="L70" i="5"/>
  <c r="N70" i="5"/>
  <c r="O70" i="5"/>
  <c r="P70" i="5"/>
  <c r="S70" i="5"/>
  <c r="K71" i="5"/>
  <c r="L71" i="5"/>
  <c r="M71" i="5" s="1"/>
  <c r="N71" i="5"/>
  <c r="O71" i="5"/>
  <c r="P71" i="5"/>
  <c r="S71" i="5"/>
  <c r="K72" i="5"/>
  <c r="L72" i="5"/>
  <c r="N72" i="5"/>
  <c r="O72" i="5"/>
  <c r="Q72" i="5" s="1"/>
  <c r="R72" i="5" s="1"/>
  <c r="P72" i="5"/>
  <c r="S72" i="5"/>
  <c r="K73" i="5"/>
  <c r="L73" i="5"/>
  <c r="N73" i="5"/>
  <c r="O73" i="5"/>
  <c r="P73" i="5"/>
  <c r="S73" i="5"/>
  <c r="K74" i="5"/>
  <c r="L74" i="5"/>
  <c r="N74" i="5"/>
  <c r="O74" i="5"/>
  <c r="P74" i="5"/>
  <c r="S74" i="5"/>
  <c r="K75" i="5"/>
  <c r="L75" i="5"/>
  <c r="N75" i="5"/>
  <c r="O75" i="5"/>
  <c r="P75" i="5"/>
  <c r="S75" i="5"/>
  <c r="K76" i="5"/>
  <c r="L76" i="5"/>
  <c r="N76" i="5"/>
  <c r="O76" i="5"/>
  <c r="P76" i="5"/>
  <c r="S76" i="5"/>
  <c r="K77" i="5"/>
  <c r="L77" i="5"/>
  <c r="N77" i="5"/>
  <c r="O77" i="5"/>
  <c r="P77" i="5"/>
  <c r="S77" i="5"/>
  <c r="K78" i="5"/>
  <c r="L78" i="5"/>
  <c r="N78" i="5"/>
  <c r="O78" i="5"/>
  <c r="P78" i="5"/>
  <c r="S78" i="5"/>
  <c r="K79" i="5"/>
  <c r="L79" i="5"/>
  <c r="N79" i="5"/>
  <c r="O79" i="5"/>
  <c r="P79" i="5"/>
  <c r="S79" i="5"/>
  <c r="K80" i="5"/>
  <c r="L80" i="5"/>
  <c r="N80" i="5"/>
  <c r="O80" i="5"/>
  <c r="P80" i="5"/>
  <c r="S80" i="5"/>
  <c r="K81" i="5"/>
  <c r="L81" i="5"/>
  <c r="N81" i="5"/>
  <c r="O81" i="5"/>
  <c r="P81" i="5"/>
  <c r="S81" i="5"/>
  <c r="K82" i="5"/>
  <c r="L82" i="5"/>
  <c r="N82" i="5"/>
  <c r="O82" i="5"/>
  <c r="P82" i="5"/>
  <c r="S82" i="5"/>
  <c r="K83" i="5"/>
  <c r="L83" i="5"/>
  <c r="N83" i="5"/>
  <c r="O83" i="5"/>
  <c r="Q83" i="5" s="1"/>
  <c r="R83" i="5" s="1"/>
  <c r="P83" i="5"/>
  <c r="S83" i="5"/>
  <c r="K84" i="5"/>
  <c r="L84" i="5"/>
  <c r="N84" i="5"/>
  <c r="O84" i="5"/>
  <c r="P84" i="5"/>
  <c r="S84" i="5"/>
  <c r="K85" i="5"/>
  <c r="L85" i="5"/>
  <c r="N85" i="5"/>
  <c r="O85" i="5"/>
  <c r="P85" i="5"/>
  <c r="S85" i="5"/>
  <c r="K86" i="5"/>
  <c r="L86" i="5"/>
  <c r="N86" i="5"/>
  <c r="O86" i="5"/>
  <c r="P86" i="5"/>
  <c r="S86" i="5"/>
  <c r="K87" i="5"/>
  <c r="L87" i="5"/>
  <c r="N87" i="5"/>
  <c r="O87" i="5"/>
  <c r="P87" i="5"/>
  <c r="S87" i="5"/>
  <c r="K88" i="5"/>
  <c r="L88" i="5"/>
  <c r="N88" i="5"/>
  <c r="O88" i="5"/>
  <c r="P88" i="5"/>
  <c r="S88" i="5"/>
  <c r="K89" i="5"/>
  <c r="L89" i="5"/>
  <c r="N89" i="5"/>
  <c r="O89" i="5"/>
  <c r="P89" i="5"/>
  <c r="S89" i="5"/>
  <c r="K90" i="5"/>
  <c r="L90" i="5"/>
  <c r="N90" i="5"/>
  <c r="O90" i="5"/>
  <c r="P90" i="5"/>
  <c r="S90" i="5"/>
  <c r="K91" i="5"/>
  <c r="L91" i="5"/>
  <c r="N91" i="5"/>
  <c r="O91" i="5"/>
  <c r="P91" i="5"/>
  <c r="S91" i="5"/>
  <c r="K92" i="5"/>
  <c r="L92" i="5"/>
  <c r="N92" i="5"/>
  <c r="O92" i="5"/>
  <c r="P92" i="5"/>
  <c r="S92" i="5"/>
  <c r="K93" i="5"/>
  <c r="L93" i="5"/>
  <c r="N93" i="5"/>
  <c r="O93" i="5"/>
  <c r="P93" i="5"/>
  <c r="S93" i="5"/>
  <c r="K94" i="5"/>
  <c r="L94" i="5"/>
  <c r="N94" i="5"/>
  <c r="O94" i="5"/>
  <c r="Q94" i="5" s="1"/>
  <c r="R94" i="5" s="1"/>
  <c r="P94" i="5"/>
  <c r="S94" i="5"/>
  <c r="K95" i="5"/>
  <c r="L95" i="5"/>
  <c r="N95" i="5"/>
  <c r="O95" i="5"/>
  <c r="P95" i="5"/>
  <c r="S95" i="5"/>
  <c r="K96" i="5"/>
  <c r="L96" i="5"/>
  <c r="N96" i="5"/>
  <c r="O96" i="5"/>
  <c r="P96" i="5"/>
  <c r="S96" i="5"/>
  <c r="K97" i="5"/>
  <c r="L97" i="5"/>
  <c r="N97" i="5"/>
  <c r="O97" i="5"/>
  <c r="P97" i="5"/>
  <c r="S97" i="5"/>
  <c r="K98" i="5"/>
  <c r="L98" i="5"/>
  <c r="N98" i="5"/>
  <c r="O98" i="5"/>
  <c r="P98" i="5"/>
  <c r="S98" i="5"/>
  <c r="K99" i="5"/>
  <c r="L99" i="5"/>
  <c r="N99" i="5"/>
  <c r="O99" i="5"/>
  <c r="P99" i="5"/>
  <c r="S99" i="5"/>
  <c r="K100" i="5"/>
  <c r="L100" i="5"/>
  <c r="N100" i="5"/>
  <c r="O100" i="5"/>
  <c r="P100" i="5"/>
  <c r="S100" i="5"/>
  <c r="K101" i="5"/>
  <c r="L101" i="5"/>
  <c r="N101" i="5"/>
  <c r="O101" i="5"/>
  <c r="P101" i="5"/>
  <c r="S101" i="5"/>
  <c r="K102" i="5"/>
  <c r="L102" i="5"/>
  <c r="N102" i="5"/>
  <c r="O102" i="5"/>
  <c r="P102" i="5"/>
  <c r="S102" i="5"/>
  <c r="K103" i="5"/>
  <c r="L103" i="5"/>
  <c r="N103" i="5"/>
  <c r="O103" i="5"/>
  <c r="P103" i="5"/>
  <c r="S103" i="5"/>
  <c r="K104" i="5"/>
  <c r="L104" i="5"/>
  <c r="N104" i="5"/>
  <c r="O104" i="5"/>
  <c r="P104" i="5"/>
  <c r="S104" i="5"/>
  <c r="K105" i="5"/>
  <c r="L105" i="5"/>
  <c r="N105" i="5"/>
  <c r="O105" i="5"/>
  <c r="Q105" i="5" s="1"/>
  <c r="R105" i="5" s="1"/>
  <c r="P105" i="5"/>
  <c r="S105" i="5"/>
  <c r="K106" i="5"/>
  <c r="M106" i="5" s="1"/>
  <c r="L106" i="5"/>
  <c r="N106" i="5"/>
  <c r="O106" i="5"/>
  <c r="P106" i="5"/>
  <c r="S106" i="5"/>
  <c r="K107" i="5"/>
  <c r="L107" i="5"/>
  <c r="N107" i="5"/>
  <c r="O107" i="5"/>
  <c r="P107" i="5"/>
  <c r="S107" i="5"/>
  <c r="K108" i="5"/>
  <c r="L108" i="5"/>
  <c r="N108" i="5"/>
  <c r="O108" i="5"/>
  <c r="P108" i="5"/>
  <c r="S108" i="5"/>
  <c r="K109" i="5"/>
  <c r="L109" i="5"/>
  <c r="N109" i="5"/>
  <c r="O109" i="5"/>
  <c r="P109" i="5"/>
  <c r="S109" i="5"/>
  <c r="K110" i="5"/>
  <c r="L110" i="5"/>
  <c r="N110" i="5"/>
  <c r="O110" i="5"/>
  <c r="P110" i="5"/>
  <c r="S110" i="5"/>
  <c r="K111" i="5"/>
  <c r="L111" i="5"/>
  <c r="N111" i="5"/>
  <c r="O111" i="5"/>
  <c r="P111" i="5"/>
  <c r="S111" i="5"/>
  <c r="K112" i="5"/>
  <c r="L112" i="5"/>
  <c r="N112" i="5"/>
  <c r="O112" i="5"/>
  <c r="P112" i="5"/>
  <c r="S112" i="5"/>
  <c r="K113" i="5"/>
  <c r="L113" i="5"/>
  <c r="N113" i="5"/>
  <c r="O113" i="5"/>
  <c r="P113" i="5"/>
  <c r="S113" i="5"/>
  <c r="K114" i="5"/>
  <c r="M114" i="5" s="1"/>
  <c r="L114" i="5"/>
  <c r="N114" i="5"/>
  <c r="O114" i="5"/>
  <c r="P114" i="5"/>
  <c r="S114" i="5"/>
  <c r="K115" i="5"/>
  <c r="L115" i="5"/>
  <c r="N115" i="5"/>
  <c r="O115" i="5"/>
  <c r="P115" i="5"/>
  <c r="S115" i="5"/>
  <c r="K116" i="5"/>
  <c r="L116" i="5"/>
  <c r="N116" i="5"/>
  <c r="O116" i="5"/>
  <c r="Q116" i="5" s="1"/>
  <c r="R116" i="5" s="1"/>
  <c r="P116" i="5"/>
  <c r="S116" i="5"/>
  <c r="K117" i="5"/>
  <c r="L117" i="5"/>
  <c r="N117" i="5"/>
  <c r="O117" i="5"/>
  <c r="P117" i="5"/>
  <c r="S117" i="5"/>
  <c r="K118" i="5"/>
  <c r="L118" i="5"/>
  <c r="N118" i="5"/>
  <c r="O118" i="5"/>
  <c r="P118" i="5"/>
  <c r="S118" i="5"/>
  <c r="K119" i="5"/>
  <c r="L119" i="5"/>
  <c r="N119" i="5"/>
  <c r="O119" i="5"/>
  <c r="P119" i="5"/>
  <c r="S119" i="5"/>
  <c r="K120" i="5"/>
  <c r="L120" i="5"/>
  <c r="N120" i="5"/>
  <c r="O120" i="5"/>
  <c r="P120" i="5"/>
  <c r="S120" i="5"/>
  <c r="K121" i="5"/>
  <c r="L121" i="5"/>
  <c r="N121" i="5"/>
  <c r="O121" i="5"/>
  <c r="P121" i="5"/>
  <c r="S121" i="5"/>
  <c r="K122" i="5"/>
  <c r="M122" i="5" s="1"/>
  <c r="L122" i="5"/>
  <c r="N122" i="5"/>
  <c r="O122" i="5"/>
  <c r="P122" i="5"/>
  <c r="S122" i="5"/>
  <c r="K123" i="5"/>
  <c r="L123" i="5"/>
  <c r="N123" i="5"/>
  <c r="O123" i="5"/>
  <c r="P123" i="5"/>
  <c r="S123" i="5"/>
  <c r="K124" i="5"/>
  <c r="L124" i="5"/>
  <c r="N124" i="5"/>
  <c r="O124" i="5"/>
  <c r="P124" i="5"/>
  <c r="S124" i="5"/>
  <c r="K125" i="5"/>
  <c r="L125" i="5"/>
  <c r="N125" i="5"/>
  <c r="O125" i="5"/>
  <c r="P125" i="5"/>
  <c r="Q125" i="5"/>
  <c r="S125" i="5"/>
  <c r="K126" i="5"/>
  <c r="L126" i="5"/>
  <c r="M126" i="5" s="1"/>
  <c r="N126" i="5"/>
  <c r="O126" i="5"/>
  <c r="P126" i="5"/>
  <c r="S126" i="5"/>
  <c r="K127" i="5"/>
  <c r="L127" i="5"/>
  <c r="N127" i="5"/>
  <c r="O127" i="5"/>
  <c r="P127" i="5"/>
  <c r="Q127" i="5"/>
  <c r="R127" i="5" s="1"/>
  <c r="S127" i="5"/>
  <c r="K128" i="5"/>
  <c r="L128" i="5"/>
  <c r="N128" i="5"/>
  <c r="O128" i="5"/>
  <c r="P128" i="5"/>
  <c r="S128" i="5"/>
  <c r="K129" i="5"/>
  <c r="L129" i="5"/>
  <c r="N129" i="5"/>
  <c r="O129" i="5"/>
  <c r="P129" i="5"/>
  <c r="S129" i="5"/>
  <c r="K130" i="5"/>
  <c r="L130" i="5"/>
  <c r="N130" i="5"/>
  <c r="O130" i="5"/>
  <c r="P130" i="5"/>
  <c r="S130" i="5"/>
  <c r="K131" i="5"/>
  <c r="L131" i="5"/>
  <c r="N131" i="5"/>
  <c r="O131" i="5"/>
  <c r="P131" i="5"/>
  <c r="S131" i="5"/>
  <c r="K132" i="5"/>
  <c r="L132" i="5"/>
  <c r="N132" i="5"/>
  <c r="O132" i="5"/>
  <c r="P132" i="5"/>
  <c r="S132" i="5"/>
  <c r="K133" i="5"/>
  <c r="L133" i="5"/>
  <c r="N133" i="5"/>
  <c r="O133" i="5"/>
  <c r="P133" i="5"/>
  <c r="S133" i="5"/>
  <c r="K134" i="5"/>
  <c r="L134" i="5"/>
  <c r="N134" i="5"/>
  <c r="O134" i="5"/>
  <c r="P134" i="5"/>
  <c r="S134" i="5"/>
  <c r="K135" i="5"/>
  <c r="L135" i="5"/>
  <c r="N135" i="5"/>
  <c r="O135" i="5"/>
  <c r="P135" i="5"/>
  <c r="S135" i="5"/>
  <c r="K136" i="5"/>
  <c r="L136" i="5"/>
  <c r="N136" i="5"/>
  <c r="O136" i="5"/>
  <c r="P136" i="5"/>
  <c r="S136" i="5"/>
  <c r="K137" i="5"/>
  <c r="L137" i="5"/>
  <c r="N137" i="5"/>
  <c r="O137" i="5"/>
  <c r="P137" i="5"/>
  <c r="S137" i="5"/>
  <c r="K138" i="5"/>
  <c r="L138" i="5"/>
  <c r="M138" i="5" s="1"/>
  <c r="N138" i="5"/>
  <c r="O138" i="5"/>
  <c r="P138" i="5"/>
  <c r="Q138" i="5"/>
  <c r="R138" i="5" s="1"/>
  <c r="S138" i="5"/>
  <c r="K139" i="5"/>
  <c r="L139" i="5"/>
  <c r="M139" i="5" s="1"/>
  <c r="N139" i="5"/>
  <c r="O139" i="5"/>
  <c r="P139" i="5"/>
  <c r="S139" i="5"/>
  <c r="K140" i="5"/>
  <c r="M140" i="5" s="1"/>
  <c r="L140" i="5"/>
  <c r="N140" i="5"/>
  <c r="O140" i="5"/>
  <c r="P140" i="5"/>
  <c r="S140" i="5"/>
  <c r="K141" i="5"/>
  <c r="L141" i="5"/>
  <c r="N141" i="5"/>
  <c r="O141" i="5"/>
  <c r="P141" i="5"/>
  <c r="S141" i="5"/>
  <c r="K142" i="5"/>
  <c r="M142" i="5" s="1"/>
  <c r="L142" i="5"/>
  <c r="N142" i="5"/>
  <c r="O142" i="5"/>
  <c r="P142" i="5"/>
  <c r="S142" i="5"/>
  <c r="K143" i="5"/>
  <c r="L143" i="5"/>
  <c r="N143" i="5"/>
  <c r="O143" i="5"/>
  <c r="P143" i="5"/>
  <c r="S143" i="5"/>
  <c r="K144" i="5"/>
  <c r="M144" i="5" s="1"/>
  <c r="L144" i="5"/>
  <c r="N144" i="5"/>
  <c r="O144" i="5"/>
  <c r="P144" i="5"/>
  <c r="S144" i="5"/>
  <c r="K145" i="5"/>
  <c r="L145" i="5"/>
  <c r="N145" i="5"/>
  <c r="O145" i="5"/>
  <c r="P145" i="5"/>
  <c r="S145" i="5"/>
  <c r="K146" i="5"/>
  <c r="M146" i="5" s="1"/>
  <c r="L146" i="5"/>
  <c r="N146" i="5"/>
  <c r="O146" i="5"/>
  <c r="P146" i="5"/>
  <c r="S146" i="5"/>
  <c r="K147" i="5"/>
  <c r="L147" i="5"/>
  <c r="M147" i="5" s="1"/>
  <c r="N147" i="5"/>
  <c r="O147" i="5"/>
  <c r="P147" i="5"/>
  <c r="S147" i="5"/>
  <c r="K148" i="5"/>
  <c r="M148" i="5" s="1"/>
  <c r="L148" i="5"/>
  <c r="N148" i="5"/>
  <c r="O148" i="5"/>
  <c r="P148" i="5"/>
  <c r="S148" i="5"/>
  <c r="K149" i="5"/>
  <c r="L149" i="5"/>
  <c r="N149" i="5"/>
  <c r="O149" i="5"/>
  <c r="Q149" i="5" s="1"/>
  <c r="R149" i="5" s="1"/>
  <c r="P149" i="5"/>
  <c r="S149" i="5"/>
  <c r="K150" i="5"/>
  <c r="L150" i="5"/>
  <c r="N150" i="5"/>
  <c r="O150" i="5"/>
  <c r="P150" i="5"/>
  <c r="S150" i="5"/>
  <c r="K151" i="5"/>
  <c r="L151" i="5"/>
  <c r="N151" i="5"/>
  <c r="O151" i="5"/>
  <c r="P151" i="5"/>
  <c r="S151" i="5"/>
  <c r="K152" i="5"/>
  <c r="L152" i="5"/>
  <c r="N152" i="5"/>
  <c r="O152" i="5"/>
  <c r="P152" i="5"/>
  <c r="S152" i="5"/>
  <c r="K153" i="5"/>
  <c r="L153" i="5"/>
  <c r="N153" i="5"/>
  <c r="O153" i="5"/>
  <c r="P153" i="5"/>
  <c r="S153" i="5"/>
  <c r="K154" i="5"/>
  <c r="M154" i="5" s="1"/>
  <c r="L154" i="5"/>
  <c r="N154" i="5"/>
  <c r="O154" i="5"/>
  <c r="P154" i="5"/>
  <c r="S154" i="5"/>
  <c r="K155" i="5"/>
  <c r="L155" i="5"/>
  <c r="M155" i="5" s="1"/>
  <c r="N155" i="5"/>
  <c r="O155" i="5"/>
  <c r="P155" i="5"/>
  <c r="S155" i="5"/>
  <c r="K156" i="5"/>
  <c r="M156" i="5" s="1"/>
  <c r="L156" i="5"/>
  <c r="N156" i="5"/>
  <c r="O156" i="5"/>
  <c r="P156" i="5"/>
  <c r="S156" i="5"/>
  <c r="K157" i="5"/>
  <c r="L157" i="5"/>
  <c r="N157" i="5"/>
  <c r="O157" i="5"/>
  <c r="P157" i="5"/>
  <c r="S157" i="5"/>
  <c r="K158" i="5"/>
  <c r="M158" i="5" s="1"/>
  <c r="L158" i="5"/>
  <c r="N158" i="5"/>
  <c r="O158" i="5"/>
  <c r="P158" i="5"/>
  <c r="S158" i="5"/>
  <c r="K159" i="5"/>
  <c r="L159" i="5"/>
  <c r="M159" i="5" s="1"/>
  <c r="N159" i="5"/>
  <c r="O159" i="5"/>
  <c r="P159" i="5"/>
  <c r="S159" i="5"/>
  <c r="K160" i="5"/>
  <c r="L160" i="5"/>
  <c r="N160" i="5"/>
  <c r="O160" i="5"/>
  <c r="Q160" i="5" s="1"/>
  <c r="R160" i="5" s="1"/>
  <c r="P160" i="5"/>
  <c r="S160" i="5"/>
  <c r="K161" i="5"/>
  <c r="L161" i="5"/>
  <c r="N161" i="5"/>
  <c r="O161" i="5"/>
  <c r="P161" i="5"/>
  <c r="S161" i="5"/>
  <c r="K162" i="5"/>
  <c r="L162" i="5"/>
  <c r="N162" i="5"/>
  <c r="O162" i="5"/>
  <c r="P162" i="5"/>
  <c r="S162" i="5"/>
  <c r="K163" i="5"/>
  <c r="M163" i="5" s="1"/>
  <c r="L163" i="5"/>
  <c r="N163" i="5"/>
  <c r="O163" i="5"/>
  <c r="P163" i="5"/>
  <c r="S163" i="5"/>
  <c r="K164" i="5"/>
  <c r="L164" i="5"/>
  <c r="N164" i="5"/>
  <c r="O164" i="5"/>
  <c r="P164" i="5"/>
  <c r="S164" i="5"/>
  <c r="K165" i="5"/>
  <c r="L165" i="5"/>
  <c r="N165" i="5"/>
  <c r="O165" i="5"/>
  <c r="P165" i="5"/>
  <c r="S165" i="5"/>
  <c r="K166" i="5"/>
  <c r="L166" i="5"/>
  <c r="N166" i="5"/>
  <c r="O166" i="5"/>
  <c r="P166" i="5"/>
  <c r="S166" i="5"/>
  <c r="K167" i="5"/>
  <c r="M167" i="5" s="1"/>
  <c r="L167" i="5"/>
  <c r="N167" i="5"/>
  <c r="O167" i="5"/>
  <c r="P167" i="5"/>
  <c r="S167" i="5"/>
  <c r="K168" i="5"/>
  <c r="L168" i="5"/>
  <c r="N168" i="5"/>
  <c r="O168" i="5"/>
  <c r="P168" i="5"/>
  <c r="S168" i="5"/>
  <c r="K169" i="5"/>
  <c r="L169" i="5"/>
  <c r="N169" i="5"/>
  <c r="O169" i="5"/>
  <c r="P169" i="5"/>
  <c r="S169" i="5"/>
  <c r="K170" i="5"/>
  <c r="L170" i="5"/>
  <c r="M170" i="5" s="1"/>
  <c r="N170" i="5"/>
  <c r="O170" i="5"/>
  <c r="P170" i="5"/>
  <c r="S170" i="5"/>
  <c r="K171" i="5"/>
  <c r="L171" i="5"/>
  <c r="M171" i="5"/>
  <c r="N171" i="5"/>
  <c r="O171" i="5"/>
  <c r="P171" i="5"/>
  <c r="Q171" i="5"/>
  <c r="R171" i="5" s="1"/>
  <c r="S171" i="5"/>
  <c r="K172" i="5"/>
  <c r="L172" i="5"/>
  <c r="N172" i="5"/>
  <c r="O172" i="5"/>
  <c r="P172" i="5"/>
  <c r="S172" i="5"/>
  <c r="K173" i="5"/>
  <c r="M173" i="5" s="1"/>
  <c r="L173" i="5"/>
  <c r="N173" i="5"/>
  <c r="O173" i="5"/>
  <c r="P173" i="5"/>
  <c r="S173" i="5"/>
  <c r="K174" i="5"/>
  <c r="L174" i="5"/>
  <c r="N174" i="5"/>
  <c r="O174" i="5"/>
  <c r="P174" i="5"/>
  <c r="S174" i="5"/>
  <c r="K175" i="5"/>
  <c r="L175" i="5"/>
  <c r="N175" i="5"/>
  <c r="O175" i="5"/>
  <c r="P175" i="5"/>
  <c r="S175" i="5"/>
  <c r="K176" i="5"/>
  <c r="L176" i="5"/>
  <c r="N176" i="5"/>
  <c r="O176" i="5"/>
  <c r="P176" i="5"/>
  <c r="S176" i="5"/>
  <c r="K177" i="5"/>
  <c r="M177" i="5" s="1"/>
  <c r="L177" i="5"/>
  <c r="N177" i="5"/>
  <c r="O177" i="5"/>
  <c r="P177" i="5"/>
  <c r="S177" i="5"/>
  <c r="K178" i="5"/>
  <c r="L178" i="5"/>
  <c r="M178" i="5"/>
  <c r="N178" i="5"/>
  <c r="O178" i="5"/>
  <c r="P178" i="5"/>
  <c r="S178" i="5"/>
  <c r="K179" i="5"/>
  <c r="M179" i="5" s="1"/>
  <c r="L179" i="5"/>
  <c r="N179" i="5"/>
  <c r="O179" i="5"/>
  <c r="P179" i="5"/>
  <c r="S179" i="5"/>
  <c r="K180" i="5"/>
  <c r="L180" i="5"/>
  <c r="N180" i="5"/>
  <c r="O180" i="5"/>
  <c r="P180" i="5"/>
  <c r="S180" i="5"/>
  <c r="K181" i="5"/>
  <c r="L181" i="5"/>
  <c r="M181" i="5"/>
  <c r="N181" i="5"/>
  <c r="O181" i="5"/>
  <c r="P181" i="5"/>
  <c r="S181" i="5"/>
  <c r="K182" i="5"/>
  <c r="M182" i="5" s="1"/>
  <c r="L182" i="5"/>
  <c r="N182" i="5"/>
  <c r="O182" i="5"/>
  <c r="Q182" i="5" s="1"/>
  <c r="R182" i="5" s="1"/>
  <c r="P182" i="5"/>
  <c r="S182" i="5"/>
  <c r="K7" i="5"/>
  <c r="L7" i="5"/>
  <c r="N7" i="5"/>
  <c r="O7" i="5"/>
  <c r="P7" i="5"/>
  <c r="S7" i="5"/>
  <c r="K8" i="5"/>
  <c r="L8" i="5"/>
  <c r="N8" i="5"/>
  <c r="O8" i="5"/>
  <c r="P8" i="5"/>
  <c r="S8" i="5"/>
  <c r="F173" i="5"/>
  <c r="H173" i="5"/>
  <c r="I173" i="5"/>
  <c r="F174" i="5"/>
  <c r="H174" i="5"/>
  <c r="Q174" i="5" s="1"/>
  <c r="R174" i="5" s="1"/>
  <c r="I174" i="5"/>
  <c r="F175" i="5"/>
  <c r="H175" i="5"/>
  <c r="Q175" i="5" s="1"/>
  <c r="R175" i="5" s="1"/>
  <c r="I175" i="5"/>
  <c r="F176" i="5"/>
  <c r="H176" i="5"/>
  <c r="Q176" i="5" s="1"/>
  <c r="I176" i="5"/>
  <c r="F177" i="5"/>
  <c r="H177" i="5"/>
  <c r="Q177" i="5" s="1"/>
  <c r="R177" i="5" s="1"/>
  <c r="I177" i="5"/>
  <c r="F162" i="5"/>
  <c r="H162" i="5"/>
  <c r="Q162" i="5" s="1"/>
  <c r="R162" i="5" s="1"/>
  <c r="I162" i="5"/>
  <c r="F163" i="5"/>
  <c r="H163" i="5"/>
  <c r="Q163" i="5" s="1"/>
  <c r="R163" i="5" s="1"/>
  <c r="I163" i="5"/>
  <c r="F164" i="5"/>
  <c r="H164" i="5"/>
  <c r="Q164" i="5" s="1"/>
  <c r="R164" i="5" s="1"/>
  <c r="I164" i="5"/>
  <c r="F165" i="5"/>
  <c r="H165" i="5"/>
  <c r="Q165" i="5" s="1"/>
  <c r="R165" i="5" s="1"/>
  <c r="I165" i="5"/>
  <c r="F166" i="5"/>
  <c r="H166" i="5"/>
  <c r="Q166" i="5" s="1"/>
  <c r="I166" i="5"/>
  <c r="F167" i="5"/>
  <c r="H167" i="5"/>
  <c r="I167" i="5"/>
  <c r="F152" i="5"/>
  <c r="H152" i="5"/>
  <c r="Q152" i="5" s="1"/>
  <c r="R152" i="5" s="1"/>
  <c r="I152" i="5"/>
  <c r="F153" i="5"/>
  <c r="H153" i="5"/>
  <c r="I153" i="5"/>
  <c r="F154" i="5"/>
  <c r="H154" i="5"/>
  <c r="Q154" i="5" s="1"/>
  <c r="R154" i="5" s="1"/>
  <c r="I154" i="5"/>
  <c r="F155" i="5"/>
  <c r="H155" i="5"/>
  <c r="Q155" i="5" s="1"/>
  <c r="R155" i="5" s="1"/>
  <c r="I155" i="5"/>
  <c r="F156" i="5"/>
  <c r="H156" i="5"/>
  <c r="Q156" i="5" s="1"/>
  <c r="R156" i="5" s="1"/>
  <c r="I156" i="5"/>
  <c r="F157" i="5"/>
  <c r="H157" i="5"/>
  <c r="Q157" i="5" s="1"/>
  <c r="R157" i="5" s="1"/>
  <c r="I157" i="5"/>
  <c r="F158" i="5"/>
  <c r="H158" i="5"/>
  <c r="Q158" i="5" s="1"/>
  <c r="I158" i="5"/>
  <c r="F159" i="5"/>
  <c r="H159" i="5"/>
  <c r="Q159" i="5" s="1"/>
  <c r="R159" i="5" s="1"/>
  <c r="I159" i="5"/>
  <c r="I151" i="5"/>
  <c r="H151" i="5"/>
  <c r="Q151" i="5" s="1"/>
  <c r="R151" i="5" s="1"/>
  <c r="F151" i="5"/>
  <c r="F141" i="5"/>
  <c r="H141" i="5"/>
  <c r="Q141" i="5" s="1"/>
  <c r="R141" i="5" s="1"/>
  <c r="I141" i="5"/>
  <c r="F142" i="5"/>
  <c r="H142" i="5"/>
  <c r="Q142" i="5" s="1"/>
  <c r="R142" i="5" s="1"/>
  <c r="I142" i="5"/>
  <c r="F143" i="5"/>
  <c r="H143" i="5"/>
  <c r="Q143" i="5" s="1"/>
  <c r="R143" i="5" s="1"/>
  <c r="I143" i="5"/>
  <c r="F144" i="5"/>
  <c r="H144" i="5"/>
  <c r="Q144" i="5" s="1"/>
  <c r="R144" i="5" s="1"/>
  <c r="I144" i="5"/>
  <c r="F145" i="5"/>
  <c r="H145" i="5"/>
  <c r="Q145" i="5" s="1"/>
  <c r="R145" i="5" s="1"/>
  <c r="I145" i="5"/>
  <c r="F146" i="5"/>
  <c r="H146" i="5"/>
  <c r="Q146" i="5" s="1"/>
  <c r="R146" i="5" s="1"/>
  <c r="I146" i="5"/>
  <c r="F147" i="5"/>
  <c r="H147" i="5"/>
  <c r="Q147" i="5" s="1"/>
  <c r="I147" i="5"/>
  <c r="I140" i="5"/>
  <c r="H140" i="5"/>
  <c r="Q140" i="5" s="1"/>
  <c r="R140" i="5" s="1"/>
  <c r="F140" i="5"/>
  <c r="F130" i="5"/>
  <c r="H130" i="5"/>
  <c r="Q130" i="5" s="1"/>
  <c r="R130" i="5" s="1"/>
  <c r="I130" i="5"/>
  <c r="F131" i="5"/>
  <c r="H131" i="5"/>
  <c r="Q131" i="5" s="1"/>
  <c r="I131" i="5"/>
  <c r="F132" i="5"/>
  <c r="H132" i="5"/>
  <c r="Q132" i="5" s="1"/>
  <c r="R132" i="5" s="1"/>
  <c r="I132" i="5"/>
  <c r="F133" i="5"/>
  <c r="H133" i="5"/>
  <c r="Q133" i="5" s="1"/>
  <c r="I133" i="5"/>
  <c r="F134" i="5"/>
  <c r="H134" i="5"/>
  <c r="I134" i="5"/>
  <c r="F135" i="5"/>
  <c r="H135" i="5"/>
  <c r="I135" i="5"/>
  <c r="F119" i="5"/>
  <c r="H119" i="5"/>
  <c r="Q119" i="5" s="1"/>
  <c r="I119" i="5"/>
  <c r="F120" i="5"/>
  <c r="H120" i="5"/>
  <c r="Q120" i="5" s="1"/>
  <c r="R120" i="5" s="1"/>
  <c r="I120" i="5"/>
  <c r="F121" i="5"/>
  <c r="H121" i="5"/>
  <c r="Q121" i="5" s="1"/>
  <c r="R121" i="5" s="1"/>
  <c r="I121" i="5"/>
  <c r="F122" i="5"/>
  <c r="H122" i="5"/>
  <c r="Q122" i="5" s="1"/>
  <c r="R122" i="5" s="1"/>
  <c r="I122" i="5"/>
  <c r="F123" i="5"/>
  <c r="H123" i="5"/>
  <c r="Q123" i="5" s="1"/>
  <c r="I123" i="5"/>
  <c r="F124" i="5"/>
  <c r="H124" i="5"/>
  <c r="Q124" i="5" s="1"/>
  <c r="R124" i="5" s="1"/>
  <c r="I124" i="5"/>
  <c r="F125" i="5"/>
  <c r="H125" i="5"/>
  <c r="I125" i="5"/>
  <c r="F126" i="5"/>
  <c r="H126" i="5"/>
  <c r="Q126" i="5" s="1"/>
  <c r="R126" i="5" s="1"/>
  <c r="I126" i="5"/>
  <c r="I118" i="5"/>
  <c r="H118" i="5"/>
  <c r="F118" i="5"/>
  <c r="F107" i="5"/>
  <c r="H107" i="5"/>
  <c r="Q108" i="5" s="1"/>
  <c r="R108" i="5" s="1"/>
  <c r="I107" i="5"/>
  <c r="F108" i="5"/>
  <c r="H108" i="5"/>
  <c r="I108" i="5"/>
  <c r="F109" i="5"/>
  <c r="H109" i="5"/>
  <c r="Q110" i="5" s="1"/>
  <c r="R110" i="5" s="1"/>
  <c r="I109" i="5"/>
  <c r="F111" i="5"/>
  <c r="H111" i="5"/>
  <c r="Q111" i="5" s="1"/>
  <c r="I111" i="5"/>
  <c r="F112" i="5"/>
  <c r="H112" i="5"/>
  <c r="Q112" i="5" s="1"/>
  <c r="R112" i="5" s="1"/>
  <c r="I112" i="5"/>
  <c r="F113" i="5"/>
  <c r="H113" i="5"/>
  <c r="Q113" i="5" s="1"/>
  <c r="I113" i="5"/>
  <c r="F114" i="5"/>
  <c r="H114" i="5"/>
  <c r="Q114" i="5" s="1"/>
  <c r="R114" i="5" s="1"/>
  <c r="I114" i="5"/>
  <c r="F115" i="5"/>
  <c r="H115" i="5"/>
  <c r="Q115" i="5" s="1"/>
  <c r="I115" i="5"/>
  <c r="I106" i="5"/>
  <c r="H106" i="5"/>
  <c r="F106" i="5"/>
  <c r="F96" i="5"/>
  <c r="H96" i="5"/>
  <c r="Q96" i="5" s="1"/>
  <c r="R96" i="5" s="1"/>
  <c r="I96" i="5"/>
  <c r="F97" i="5"/>
  <c r="H97" i="5"/>
  <c r="Q97" i="5" s="1"/>
  <c r="I97" i="5"/>
  <c r="F98" i="5"/>
  <c r="H98" i="5"/>
  <c r="Q98" i="5" s="1"/>
  <c r="R98" i="5" s="1"/>
  <c r="I98" i="5"/>
  <c r="F99" i="5"/>
  <c r="H99" i="5"/>
  <c r="I99" i="5"/>
  <c r="F100" i="5"/>
  <c r="H100" i="5"/>
  <c r="Q100" i="5" s="1"/>
  <c r="R100" i="5" s="1"/>
  <c r="I100" i="5"/>
  <c r="F85" i="5"/>
  <c r="H85" i="5"/>
  <c r="I85" i="5"/>
  <c r="F86" i="5"/>
  <c r="H86" i="5"/>
  <c r="Q86" i="5" s="1"/>
  <c r="R86" i="5" s="1"/>
  <c r="I86" i="5"/>
  <c r="F87" i="5"/>
  <c r="H87" i="5"/>
  <c r="Q87" i="5" s="1"/>
  <c r="I87" i="5"/>
  <c r="F88" i="5"/>
  <c r="H88" i="5"/>
  <c r="Q88" i="5" s="1"/>
  <c r="R88" i="5" s="1"/>
  <c r="I88" i="5"/>
  <c r="F89" i="5"/>
  <c r="H89" i="5"/>
  <c r="I89" i="5"/>
  <c r="F75" i="5"/>
  <c r="H75" i="5"/>
  <c r="I75" i="5"/>
  <c r="F76" i="5"/>
  <c r="H76" i="5"/>
  <c r="Q76" i="5" s="1"/>
  <c r="R76" i="5" s="1"/>
  <c r="I76" i="5"/>
  <c r="F77" i="5"/>
  <c r="H77" i="5"/>
  <c r="Q77" i="5" s="1"/>
  <c r="R77" i="5" s="1"/>
  <c r="I77" i="5"/>
  <c r="F78" i="5"/>
  <c r="H78" i="5"/>
  <c r="Q78" i="5" s="1"/>
  <c r="R78" i="5" s="1"/>
  <c r="I78" i="5"/>
  <c r="F79" i="5"/>
  <c r="H79" i="5"/>
  <c r="Q79" i="5" s="1"/>
  <c r="I79" i="5"/>
  <c r="F80" i="5"/>
  <c r="H80" i="5"/>
  <c r="Q80" i="5" s="1"/>
  <c r="R80" i="5" s="1"/>
  <c r="I80" i="5"/>
  <c r="F81" i="5"/>
  <c r="H81" i="5"/>
  <c r="I81" i="5"/>
  <c r="F82" i="5"/>
  <c r="H82" i="5"/>
  <c r="Q82" i="5" s="1"/>
  <c r="R82" i="5" s="1"/>
  <c r="I82" i="5"/>
  <c r="I64" i="5"/>
  <c r="I65" i="5"/>
  <c r="I66" i="5"/>
  <c r="I67" i="5"/>
  <c r="I68" i="5"/>
  <c r="I69" i="5"/>
  <c r="I70" i="5"/>
  <c r="H64" i="5"/>
  <c r="Q64" i="5" s="1"/>
  <c r="R64" i="5" s="1"/>
  <c r="H65" i="5"/>
  <c r="H66" i="5"/>
  <c r="Q66" i="5" s="1"/>
  <c r="R66" i="5" s="1"/>
  <c r="H67" i="5"/>
  <c r="Q67" i="5" s="1"/>
  <c r="R67" i="5" s="1"/>
  <c r="H68" i="5"/>
  <c r="Q68" i="5" s="1"/>
  <c r="R68" i="5" s="1"/>
  <c r="H69" i="5"/>
  <c r="Q69" i="5" s="1"/>
  <c r="H70" i="5"/>
  <c r="Q70" i="5" s="1"/>
  <c r="R70" i="5" s="1"/>
  <c r="H71" i="5"/>
  <c r="F64" i="5"/>
  <c r="F65" i="5"/>
  <c r="F66" i="5"/>
  <c r="F67" i="5"/>
  <c r="F68" i="5"/>
  <c r="F69" i="5"/>
  <c r="F70" i="5"/>
  <c r="F71" i="5"/>
  <c r="H60" i="5"/>
  <c r="Q60" i="5" s="1"/>
  <c r="R60" i="5" s="1"/>
  <c r="I58" i="5"/>
  <c r="I59" i="5"/>
  <c r="I60" i="5"/>
  <c r="H57" i="5"/>
  <c r="Q57" i="5" s="1"/>
  <c r="H58" i="5"/>
  <c r="Q58" i="5" s="1"/>
  <c r="R58" i="5" s="1"/>
  <c r="H59" i="5"/>
  <c r="F58" i="5"/>
  <c r="F59" i="5"/>
  <c r="F60" i="5"/>
  <c r="I43" i="5"/>
  <c r="I44" i="5"/>
  <c r="I45" i="5"/>
  <c r="I46" i="5"/>
  <c r="I47" i="5"/>
  <c r="I48" i="5"/>
  <c r="I49" i="5"/>
  <c r="H43" i="5"/>
  <c r="Q43" i="5" s="1"/>
  <c r="H44" i="5"/>
  <c r="Q44" i="5" s="1"/>
  <c r="R44" i="5" s="1"/>
  <c r="H45" i="5"/>
  <c r="Q45" i="5" s="1"/>
  <c r="H46" i="5"/>
  <c r="Q46" i="5" s="1"/>
  <c r="R46" i="5" s="1"/>
  <c r="H47" i="5"/>
  <c r="H48" i="5"/>
  <c r="Q48" i="5" s="1"/>
  <c r="R48" i="5" s="1"/>
  <c r="H49" i="5"/>
  <c r="Q49" i="5" s="1"/>
  <c r="R49" i="5" s="1"/>
  <c r="F43" i="5"/>
  <c r="F44" i="5"/>
  <c r="F45" i="5"/>
  <c r="F46" i="5"/>
  <c r="F47" i="5"/>
  <c r="F48" i="5"/>
  <c r="F49" i="5"/>
  <c r="I31" i="5"/>
  <c r="I32" i="5"/>
  <c r="I33" i="5"/>
  <c r="I34" i="5"/>
  <c r="I35" i="5"/>
  <c r="I36" i="5"/>
  <c r="I37" i="5"/>
  <c r="I38" i="5"/>
  <c r="H31" i="5"/>
  <c r="H32" i="5"/>
  <c r="Q32" i="5" s="1"/>
  <c r="R32" i="5" s="1"/>
  <c r="H33" i="5"/>
  <c r="H34" i="5"/>
  <c r="Q34" i="5" s="1"/>
  <c r="R34" i="5" s="1"/>
  <c r="H35" i="5"/>
  <c r="Q35" i="5" s="1"/>
  <c r="R35" i="5" s="1"/>
  <c r="H36" i="5"/>
  <c r="Q36" i="5" s="1"/>
  <c r="R36" i="5" s="1"/>
  <c r="H37" i="5"/>
  <c r="H38" i="5"/>
  <c r="Q38" i="5" s="1"/>
  <c r="R38" i="5" s="1"/>
  <c r="F31" i="5"/>
  <c r="F32" i="5"/>
  <c r="F33" i="5"/>
  <c r="F34" i="5"/>
  <c r="F35" i="5"/>
  <c r="F36" i="5"/>
  <c r="F37" i="5"/>
  <c r="F38" i="5"/>
  <c r="I22" i="5"/>
  <c r="I23" i="5"/>
  <c r="I24" i="5"/>
  <c r="I25" i="5"/>
  <c r="I26" i="5"/>
  <c r="I27" i="5"/>
  <c r="H22" i="5"/>
  <c r="H23" i="5"/>
  <c r="H24" i="5"/>
  <c r="Q24" i="5" s="1"/>
  <c r="R24" i="5" s="1"/>
  <c r="H25" i="5"/>
  <c r="H26" i="5"/>
  <c r="Q26" i="5" s="1"/>
  <c r="R26" i="5" s="1"/>
  <c r="H27" i="5"/>
  <c r="Q27" i="5" s="1"/>
  <c r="F22" i="5"/>
  <c r="F23" i="5"/>
  <c r="F24" i="5"/>
  <c r="F25" i="5"/>
  <c r="F26" i="5"/>
  <c r="F27" i="5"/>
  <c r="Q75" i="5" l="1"/>
  <c r="N21" i="105"/>
  <c r="AD21" i="100"/>
  <c r="AD21" i="154"/>
  <c r="N21" i="147"/>
  <c r="AD21" i="140"/>
  <c r="AD21" i="121"/>
  <c r="N21" i="116"/>
  <c r="AD21" i="110"/>
  <c r="AD21" i="133"/>
  <c r="M34" i="5"/>
  <c r="M168" i="5"/>
  <c r="M72" i="5"/>
  <c r="M70" i="5"/>
  <c r="M68" i="5"/>
  <c r="M66" i="5"/>
  <c r="M48" i="5"/>
  <c r="M46" i="5"/>
  <c r="M44" i="5"/>
  <c r="M42" i="5"/>
  <c r="M40" i="5"/>
  <c r="M25" i="5"/>
  <c r="C112" i="5"/>
  <c r="M166" i="5"/>
  <c r="M164" i="5"/>
  <c r="M160" i="5"/>
  <c r="M135" i="5"/>
  <c r="M109" i="5"/>
  <c r="M63" i="5"/>
  <c r="M162" i="5"/>
  <c r="M133" i="5"/>
  <c r="M117" i="5"/>
  <c r="M112" i="5"/>
  <c r="M174" i="5"/>
  <c r="M165" i="5"/>
  <c r="M151" i="5"/>
  <c r="M149" i="5"/>
  <c r="M136" i="5"/>
  <c r="M124" i="5"/>
  <c r="M103" i="5"/>
  <c r="M99" i="5"/>
  <c r="M95" i="5"/>
  <c r="M91" i="5"/>
  <c r="M87" i="5"/>
  <c r="M152" i="5"/>
  <c r="M83" i="5"/>
  <c r="M79" i="5"/>
  <c r="M75" i="5"/>
  <c r="Q167" i="5"/>
  <c r="R167" i="5" s="1"/>
  <c r="M60" i="5"/>
  <c r="M58" i="5"/>
  <c r="M56" i="5"/>
  <c r="M54" i="5"/>
  <c r="M52" i="5"/>
  <c r="M50" i="5"/>
  <c r="M59" i="5"/>
  <c r="M55" i="5"/>
  <c r="M51" i="5"/>
  <c r="M61" i="5"/>
  <c r="M47" i="5"/>
  <c r="M43" i="5"/>
  <c r="M127" i="5"/>
  <c r="M119" i="5"/>
  <c r="M115" i="5"/>
  <c r="M82" i="5"/>
  <c r="M80" i="5"/>
  <c r="M78" i="5"/>
  <c r="M76" i="5"/>
  <c r="M134" i="5"/>
  <c r="M132" i="5"/>
  <c r="M130" i="5"/>
  <c r="M128" i="5"/>
  <c r="M131" i="5"/>
  <c r="M125" i="5"/>
  <c r="M123" i="5"/>
  <c r="M120" i="5"/>
  <c r="M116" i="5"/>
  <c r="M113" i="5"/>
  <c r="M111" i="5"/>
  <c r="M104" i="5"/>
  <c r="M102" i="5"/>
  <c r="M100" i="5"/>
  <c r="M94" i="5"/>
  <c r="M92" i="5"/>
  <c r="M84" i="5"/>
  <c r="M110" i="5"/>
  <c r="M108" i="5"/>
  <c r="M107" i="5"/>
  <c r="M37" i="5"/>
  <c r="M35" i="5"/>
  <c r="M33" i="5"/>
  <c r="M30" i="5"/>
  <c r="M29" i="5"/>
  <c r="M98" i="5"/>
  <c r="M96" i="5"/>
  <c r="M74" i="5"/>
  <c r="M145" i="5"/>
  <c r="M143" i="5"/>
  <c r="M141" i="5"/>
  <c r="M90" i="5"/>
  <c r="M88" i="5"/>
  <c r="M129" i="5"/>
  <c r="M150" i="5"/>
  <c r="M86" i="5"/>
  <c r="M118" i="5"/>
  <c r="M21" i="5"/>
  <c r="M19" i="5"/>
  <c r="M18" i="5"/>
  <c r="M64" i="5"/>
  <c r="M62" i="5"/>
  <c r="M175" i="5"/>
  <c r="M14" i="5"/>
  <c r="M12" i="5"/>
  <c r="M10" i="5"/>
  <c r="M8" i="5"/>
  <c r="M7" i="5"/>
  <c r="R113" i="5"/>
  <c r="R125" i="5"/>
  <c r="Q134" i="5"/>
  <c r="R134" i="5" s="1"/>
  <c r="Q81" i="5"/>
  <c r="R81" i="5" s="1"/>
  <c r="R119" i="5"/>
  <c r="R158" i="5"/>
  <c r="Q173" i="5"/>
  <c r="R173" i="5" s="1"/>
  <c r="Q153" i="5"/>
  <c r="R153" i="5" s="1"/>
  <c r="Q135" i="5"/>
  <c r="R135" i="5" s="1"/>
  <c r="R133" i="5"/>
  <c r="Q109" i="5"/>
  <c r="R109" i="5" s="1"/>
  <c r="Q89" i="5"/>
  <c r="R89" i="5" s="1"/>
  <c r="R57" i="5"/>
  <c r="R176" i="5"/>
  <c r="R43" i="5"/>
  <c r="Q31" i="5"/>
  <c r="R31" i="5" s="1"/>
  <c r="R123" i="5"/>
  <c r="R97" i="5"/>
  <c r="R75" i="5"/>
  <c r="R69" i="5"/>
  <c r="R27" i="5"/>
  <c r="Q23" i="5"/>
  <c r="R23" i="5" s="1"/>
  <c r="Q59" i="5"/>
  <c r="R59" i="5" s="1"/>
  <c r="Q71" i="5"/>
  <c r="R71" i="5" s="1"/>
  <c r="Q85" i="5"/>
  <c r="R85" i="5" s="1"/>
  <c r="Q22" i="5"/>
  <c r="R22" i="5" s="1"/>
  <c r="Q37" i="5"/>
  <c r="R37" i="5" s="1"/>
  <c r="Q47" i="5"/>
  <c r="R47" i="5" s="1"/>
  <c r="R79" i="5"/>
  <c r="Q118" i="5"/>
  <c r="R118" i="5" s="1"/>
  <c r="R147" i="5"/>
  <c r="R131" i="5"/>
  <c r="R115" i="5"/>
  <c r="R111" i="5"/>
  <c r="Q25" i="5"/>
  <c r="R25" i="5" s="1"/>
  <c r="R87" i="5"/>
  <c r="Q99" i="5"/>
  <c r="R99" i="5" s="1"/>
  <c r="Q107" i="5"/>
  <c r="R107" i="5" s="1"/>
  <c r="R166" i="5"/>
  <c r="Q65" i="5"/>
  <c r="R65" i="5" s="1"/>
  <c r="Q33" i="5"/>
  <c r="R33" i="5" s="1"/>
  <c r="R45" i="5"/>
  <c r="M176" i="5"/>
  <c r="M157" i="5"/>
  <c r="M180" i="5"/>
  <c r="M172" i="5"/>
  <c r="M137" i="5"/>
  <c r="M121" i="5"/>
  <c r="M105" i="5"/>
  <c r="M101" i="5"/>
  <c r="M97" i="5"/>
  <c r="M93" i="5"/>
  <c r="M89" i="5"/>
  <c r="M85" i="5"/>
  <c r="M81" i="5"/>
  <c r="M77" i="5"/>
  <c r="M73" i="5"/>
  <c r="M69" i="5"/>
  <c r="M65" i="5"/>
  <c r="M169" i="5"/>
  <c r="M161" i="5"/>
  <c r="M153" i="5"/>
  <c r="M17" i="5"/>
  <c r="M13" i="5"/>
  <c r="M9" i="5"/>
  <c r="F18" i="5"/>
  <c r="H18" i="5"/>
  <c r="I18" i="5"/>
  <c r="F19" i="5"/>
  <c r="H19" i="5"/>
  <c r="I19" i="5"/>
  <c r="F20" i="5"/>
  <c r="H20" i="5"/>
  <c r="Q20" i="5" s="1"/>
  <c r="R20" i="5" s="1"/>
  <c r="I20" i="5"/>
  <c r="F21" i="5"/>
  <c r="H21" i="5"/>
  <c r="I21" i="5"/>
  <c r="F29" i="5"/>
  <c r="H29" i="5"/>
  <c r="I29" i="5"/>
  <c r="F30" i="5"/>
  <c r="H30" i="5"/>
  <c r="Q30" i="5" s="1"/>
  <c r="R30" i="5" s="1"/>
  <c r="I30" i="5"/>
  <c r="I9" i="5"/>
  <c r="I10" i="5"/>
  <c r="I11" i="5"/>
  <c r="I13" i="5"/>
  <c r="I14" i="5"/>
  <c r="I15" i="5"/>
  <c r="I16" i="5"/>
  <c r="H9" i="5"/>
  <c r="H10" i="5"/>
  <c r="Q10" i="5" s="1"/>
  <c r="R10" i="5" s="1"/>
  <c r="H11" i="5"/>
  <c r="H12" i="5"/>
  <c r="Q12" i="5" s="1"/>
  <c r="R12" i="5" s="1"/>
  <c r="H13" i="5"/>
  <c r="H14" i="5"/>
  <c r="Q14" i="5" s="1"/>
  <c r="R14" i="5" s="1"/>
  <c r="H15" i="5"/>
  <c r="H16" i="5"/>
  <c r="Q16" i="5" s="1"/>
  <c r="R16" i="5" s="1"/>
  <c r="F9" i="5"/>
  <c r="F10" i="5"/>
  <c r="F11" i="5"/>
  <c r="F13" i="5"/>
  <c r="F14" i="5"/>
  <c r="F15" i="5"/>
  <c r="F16" i="5"/>
  <c r="F8" i="5"/>
  <c r="D8" i="5"/>
  <c r="Q18" i="5" l="1"/>
  <c r="R18" i="5" s="1"/>
  <c r="C24" i="5"/>
  <c r="B5" i="152"/>
  <c r="B5" i="151"/>
  <c r="B5" i="154"/>
  <c r="B5" i="149"/>
  <c r="B5" i="156"/>
  <c r="B5" i="150"/>
  <c r="B5" i="148"/>
  <c r="B5" i="145"/>
  <c r="B5" i="140"/>
  <c r="B5" i="138"/>
  <c r="B5" i="134"/>
  <c r="B5" i="131"/>
  <c r="B5" i="129"/>
  <c r="B5" i="128"/>
  <c r="B5" i="155"/>
  <c r="B5" i="144"/>
  <c r="B5" i="142"/>
  <c r="B5" i="139"/>
  <c r="B5" i="135"/>
  <c r="B5" i="141"/>
  <c r="B5" i="137"/>
  <c r="B5" i="132"/>
  <c r="B5" i="125"/>
  <c r="B5" i="122"/>
  <c r="B5" i="117"/>
  <c r="B5" i="116"/>
  <c r="B5" i="107"/>
  <c r="B5" i="98"/>
  <c r="B5" i="96"/>
  <c r="B5" i="147"/>
  <c r="B5" i="146"/>
  <c r="B5" i="130"/>
  <c r="B5" i="127"/>
  <c r="B5" i="124"/>
  <c r="B5" i="119"/>
  <c r="B5" i="114"/>
  <c r="B5" i="109"/>
  <c r="B5" i="108"/>
  <c r="B5" i="106"/>
  <c r="B5" i="101"/>
  <c r="B5" i="100"/>
  <c r="B5" i="92"/>
  <c r="B5" i="153"/>
  <c r="B5" i="136"/>
  <c r="B5" i="133"/>
  <c r="B5" i="118"/>
  <c r="B5" i="113"/>
  <c r="B5" i="110"/>
  <c r="B5" i="94"/>
  <c r="B5" i="90"/>
  <c r="B5" i="88"/>
  <c r="B5" i="85"/>
  <c r="B5" i="82"/>
  <c r="B5" i="81"/>
  <c r="B5" i="80"/>
  <c r="B5" i="104"/>
  <c r="B5" i="103"/>
  <c r="B5" i="93"/>
  <c r="B5" i="79"/>
  <c r="B5" i="76"/>
  <c r="B5" i="143"/>
  <c r="B5" i="126"/>
  <c r="B5" i="111"/>
  <c r="B5" i="97"/>
  <c r="B5" i="87"/>
  <c r="B5" i="83"/>
  <c r="B5" i="77"/>
  <c r="B5" i="75"/>
  <c r="B5" i="69"/>
  <c r="B5" i="67"/>
  <c r="B5" i="102"/>
  <c r="B5" i="123"/>
  <c r="B5" i="74"/>
  <c r="B5" i="68"/>
  <c r="B5" i="121"/>
  <c r="B5" i="120"/>
  <c r="B5" i="115"/>
  <c r="B5" i="89"/>
  <c r="B5" i="73"/>
  <c r="B5" i="70"/>
  <c r="B5" i="112"/>
  <c r="B5" i="105"/>
  <c r="B5" i="91"/>
  <c r="B5" i="86"/>
  <c r="B5" i="78"/>
  <c r="B5" i="99"/>
  <c r="B5" i="84"/>
  <c r="D9" i="5"/>
  <c r="Q13" i="5"/>
  <c r="R13" i="5" s="1"/>
  <c r="Q9" i="5"/>
  <c r="R9" i="5" s="1"/>
  <c r="Q15" i="5"/>
  <c r="R15" i="5" s="1"/>
  <c r="Q11" i="5"/>
  <c r="R11" i="5" s="1"/>
  <c r="Q19" i="5"/>
  <c r="R19" i="5" s="1"/>
  <c r="Q21" i="5"/>
  <c r="R21" i="5"/>
  <c r="Q29" i="5"/>
  <c r="R29" i="5"/>
  <c r="C3" i="61"/>
  <c r="I148" i="5"/>
  <c r="F91" i="5"/>
  <c r="F92" i="5"/>
  <c r="F93" i="5"/>
  <c r="I91" i="5"/>
  <c r="I92" i="5"/>
  <c r="I93" i="5"/>
  <c r="H90" i="5"/>
  <c r="Q90" i="5" s="1"/>
  <c r="R90" i="5" s="1"/>
  <c r="H91" i="5"/>
  <c r="H92" i="5"/>
  <c r="Q92" i="5" s="1"/>
  <c r="R92" i="5" s="1"/>
  <c r="H93" i="5"/>
  <c r="H74" i="5"/>
  <c r="F62" i="5"/>
  <c r="F63" i="5"/>
  <c r="I62" i="5"/>
  <c r="I71" i="5"/>
  <c r="H62" i="5"/>
  <c r="F42" i="5"/>
  <c r="Q74" i="5" l="1"/>
  <c r="R74" i="5" s="1"/>
  <c r="AD19" i="140"/>
  <c r="AD19" i="110"/>
  <c r="AD19" i="100"/>
  <c r="AD19" i="154"/>
  <c r="N20" i="116"/>
  <c r="N19" i="105"/>
  <c r="N19" i="147"/>
  <c r="AD19" i="133"/>
  <c r="AD19" i="121"/>
  <c r="F26" i="78"/>
  <c r="B69" i="64" s="1"/>
  <c r="G69" i="64" s="1"/>
  <c r="D10" i="5"/>
  <c r="B6" i="155"/>
  <c r="B7" i="152"/>
  <c r="B6" i="148"/>
  <c r="B7" i="131"/>
  <c r="B7" i="129"/>
  <c r="B6" i="126"/>
  <c r="B7" i="150"/>
  <c r="B6" i="147"/>
  <c r="B7" i="144"/>
  <c r="B7" i="142"/>
  <c r="B7" i="117"/>
  <c r="B6" i="153"/>
  <c r="B6" i="150"/>
  <c r="B7" i="153"/>
  <c r="B6" i="146"/>
  <c r="B6" i="133"/>
  <c r="B6" i="149"/>
  <c r="B7" i="135"/>
  <c r="B6" i="130"/>
  <c r="B6" i="124"/>
  <c r="B6" i="121"/>
  <c r="B6" i="111"/>
  <c r="B6" i="156"/>
  <c r="B7" i="154"/>
  <c r="B6" i="137"/>
  <c r="B7" i="134"/>
  <c r="B6" i="127"/>
  <c r="B7" i="156"/>
  <c r="B7" i="148"/>
  <c r="B7" i="139"/>
  <c r="B6" i="132"/>
  <c r="B6" i="140"/>
  <c r="B6" i="131"/>
  <c r="B7" i="122"/>
  <c r="B6" i="118"/>
  <c r="B7" i="151"/>
  <c r="B7" i="149"/>
  <c r="B7" i="145"/>
  <c r="B6" i="143"/>
  <c r="B7" i="140"/>
  <c r="B7" i="138"/>
  <c r="B7" i="128"/>
  <c r="B6" i="141"/>
  <c r="B6" i="136"/>
  <c r="B6" i="125"/>
  <c r="B6" i="152"/>
  <c r="B6" i="142"/>
  <c r="B6" i="138"/>
  <c r="B6" i="120"/>
  <c r="B7" i="116"/>
  <c r="B7" i="107"/>
  <c r="B7" i="98"/>
  <c r="B7" i="96"/>
  <c r="B7" i="155"/>
  <c r="B7" i="141"/>
  <c r="B7" i="137"/>
  <c r="B7" i="132"/>
  <c r="B6" i="129"/>
  <c r="B6" i="115"/>
  <c r="B6" i="113"/>
  <c r="B7" i="101"/>
  <c r="B7" i="92"/>
  <c r="B7" i="127"/>
  <c r="B6" i="98"/>
  <c r="B7" i="88"/>
  <c r="B6" i="84"/>
  <c r="F21" i="78"/>
  <c r="B7" i="136"/>
  <c r="B7" i="130"/>
  <c r="B6" i="119"/>
  <c r="B7" i="113"/>
  <c r="B7" i="79"/>
  <c r="B7" i="76"/>
  <c r="B6" i="151"/>
  <c r="B7" i="99"/>
  <c r="B7" i="126"/>
  <c r="B7" i="73"/>
  <c r="B7" i="70"/>
  <c r="B6" i="68"/>
  <c r="B7" i="89"/>
  <c r="B6" i="75"/>
  <c r="B6" i="67"/>
  <c r="B7" i="102"/>
  <c r="B7" i="78"/>
  <c r="B7" i="74"/>
  <c r="B6" i="128"/>
  <c r="B7" i="125"/>
  <c r="B6" i="123"/>
  <c r="B7" i="114"/>
  <c r="B6" i="110"/>
  <c r="B6" i="105"/>
  <c r="B6" i="97"/>
  <c r="B7" i="112"/>
  <c r="B6" i="92"/>
  <c r="B7" i="85"/>
  <c r="B7" i="80"/>
  <c r="B6" i="154"/>
  <c r="B6" i="134"/>
  <c r="B7" i="118"/>
  <c r="B7" i="110"/>
  <c r="B6" i="96"/>
  <c r="B7" i="94"/>
  <c r="B6" i="87"/>
  <c r="B6" i="77"/>
  <c r="B6" i="135"/>
  <c r="B7" i="123"/>
  <c r="B6" i="114"/>
  <c r="B7" i="69"/>
  <c r="B7" i="147"/>
  <c r="B6" i="108"/>
  <c r="B6" i="90"/>
  <c r="B7" i="105"/>
  <c r="B7" i="97"/>
  <c r="B7" i="87"/>
  <c r="B7" i="77"/>
  <c r="B6" i="74"/>
  <c r="B7" i="103"/>
  <c r="B7" i="93"/>
  <c r="B6" i="88"/>
  <c r="B6" i="85"/>
  <c r="B6" i="81"/>
  <c r="B6" i="103"/>
  <c r="B6" i="94"/>
  <c r="B6" i="139"/>
  <c r="B7" i="119"/>
  <c r="B6" i="112"/>
  <c r="B7" i="108"/>
  <c r="B7" i="106"/>
  <c r="B6" i="102"/>
  <c r="B6" i="99"/>
  <c r="B6" i="144"/>
  <c r="B7" i="120"/>
  <c r="B7" i="111"/>
  <c r="B6" i="107"/>
  <c r="B6" i="101"/>
  <c r="B7" i="90"/>
  <c r="B6" i="83"/>
  <c r="B7" i="82"/>
  <c r="B7" i="81"/>
  <c r="B7" i="133"/>
  <c r="B7" i="124"/>
  <c r="B6" i="117"/>
  <c r="B6" i="109"/>
  <c r="B7" i="84"/>
  <c r="B6" i="82"/>
  <c r="B7" i="121"/>
  <c r="B7" i="83"/>
  <c r="B6" i="80"/>
  <c r="B6" i="122"/>
  <c r="B6" i="69"/>
  <c r="B7" i="86"/>
  <c r="B6" i="76"/>
  <c r="B6" i="70"/>
  <c r="B7" i="109"/>
  <c r="B6" i="104"/>
  <c r="B7" i="100"/>
  <c r="B6" i="93"/>
  <c r="B6" i="91"/>
  <c r="B6" i="106"/>
  <c r="B6" i="100"/>
  <c r="B6" i="86"/>
  <c r="B6" i="78"/>
  <c r="B6" i="145"/>
  <c r="B6" i="116"/>
  <c r="B6" i="89"/>
  <c r="B7" i="75"/>
  <c r="B7" i="67"/>
  <c r="B7" i="115"/>
  <c r="B7" i="104"/>
  <c r="B7" i="143"/>
  <c r="N21" i="78"/>
  <c r="B6" i="79"/>
  <c r="B7" i="146"/>
  <c r="B7" i="91"/>
  <c r="B6" i="73"/>
  <c r="B7" i="68"/>
  <c r="Q62" i="5"/>
  <c r="R62" i="5" s="1"/>
  <c r="Q91" i="5"/>
  <c r="R91" i="5" s="1"/>
  <c r="Q93" i="5"/>
  <c r="R93" i="5" s="1"/>
  <c r="F150" i="5"/>
  <c r="H150" i="5"/>
  <c r="C156" i="5" s="1"/>
  <c r="I150" i="5"/>
  <c r="F161" i="5"/>
  <c r="H161" i="5"/>
  <c r="C166" i="5" s="1"/>
  <c r="I161" i="5"/>
  <c r="F168" i="5"/>
  <c r="H168" i="5"/>
  <c r="I168" i="5"/>
  <c r="F169" i="5"/>
  <c r="H169" i="5"/>
  <c r="I169" i="5"/>
  <c r="F170" i="5"/>
  <c r="H170" i="5"/>
  <c r="I170" i="5"/>
  <c r="I137" i="5"/>
  <c r="H137" i="5"/>
  <c r="F137" i="5"/>
  <c r="I104" i="5"/>
  <c r="H104" i="5"/>
  <c r="Q104" i="5" s="1"/>
  <c r="R104" i="5" s="1"/>
  <c r="F104" i="5"/>
  <c r="I103" i="5"/>
  <c r="H103" i="5"/>
  <c r="F103" i="5"/>
  <c r="I102" i="5"/>
  <c r="H102" i="5"/>
  <c r="Q102" i="5" s="1"/>
  <c r="R102" i="5" s="1"/>
  <c r="F102" i="5"/>
  <c r="I101" i="5"/>
  <c r="H101" i="5"/>
  <c r="F101" i="5"/>
  <c r="I95" i="5"/>
  <c r="H95" i="5"/>
  <c r="C101" i="5" s="1"/>
  <c r="F95" i="5"/>
  <c r="I63" i="5"/>
  <c r="I55" i="5"/>
  <c r="F55" i="5"/>
  <c r="E36" i="61"/>
  <c r="E35" i="61"/>
  <c r="AS28" i="61"/>
  <c r="AR28" i="61"/>
  <c r="AQ28" i="61"/>
  <c r="AP28" i="61"/>
  <c r="AO28" i="61"/>
  <c r="AN28" i="61"/>
  <c r="AM28" i="61"/>
  <c r="AL28" i="61"/>
  <c r="AK28" i="61"/>
  <c r="AJ28" i="61"/>
  <c r="AH28" i="61"/>
  <c r="AF28" i="61"/>
  <c r="AD28" i="61"/>
  <c r="AB28" i="61"/>
  <c r="C28" i="61"/>
  <c r="A28" i="61"/>
  <c r="AS27" i="61"/>
  <c r="AR27" i="61"/>
  <c r="AQ27" i="61"/>
  <c r="AP27" i="61"/>
  <c r="AD27" i="61" s="1"/>
  <c r="AO27" i="61"/>
  <c r="AN27" i="61"/>
  <c r="AM27" i="61"/>
  <c r="AL27" i="61"/>
  <c r="AK27" i="61"/>
  <c r="AJ27" i="61"/>
  <c r="C27" i="61"/>
  <c r="A27" i="61"/>
  <c r="AS26" i="61"/>
  <c r="AR26" i="61"/>
  <c r="AQ26" i="61"/>
  <c r="AP26" i="61"/>
  <c r="AO26" i="61"/>
  <c r="AN26" i="61"/>
  <c r="AM26" i="61"/>
  <c r="AL26" i="61"/>
  <c r="AK26" i="61"/>
  <c r="AJ26" i="61"/>
  <c r="C26" i="61"/>
  <c r="A26" i="61"/>
  <c r="AS25" i="61"/>
  <c r="AR25" i="61"/>
  <c r="AQ25" i="61"/>
  <c r="AP25" i="61"/>
  <c r="AO25" i="61"/>
  <c r="AN25" i="61"/>
  <c r="AM25" i="61"/>
  <c r="AL25" i="61"/>
  <c r="AK25" i="61"/>
  <c r="AJ25" i="61"/>
  <c r="AD25" i="61"/>
  <c r="C25" i="61"/>
  <c r="A25" i="61"/>
  <c r="AS24" i="61"/>
  <c r="AR24" i="61"/>
  <c r="AQ24" i="61"/>
  <c r="AP24" i="61"/>
  <c r="AO24" i="61"/>
  <c r="AN24" i="61"/>
  <c r="AM24" i="61"/>
  <c r="AL24" i="61"/>
  <c r="AK24" i="61"/>
  <c r="AJ24" i="61"/>
  <c r="C24" i="61"/>
  <c r="A24" i="61"/>
  <c r="C17" i="61"/>
  <c r="A17" i="61"/>
  <c r="C15" i="61"/>
  <c r="E6" i="61"/>
  <c r="E5" i="61"/>
  <c r="AK4" i="61"/>
  <c r="E4" i="61"/>
  <c r="D11" i="5" l="1"/>
  <c r="F27" i="78"/>
  <c r="B70" i="64" s="1"/>
  <c r="Q168" i="5"/>
  <c r="R168" i="5" s="1"/>
  <c r="Q170" i="5"/>
  <c r="R170" i="5" s="1"/>
  <c r="Q101" i="5"/>
  <c r="R101" i="5" s="1"/>
  <c r="Q137" i="5"/>
  <c r="R137" i="5" s="1"/>
  <c r="Q95" i="5"/>
  <c r="R95" i="5" s="1"/>
  <c r="Q150" i="5"/>
  <c r="R150" i="5" s="1"/>
  <c r="Q161" i="5"/>
  <c r="R161" i="5" s="1"/>
  <c r="Q103" i="5"/>
  <c r="R103" i="5" s="1"/>
  <c r="Q169" i="5"/>
  <c r="R169" i="5"/>
  <c r="AB24" i="61"/>
  <c r="AF24" i="61" s="1"/>
  <c r="AD24" i="61"/>
  <c r="AB25" i="61"/>
  <c r="AF25" i="61" s="1"/>
  <c r="AB26" i="61"/>
  <c r="AD26" i="61"/>
  <c r="AB27" i="61"/>
  <c r="AF27" i="61" s="1"/>
  <c r="I56" i="5"/>
  <c r="I57" i="5"/>
  <c r="H56" i="5"/>
  <c r="Q56" i="5" s="1"/>
  <c r="R56" i="5" s="1"/>
  <c r="F56" i="5"/>
  <c r="F57" i="5"/>
  <c r="D12" i="5" l="1"/>
  <c r="B8" i="150"/>
  <c r="B9" i="133"/>
  <c r="B8" i="133"/>
  <c r="B8" i="139"/>
  <c r="B9" i="127"/>
  <c r="B9" i="147"/>
  <c r="B9" i="152"/>
  <c r="B8" i="152"/>
  <c r="B9" i="141"/>
  <c r="B9" i="120"/>
  <c r="B9" i="148"/>
  <c r="B9" i="151"/>
  <c r="B9" i="105"/>
  <c r="B9" i="139"/>
  <c r="N19" i="84"/>
  <c r="B9" i="77"/>
  <c r="B9" i="116"/>
  <c r="N19" i="78"/>
  <c r="B9" i="109"/>
  <c r="B9" i="74"/>
  <c r="B8" i="100"/>
  <c r="B9" i="140"/>
  <c r="B9" i="99"/>
  <c r="B9" i="149"/>
  <c r="B9" i="83"/>
  <c r="F19" i="78"/>
  <c r="B8" i="84"/>
  <c r="B9" i="117"/>
  <c r="B8" i="87"/>
  <c r="B9" i="79"/>
  <c r="B8" i="74"/>
  <c r="B9" i="91"/>
  <c r="B9" i="129"/>
  <c r="B9" i="78"/>
  <c r="B8" i="153"/>
  <c r="B8" i="155"/>
  <c r="B9" i="146"/>
  <c r="B9" i="130"/>
  <c r="B8" i="141"/>
  <c r="B8" i="148"/>
  <c r="B9" i="137"/>
  <c r="B8" i="146"/>
  <c r="B9" i="132"/>
  <c r="B8" i="145"/>
  <c r="B9" i="118"/>
  <c r="B8" i="149"/>
  <c r="B9" i="125"/>
  <c r="B9" i="155"/>
  <c r="B9" i="126"/>
  <c r="B8" i="101"/>
  <c r="B8" i="120"/>
  <c r="B8" i="103"/>
  <c r="B9" i="142"/>
  <c r="B9" i="87"/>
  <c r="B8" i="136"/>
  <c r="N20" i="76"/>
  <c r="B8" i="67"/>
  <c r="B8" i="106"/>
  <c r="B8" i="124"/>
  <c r="B9" i="93"/>
  <c r="B8" i="76"/>
  <c r="B8" i="138"/>
  <c r="F28" i="89"/>
  <c r="B131" i="64" s="1"/>
  <c r="B9" i="153"/>
  <c r="B8" i="142"/>
  <c r="B8" i="127"/>
  <c r="B9" i="121"/>
  <c r="B9" i="111"/>
  <c r="B9" i="156"/>
  <c r="B8" i="144"/>
  <c r="B8" i="125"/>
  <c r="B9" i="136"/>
  <c r="B8" i="156"/>
  <c r="B9" i="123"/>
  <c r="B8" i="151"/>
  <c r="B8" i="134"/>
  <c r="B8" i="109"/>
  <c r="B8" i="118"/>
  <c r="B9" i="110"/>
  <c r="N19" i="89"/>
  <c r="B8" i="85"/>
  <c r="B9" i="90"/>
  <c r="F19" i="89"/>
  <c r="B8" i="123"/>
  <c r="B9" i="85"/>
  <c r="B9" i="94"/>
  <c r="B8" i="147"/>
  <c r="B9" i="131"/>
  <c r="B9" i="112"/>
  <c r="B8" i="131"/>
  <c r="B8" i="86"/>
  <c r="F19" i="84"/>
  <c r="B9" i="69"/>
  <c r="F20" i="89"/>
  <c r="B9" i="135"/>
  <c r="B9" i="104"/>
  <c r="B9" i="114"/>
  <c r="B9" i="86"/>
  <c r="B9" i="150"/>
  <c r="B8" i="135"/>
  <c r="B9" i="124"/>
  <c r="B8" i="132"/>
  <c r="B8" i="119"/>
  <c r="B8" i="108"/>
  <c r="B8" i="154"/>
  <c r="B9" i="154"/>
  <c r="B8" i="137"/>
  <c r="B8" i="126"/>
  <c r="B8" i="114"/>
  <c r="B9" i="143"/>
  <c r="B8" i="143"/>
  <c r="B9" i="97"/>
  <c r="B9" i="107"/>
  <c r="B8" i="93"/>
  <c r="B8" i="81"/>
  <c r="B8" i="115"/>
  <c r="F20" i="78"/>
  <c r="B9" i="103"/>
  <c r="B9" i="144"/>
  <c r="B9" i="102"/>
  <c r="B8" i="94"/>
  <c r="B8" i="122"/>
  <c r="B8" i="129"/>
  <c r="B8" i="98"/>
  <c r="B8" i="88"/>
  <c r="B9" i="145"/>
  <c r="B8" i="89"/>
  <c r="B8" i="130"/>
  <c r="N20" i="78"/>
  <c r="B8" i="116"/>
  <c r="F20" i="84"/>
  <c r="B9" i="88"/>
  <c r="B9" i="70"/>
  <c r="B9" i="119"/>
  <c r="B8" i="102"/>
  <c r="B9" i="80"/>
  <c r="B9" i="81"/>
  <c r="B8" i="92"/>
  <c r="B9" i="113"/>
  <c r="B8" i="110"/>
  <c r="B8" i="79"/>
  <c r="N20" i="84"/>
  <c r="B8" i="78"/>
  <c r="B8" i="73"/>
  <c r="B8" i="80"/>
  <c r="B9" i="106"/>
  <c r="F24" i="78"/>
  <c r="B67" i="64" s="1"/>
  <c r="G67" i="64" s="1"/>
  <c r="F25" i="76"/>
  <c r="B38" i="64" s="1"/>
  <c r="G38" i="64" s="1"/>
  <c r="B8" i="83"/>
  <c r="F20" i="76"/>
  <c r="B8" i="90"/>
  <c r="B8" i="105"/>
  <c r="B9" i="128"/>
  <c r="B8" i="121"/>
  <c r="B8" i="111"/>
  <c r="B8" i="128"/>
  <c r="B9" i="98"/>
  <c r="B8" i="70"/>
  <c r="B8" i="96"/>
  <c r="B8" i="117"/>
  <c r="B9" i="76"/>
  <c r="B8" i="107"/>
  <c r="F19" i="76"/>
  <c r="B8" i="68"/>
  <c r="B8" i="75"/>
  <c r="F28" i="76"/>
  <c r="B41" i="64" s="1"/>
  <c r="F27" i="84"/>
  <c r="B100" i="64" s="1"/>
  <c r="B9" i="61"/>
  <c r="B9" i="134"/>
  <c r="B9" i="101"/>
  <c r="B9" i="92"/>
  <c r="B8" i="99"/>
  <c r="B9" i="115"/>
  <c r="B9" i="84"/>
  <c r="B9" i="108"/>
  <c r="B9" i="100"/>
  <c r="B8" i="91"/>
  <c r="B8" i="69"/>
  <c r="B9" i="68"/>
  <c r="B9" i="96"/>
  <c r="B9" i="75"/>
  <c r="B9" i="67"/>
  <c r="F24" i="89"/>
  <c r="B127" i="64" s="1"/>
  <c r="F25" i="89"/>
  <c r="B128" i="64" s="1"/>
  <c r="B8" i="61"/>
  <c r="B9" i="89"/>
  <c r="B9" i="122"/>
  <c r="B8" i="97"/>
  <c r="B8" i="77"/>
  <c r="N20" i="89"/>
  <c r="B9" i="73"/>
  <c r="N19" i="76"/>
  <c r="B8" i="112"/>
  <c r="B9" i="138"/>
  <c r="B8" i="140"/>
  <c r="B8" i="113"/>
  <c r="B8" i="104"/>
  <c r="B9" i="82"/>
  <c r="B8" i="82"/>
  <c r="F27" i="89"/>
  <c r="B130" i="64" s="1"/>
  <c r="F24" i="76"/>
  <c r="B37" i="64" s="1"/>
  <c r="G37" i="64" s="1"/>
  <c r="F27" i="76"/>
  <c r="B40" i="64" s="1"/>
  <c r="F25" i="78"/>
  <c r="B68" i="64" s="1"/>
  <c r="G68" i="64" s="1"/>
  <c r="L24" i="61"/>
  <c r="F7" i="64" s="1"/>
  <c r="G7" i="64" s="1"/>
  <c r="L25" i="61"/>
  <c r="F8" i="64" s="1"/>
  <c r="G8" i="64" s="1"/>
  <c r="L27" i="61"/>
  <c r="F10" i="64" s="1"/>
  <c r="F24" i="84"/>
  <c r="B97" i="64" s="1"/>
  <c r="G97" i="64" s="1"/>
  <c r="L28" i="61"/>
  <c r="F11" i="64" s="1"/>
  <c r="AF26" i="61"/>
  <c r="AD29" i="61"/>
  <c r="AH26" i="61"/>
  <c r="AH25" i="61"/>
  <c r="AB29" i="61"/>
  <c r="AH24" i="61"/>
  <c r="AH27" i="61"/>
  <c r="AF29" i="61"/>
  <c r="A1" i="52"/>
  <c r="A3" i="52"/>
  <c r="A2" i="52"/>
  <c r="H6" i="52"/>
  <c r="E6" i="52"/>
  <c r="C6" i="52"/>
  <c r="H10" i="64" l="1"/>
  <c r="G10" i="64"/>
  <c r="G11" i="64"/>
  <c r="H11" i="64"/>
  <c r="D13" i="5"/>
  <c r="F28" i="78"/>
  <c r="B71" i="64" s="1"/>
  <c r="F25" i="84"/>
  <c r="B98" i="64" s="1"/>
  <c r="G98" i="64" s="1"/>
  <c r="F28" i="84"/>
  <c r="B101" i="64" s="1"/>
  <c r="AH29" i="61"/>
  <c r="C29" i="61" s="1"/>
  <c r="I181" i="5"/>
  <c r="H181" i="5"/>
  <c r="F181" i="5"/>
  <c r="I180" i="5"/>
  <c r="H180" i="5"/>
  <c r="F180" i="5"/>
  <c r="I179" i="5"/>
  <c r="H179" i="5"/>
  <c r="Q179" i="5" s="1"/>
  <c r="R179" i="5" s="1"/>
  <c r="F179" i="5"/>
  <c r="I178" i="5"/>
  <c r="H178" i="5"/>
  <c r="F178" i="5"/>
  <c r="I172" i="5"/>
  <c r="H172" i="5"/>
  <c r="C178" i="5" s="1"/>
  <c r="F172" i="5"/>
  <c r="H148" i="5"/>
  <c r="Q148" i="5" s="1"/>
  <c r="R148" i="5" s="1"/>
  <c r="F148" i="5"/>
  <c r="I139" i="5"/>
  <c r="H139" i="5"/>
  <c r="C144" i="5" s="1"/>
  <c r="F139" i="5"/>
  <c r="I136" i="5"/>
  <c r="H136" i="5"/>
  <c r="Q136" i="5" s="1"/>
  <c r="R136" i="5" s="1"/>
  <c r="F136" i="5"/>
  <c r="I129" i="5"/>
  <c r="H129" i="5"/>
  <c r="F129" i="5"/>
  <c r="I128" i="5"/>
  <c r="H128" i="5"/>
  <c r="C135" i="5" s="1"/>
  <c r="F128" i="5"/>
  <c r="I117" i="5"/>
  <c r="H117" i="5"/>
  <c r="C123" i="5" s="1"/>
  <c r="F117" i="5"/>
  <c r="I90" i="5"/>
  <c r="F90" i="5"/>
  <c r="I84" i="5"/>
  <c r="H84" i="5"/>
  <c r="C92" i="5" s="1"/>
  <c r="F84" i="5"/>
  <c r="I74" i="5"/>
  <c r="F74" i="5"/>
  <c r="I73" i="5"/>
  <c r="H73" i="5"/>
  <c r="C80" i="5" s="1"/>
  <c r="H63" i="5"/>
  <c r="C71" i="5" s="1"/>
  <c r="H55" i="5"/>
  <c r="I54" i="5"/>
  <c r="H54" i="5"/>
  <c r="Q54" i="5" s="1"/>
  <c r="R54" i="5" s="1"/>
  <c r="F54" i="5"/>
  <c r="I53" i="5"/>
  <c r="H53" i="5"/>
  <c r="F53" i="5"/>
  <c r="I52" i="5"/>
  <c r="H52" i="5"/>
  <c r="Q52" i="5" s="1"/>
  <c r="R52" i="5" s="1"/>
  <c r="F52" i="5"/>
  <c r="I51" i="5"/>
  <c r="H51" i="5"/>
  <c r="F51" i="5"/>
  <c r="I42" i="5"/>
  <c r="H42" i="5"/>
  <c r="Q42" i="5" s="1"/>
  <c r="R42" i="5" s="1"/>
  <c r="I41" i="5"/>
  <c r="H41" i="5"/>
  <c r="F41" i="5"/>
  <c r="I40" i="5"/>
  <c r="H40" i="5"/>
  <c r="F40" i="5"/>
  <c r="D14" i="5" l="1"/>
  <c r="B11" i="140"/>
  <c r="B10" i="113"/>
  <c r="B11" i="124"/>
  <c r="B11" i="125"/>
  <c r="B10" i="97"/>
  <c r="B10" i="127"/>
  <c r="B10" i="125"/>
  <c r="B10" i="135"/>
  <c r="B10" i="91"/>
  <c r="B11" i="115"/>
  <c r="B11" i="87"/>
  <c r="B11" i="136"/>
  <c r="B10" i="94"/>
  <c r="B10" i="90"/>
  <c r="B10" i="137"/>
  <c r="B11" i="154"/>
  <c r="B11" i="117"/>
  <c r="B11" i="93"/>
  <c r="B11" i="89"/>
  <c r="B11" i="77"/>
  <c r="B10" i="96"/>
  <c r="B11" i="122"/>
  <c r="B10" i="153"/>
  <c r="B11" i="149"/>
  <c r="B10" i="151"/>
  <c r="B10" i="117"/>
  <c r="B10" i="85"/>
  <c r="B10" i="133"/>
  <c r="B10" i="88"/>
  <c r="B11" i="84"/>
  <c r="B10" i="120"/>
  <c r="B10" i="149"/>
  <c r="B10" i="102"/>
  <c r="B11" i="72"/>
  <c r="B11" i="70"/>
  <c r="B11" i="74"/>
  <c r="B11" i="98"/>
  <c r="B10" i="75"/>
  <c r="B10" i="80"/>
  <c r="B11" i="96"/>
  <c r="B10" i="67"/>
  <c r="B10" i="61"/>
  <c r="B11" i="151"/>
  <c r="B10" i="132"/>
  <c r="B10" i="129"/>
  <c r="B11" i="144"/>
  <c r="B11" i="90"/>
  <c r="B10" i="103"/>
  <c r="B10" i="116"/>
  <c r="B10" i="148"/>
  <c r="B10" i="155"/>
  <c r="B10" i="112"/>
  <c r="B11" i="97"/>
  <c r="B11" i="118"/>
  <c r="B11" i="106"/>
  <c r="B11" i="141"/>
  <c r="B10" i="82"/>
  <c r="B10" i="115"/>
  <c r="B10" i="145"/>
  <c r="B11" i="116"/>
  <c r="B11" i="152"/>
  <c r="B10" i="128"/>
  <c r="B11" i="85"/>
  <c r="B11" i="78"/>
  <c r="B10" i="73"/>
  <c r="B11" i="71"/>
  <c r="B10" i="78"/>
  <c r="B10" i="156"/>
  <c r="B11" i="126"/>
  <c r="B11" i="80"/>
  <c r="B11" i="156"/>
  <c r="B10" i="70"/>
  <c r="B11" i="103"/>
  <c r="B11" i="105"/>
  <c r="B10" i="69"/>
  <c r="B11" i="101"/>
  <c r="B11" i="113"/>
  <c r="B11" i="76"/>
  <c r="B10" i="83"/>
  <c r="B11" i="148"/>
  <c r="B10" i="98"/>
  <c r="B10" i="93"/>
  <c r="B11" i="121"/>
  <c r="B11" i="79"/>
  <c r="B10" i="124"/>
  <c r="B10" i="134"/>
  <c r="B10" i="104"/>
  <c r="B10" i="123"/>
  <c r="B10" i="76"/>
  <c r="B10" i="139"/>
  <c r="B11" i="100"/>
  <c r="B11" i="123"/>
  <c r="B10" i="147"/>
  <c r="B11" i="138"/>
  <c r="B10" i="136"/>
  <c r="B11" i="142"/>
  <c r="B10" i="77"/>
  <c r="B11" i="150"/>
  <c r="B10" i="87"/>
  <c r="B10" i="138"/>
  <c r="B11" i="139"/>
  <c r="B11" i="145"/>
  <c r="B11" i="131"/>
  <c r="B11" i="119"/>
  <c r="B11" i="81"/>
  <c r="B10" i="81"/>
  <c r="B10" i="74"/>
  <c r="B10" i="122"/>
  <c r="B11" i="135"/>
  <c r="B10" i="141"/>
  <c r="B10" i="144"/>
  <c r="B11" i="155"/>
  <c r="B11" i="147"/>
  <c r="B10" i="107"/>
  <c r="B11" i="83"/>
  <c r="B10" i="106"/>
  <c r="B10" i="99"/>
  <c r="B11" i="109"/>
  <c r="B11" i="75"/>
  <c r="B11" i="102"/>
  <c r="B10" i="143"/>
  <c r="B11" i="91"/>
  <c r="B11" i="153"/>
  <c r="B10" i="126"/>
  <c r="B10" i="68"/>
  <c r="B10" i="111"/>
  <c r="B11" i="67"/>
  <c r="B10" i="121"/>
  <c r="B11" i="110"/>
  <c r="B10" i="84"/>
  <c r="B11" i="92"/>
  <c r="B10" i="89"/>
  <c r="B11" i="146"/>
  <c r="B10" i="150"/>
  <c r="B11" i="114"/>
  <c r="B10" i="101"/>
  <c r="B11" i="112"/>
  <c r="B11" i="108"/>
  <c r="B11" i="94"/>
  <c r="B10" i="110"/>
  <c r="B11" i="143"/>
  <c r="B11" i="99"/>
  <c r="B10" i="140"/>
  <c r="B10" i="130"/>
  <c r="B10" i="131"/>
  <c r="B11" i="82"/>
  <c r="B10" i="100"/>
  <c r="B11" i="134"/>
  <c r="B10" i="152"/>
  <c r="B11" i="128"/>
  <c r="B11" i="104"/>
  <c r="B11" i="69"/>
  <c r="B11" i="120"/>
  <c r="B10" i="114"/>
  <c r="B10" i="108"/>
  <c r="B10" i="109"/>
  <c r="B10" i="86"/>
  <c r="B10" i="154"/>
  <c r="B11" i="129"/>
  <c r="B11" i="130"/>
  <c r="B11" i="68"/>
  <c r="B10" i="105"/>
  <c r="B11" i="133"/>
  <c r="B11" i="88"/>
  <c r="B10" i="92"/>
  <c r="B10" i="79"/>
  <c r="B10" i="146"/>
  <c r="B11" i="137"/>
  <c r="B11" i="111"/>
  <c r="B10" i="142"/>
  <c r="B10" i="118"/>
  <c r="B11" i="132"/>
  <c r="B11" i="86"/>
  <c r="B11" i="107"/>
  <c r="B10" i="119"/>
  <c r="B11" i="73"/>
  <c r="B11" i="61"/>
  <c r="Q139" i="5"/>
  <c r="R139" i="5" s="1"/>
  <c r="Q40" i="5"/>
  <c r="R40" i="5" s="1"/>
  <c r="C46" i="5"/>
  <c r="Q51" i="5"/>
  <c r="R51" i="5" s="1"/>
  <c r="Q63" i="5"/>
  <c r="R63" i="5" s="1"/>
  <c r="Q129" i="5"/>
  <c r="R129" i="5" s="1"/>
  <c r="Q180" i="5"/>
  <c r="R180" i="5" s="1"/>
  <c r="Q41" i="5"/>
  <c r="R41" i="5" s="1"/>
  <c r="C56" i="5"/>
  <c r="Q55" i="5"/>
  <c r="R55" i="5" s="1"/>
  <c r="Q84" i="5"/>
  <c r="R84" i="5" s="1"/>
  <c r="Q117" i="5"/>
  <c r="R117" i="5" s="1"/>
  <c r="Q178" i="5"/>
  <c r="R178" i="5" s="1"/>
  <c r="Q106" i="5"/>
  <c r="R106" i="5" s="1"/>
  <c r="Q172" i="5"/>
  <c r="R172" i="5" s="1"/>
  <c r="Q181" i="5"/>
  <c r="R181" i="5"/>
  <c r="Q53" i="5"/>
  <c r="R53" i="5" s="1"/>
  <c r="Q73" i="5"/>
  <c r="R73" i="5" s="1"/>
  <c r="Q128" i="5"/>
  <c r="R128" i="5" s="1"/>
  <c r="F7" i="5"/>
  <c r="D6" i="52" s="1"/>
  <c r="H7" i="5"/>
  <c r="I7" i="5"/>
  <c r="G6" i="52" s="1"/>
  <c r="H8" i="5"/>
  <c r="I8" i="5"/>
  <c r="B18" i="5"/>
  <c r="A18" i="5"/>
  <c r="A29" i="5" s="1"/>
  <c r="A40" i="5" s="1"/>
  <c r="A51" i="5" s="1"/>
  <c r="A73" i="5" s="1"/>
  <c r="A84" i="5" s="1"/>
  <c r="A95" i="5" s="1"/>
  <c r="A106" i="5" s="1"/>
  <c r="A117" i="5" s="1"/>
  <c r="A128" i="5" s="1"/>
  <c r="A139" i="5" s="1"/>
  <c r="A150" i="5" s="1"/>
  <c r="A161" i="5" s="1"/>
  <c r="A172" i="5" s="1"/>
  <c r="E16" i="107" l="1"/>
  <c r="U13" i="113"/>
  <c r="A3" i="107"/>
  <c r="U16" i="94"/>
  <c r="E13" i="94"/>
  <c r="C3" i="113"/>
  <c r="E13" i="107"/>
  <c r="C3" i="94"/>
  <c r="C3" i="88"/>
  <c r="C3" i="81"/>
  <c r="U16" i="81"/>
  <c r="C3" i="75"/>
  <c r="U16" i="72"/>
  <c r="E13" i="88"/>
  <c r="E13" i="75"/>
  <c r="U16" i="113"/>
  <c r="U16" i="75"/>
  <c r="E13" i="81"/>
  <c r="E13" i="72"/>
  <c r="U16" i="88"/>
  <c r="C3" i="72"/>
  <c r="H134" i="66"/>
  <c r="H110" i="66"/>
  <c r="B57" i="66"/>
  <c r="B47" i="66"/>
  <c r="B37" i="66"/>
  <c r="B27" i="66"/>
  <c r="B17" i="66"/>
  <c r="B7" i="66"/>
  <c r="H77" i="66"/>
  <c r="H126" i="66"/>
  <c r="B68" i="66"/>
  <c r="H101" i="66"/>
  <c r="H93" i="66"/>
  <c r="H85" i="66"/>
  <c r="H118" i="66"/>
  <c r="N29" i="81"/>
  <c r="N29" i="72"/>
  <c r="N29" i="75"/>
  <c r="D15" i="5"/>
  <c r="N21" i="84"/>
  <c r="N21" i="89"/>
  <c r="N21" i="76"/>
  <c r="B11" i="127"/>
  <c r="Q8" i="5"/>
  <c r="R8" i="5" s="1"/>
  <c r="Q7" i="5"/>
  <c r="R7" i="5" s="1"/>
  <c r="U13" i="61"/>
  <c r="B29" i="5"/>
  <c r="B40" i="5" s="1"/>
  <c r="B51" i="5" s="1"/>
  <c r="F6" i="52"/>
  <c r="N29" i="67" l="1"/>
  <c r="B48" i="66"/>
  <c r="B135" i="66"/>
  <c r="H68" i="66"/>
  <c r="B8" i="66"/>
  <c r="H84" i="66"/>
  <c r="B39" i="66"/>
  <c r="H100" i="66"/>
  <c r="H67" i="66"/>
  <c r="H117" i="66"/>
  <c r="U16" i="73"/>
  <c r="U13" i="107"/>
  <c r="D16" i="5"/>
  <c r="N29" i="82"/>
  <c r="H76" i="66"/>
  <c r="B9" i="66"/>
  <c r="H109" i="66"/>
  <c r="B38" i="66"/>
  <c r="H99" i="66"/>
  <c r="H58" i="66"/>
  <c r="B136" i="66"/>
  <c r="H75" i="66"/>
  <c r="B126" i="66"/>
  <c r="U13" i="67"/>
  <c r="E13" i="73"/>
  <c r="E16" i="95"/>
  <c r="E13" i="95"/>
  <c r="C3" i="107"/>
  <c r="N29" i="73"/>
  <c r="B18" i="66"/>
  <c r="H91" i="66"/>
  <c r="B29" i="66"/>
  <c r="H108" i="66"/>
  <c r="H116" i="66"/>
  <c r="B58" i="66"/>
  <c r="H83" i="66"/>
  <c r="U16" i="67"/>
  <c r="C3" i="112"/>
  <c r="A3" i="95"/>
  <c r="E16" i="114"/>
  <c r="E13" i="114"/>
  <c r="B28" i="66"/>
  <c r="B49" i="66"/>
  <c r="H125" i="66"/>
  <c r="B19" i="66"/>
  <c r="H92" i="66"/>
  <c r="C3" i="73"/>
  <c r="A3" i="114"/>
  <c r="U16" i="112"/>
  <c r="C3" i="67"/>
  <c r="E13" i="82"/>
  <c r="E16" i="82"/>
  <c r="U16" i="107"/>
  <c r="A3" i="82"/>
  <c r="U13" i="112"/>
  <c r="B62" i="5"/>
  <c r="N29" i="83" s="1"/>
  <c r="A3" i="83"/>
  <c r="E13" i="68"/>
  <c r="E16" i="83"/>
  <c r="C3" i="74"/>
  <c r="U16" i="74"/>
  <c r="E13" i="74"/>
  <c r="E16" i="68"/>
  <c r="E13" i="83"/>
  <c r="A3" i="68"/>
  <c r="B137" i="66"/>
  <c r="H97" i="66"/>
  <c r="H90" i="66"/>
  <c r="B40" i="66"/>
  <c r="B31" i="66"/>
  <c r="B20" i="66"/>
  <c r="B11" i="66"/>
  <c r="H82" i="66"/>
  <c r="H73" i="66"/>
  <c r="H66" i="66"/>
  <c r="B128" i="66"/>
  <c r="B117" i="66"/>
  <c r="H81" i="66"/>
  <c r="H74" i="66"/>
  <c r="H65" i="66"/>
  <c r="H57" i="66"/>
  <c r="H48" i="66"/>
  <c r="H49" i="66"/>
  <c r="H40" i="66"/>
  <c r="B138" i="66"/>
  <c r="B108" i="66"/>
  <c r="H98" i="66"/>
  <c r="H89" i="66"/>
  <c r="B30" i="66"/>
  <c r="B21" i="66"/>
  <c r="B10" i="66"/>
  <c r="B127" i="66"/>
  <c r="B118" i="66"/>
  <c r="H107" i="66"/>
  <c r="H56" i="66"/>
  <c r="N29" i="68"/>
  <c r="C12" i="50"/>
  <c r="N29" i="61"/>
  <c r="U16" i="61"/>
  <c r="C14" i="50"/>
  <c r="U13" i="111" l="1"/>
  <c r="C3" i="101"/>
  <c r="U13" i="101"/>
  <c r="U16" i="111"/>
  <c r="U13" i="106"/>
  <c r="U13" i="95"/>
  <c r="D18" i="5"/>
  <c r="L26" i="88"/>
  <c r="F119" i="64" s="1"/>
  <c r="L25" i="94"/>
  <c r="F153" i="64" s="1"/>
  <c r="U16" i="95"/>
  <c r="C3" i="95"/>
  <c r="C3" i="111"/>
  <c r="C3" i="106"/>
  <c r="U16" i="101"/>
  <c r="U16" i="106"/>
  <c r="B73" i="5"/>
  <c r="U16" i="105" l="1"/>
  <c r="U13" i="94"/>
  <c r="A3" i="94"/>
  <c r="U13" i="110"/>
  <c r="G153" i="64"/>
  <c r="U16" i="100"/>
  <c r="E16" i="94"/>
  <c r="U13" i="105"/>
  <c r="U13" i="100"/>
  <c r="G119" i="64"/>
  <c r="D19" i="5"/>
  <c r="L28" i="81" s="1"/>
  <c r="F86" i="64" s="1"/>
  <c r="C3" i="110"/>
  <c r="C3" i="105"/>
  <c r="C3" i="100"/>
  <c r="U16" i="110"/>
  <c r="B84" i="5"/>
  <c r="U13" i="77"/>
  <c r="U16" i="77"/>
  <c r="U16" i="83"/>
  <c r="U13" i="70"/>
  <c r="E16" i="69"/>
  <c r="B139" i="66"/>
  <c r="B13" i="66"/>
  <c r="H38" i="66"/>
  <c r="H79" i="66"/>
  <c r="H55" i="66"/>
  <c r="H46" i="66"/>
  <c r="B120" i="66"/>
  <c r="B129" i="66"/>
  <c r="N29" i="69"/>
  <c r="E13" i="69"/>
  <c r="A3" i="77"/>
  <c r="B109" i="66"/>
  <c r="H31" i="66"/>
  <c r="B110" i="66"/>
  <c r="B12" i="66"/>
  <c r="H71" i="66"/>
  <c r="U16" i="70"/>
  <c r="C3" i="83"/>
  <c r="H88" i="66"/>
  <c r="B89" i="66"/>
  <c r="B99" i="66"/>
  <c r="H39" i="66"/>
  <c r="H30" i="66"/>
  <c r="H22" i="66"/>
  <c r="U13" i="83"/>
  <c r="E13" i="77"/>
  <c r="E16" i="77"/>
  <c r="C3" i="70"/>
  <c r="C3" i="77"/>
  <c r="B22" i="66"/>
  <c r="B130" i="66"/>
  <c r="B119" i="66"/>
  <c r="H63" i="66"/>
  <c r="H80" i="66"/>
  <c r="B140" i="66"/>
  <c r="N29" i="77"/>
  <c r="A3" i="69"/>
  <c r="H72" i="66"/>
  <c r="H64" i="66"/>
  <c r="B98" i="66"/>
  <c r="H47" i="66"/>
  <c r="H54" i="66"/>
  <c r="N29" i="70"/>
  <c r="G86" i="64" l="1"/>
  <c r="H86" i="64"/>
  <c r="C3" i="99"/>
  <c r="U16" i="99"/>
  <c r="E16" i="93"/>
  <c r="U13" i="99"/>
  <c r="U13" i="93"/>
  <c r="U16" i="114"/>
  <c r="U13" i="104"/>
  <c r="U16" i="104"/>
  <c r="C3" i="104"/>
  <c r="C3" i="109"/>
  <c r="D20" i="5"/>
  <c r="L25" i="72"/>
  <c r="F48" i="64" s="1"/>
  <c r="G48" i="64" s="1"/>
  <c r="U16" i="109"/>
  <c r="U13" i="109"/>
  <c r="U13" i="114"/>
  <c r="A3" i="93"/>
  <c r="C3" i="114"/>
  <c r="B95" i="5"/>
  <c r="E7" i="52"/>
  <c r="F7" i="52"/>
  <c r="C7" i="52"/>
  <c r="G7" i="52"/>
  <c r="D7" i="52"/>
  <c r="H7" i="52"/>
  <c r="G8" i="52"/>
  <c r="D8" i="52"/>
  <c r="E8" i="52"/>
  <c r="F8" i="52"/>
  <c r="C8" i="52"/>
  <c r="D21" i="5" l="1"/>
  <c r="U16" i="108"/>
  <c r="U13" i="102"/>
  <c r="C3" i="102"/>
  <c r="B106" i="5"/>
  <c r="E13" i="70"/>
  <c r="H37" i="66"/>
  <c r="B91" i="66"/>
  <c r="B90" i="66"/>
  <c r="B122" i="66"/>
  <c r="U13" i="69"/>
  <c r="B111" i="66"/>
  <c r="H29" i="66"/>
  <c r="H44" i="66"/>
  <c r="B112" i="66"/>
  <c r="B80" i="66"/>
  <c r="B100" i="66"/>
  <c r="H21" i="66"/>
  <c r="E16" i="70"/>
  <c r="U13" i="82"/>
  <c r="A3" i="74"/>
  <c r="H70" i="66"/>
  <c r="E16" i="74"/>
  <c r="B141" i="66"/>
  <c r="B101" i="66"/>
  <c r="U16" i="69"/>
  <c r="H53" i="66"/>
  <c r="B132" i="66"/>
  <c r="H28" i="66"/>
  <c r="H141" i="66"/>
  <c r="H36" i="66"/>
  <c r="U16" i="82"/>
  <c r="C3" i="69"/>
  <c r="H61" i="66"/>
  <c r="C3" i="82"/>
  <c r="H12" i="66"/>
  <c r="B81" i="66"/>
  <c r="B121" i="66"/>
  <c r="B131" i="66"/>
  <c r="H52" i="66"/>
  <c r="H45" i="66"/>
  <c r="H13" i="66"/>
  <c r="H20" i="66"/>
  <c r="U13" i="74"/>
  <c r="B71" i="66"/>
  <c r="H62" i="66"/>
  <c r="A3" i="70"/>
  <c r="N29" i="74"/>
  <c r="H8" i="52"/>
  <c r="D22" i="5" l="1"/>
  <c r="D23" i="5" s="1"/>
  <c r="D24" i="5" s="1"/>
  <c r="D25" i="5" s="1"/>
  <c r="D26" i="5" s="1"/>
  <c r="D27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40" i="5" s="1"/>
  <c r="F26" i="114"/>
  <c r="B124" i="64" s="1"/>
  <c r="L25" i="67"/>
  <c r="F13" i="64" s="1"/>
  <c r="G13" i="64" s="1"/>
  <c r="F28" i="82"/>
  <c r="B91" i="64" s="1"/>
  <c r="F27" i="95"/>
  <c r="B160" i="64" s="1"/>
  <c r="L25" i="73"/>
  <c r="F53" i="64" s="1"/>
  <c r="G53" i="64" s="1"/>
  <c r="F24" i="82"/>
  <c r="B87" i="64" s="1"/>
  <c r="G87" i="64" s="1"/>
  <c r="F27" i="114"/>
  <c r="B125" i="64" s="1"/>
  <c r="F26" i="95"/>
  <c r="B159" i="64" s="1"/>
  <c r="F28" i="95"/>
  <c r="B161" i="64" s="1"/>
  <c r="L28" i="73"/>
  <c r="F56" i="64" s="1"/>
  <c r="F24" i="114"/>
  <c r="B122" i="64" s="1"/>
  <c r="B117" i="5"/>
  <c r="C9" i="52"/>
  <c r="H9" i="52"/>
  <c r="F9" i="52"/>
  <c r="D9" i="52"/>
  <c r="G10" i="52"/>
  <c r="E9" i="52"/>
  <c r="G9" i="52"/>
  <c r="C10" i="52"/>
  <c r="D10" i="52"/>
  <c r="G56" i="64" l="1"/>
  <c r="H56" i="64"/>
  <c r="B128" i="5"/>
  <c r="B139" i="5" s="1"/>
  <c r="B150" i="5" s="1"/>
  <c r="B161" i="5" s="1"/>
  <c r="B172" i="5" s="1"/>
  <c r="E16" i="67"/>
  <c r="B94" i="66"/>
  <c r="B26" i="66"/>
  <c r="U13" i="68"/>
  <c r="H15" i="66"/>
  <c r="C3" i="68"/>
  <c r="H131" i="66"/>
  <c r="U16" i="80"/>
  <c r="B113" i="66"/>
  <c r="B93" i="66"/>
  <c r="H121" i="66"/>
  <c r="H113" i="66"/>
  <c r="H130" i="66"/>
  <c r="U13" i="75"/>
  <c r="B103" i="66"/>
  <c r="B63" i="66"/>
  <c r="H51" i="66"/>
  <c r="U16" i="68"/>
  <c r="C3" i="71"/>
  <c r="B44" i="66"/>
  <c r="H138" i="66"/>
  <c r="E16" i="71"/>
  <c r="C3" i="79"/>
  <c r="B73" i="66"/>
  <c r="U13" i="73"/>
  <c r="H25" i="66"/>
  <c r="U13" i="72"/>
  <c r="A3" i="79"/>
  <c r="H6" i="66"/>
  <c r="H119" i="66"/>
  <c r="U16" i="79"/>
  <c r="B52" i="66"/>
  <c r="B104" i="66"/>
  <c r="B53" i="66"/>
  <c r="U13" i="71"/>
  <c r="U13" i="78"/>
  <c r="B16" i="66"/>
  <c r="E16" i="72"/>
  <c r="H132" i="66"/>
  <c r="A3" i="73"/>
  <c r="B66" i="66"/>
  <c r="B46" i="66"/>
  <c r="A3" i="75"/>
  <c r="B45" i="66"/>
  <c r="A3" i="80"/>
  <c r="U13" i="79"/>
  <c r="H111" i="66"/>
  <c r="H135" i="66"/>
  <c r="E13" i="67"/>
  <c r="H35" i="66"/>
  <c r="H128" i="66"/>
  <c r="B54" i="66"/>
  <c r="N29" i="79"/>
  <c r="B62" i="66"/>
  <c r="A3" i="61"/>
  <c r="B56" i="66"/>
  <c r="N29" i="71"/>
  <c r="E13" i="79"/>
  <c r="B35" i="66"/>
  <c r="B123" i="66"/>
  <c r="H19" i="66"/>
  <c r="B55" i="66"/>
  <c r="B102" i="66"/>
  <c r="B84" i="66"/>
  <c r="A3" i="81"/>
  <c r="H127" i="66"/>
  <c r="H120" i="66"/>
  <c r="B86" i="66"/>
  <c r="H16" i="66"/>
  <c r="C36" i="50"/>
  <c r="B72" i="66"/>
  <c r="U13" i="76"/>
  <c r="H140" i="66"/>
  <c r="U16" i="71"/>
  <c r="B77" i="66"/>
  <c r="B36" i="66"/>
  <c r="E16" i="73"/>
  <c r="B83" i="66"/>
  <c r="U13" i="80"/>
  <c r="H112" i="66"/>
  <c r="A3" i="72"/>
  <c r="H7" i="66"/>
  <c r="H104" i="66"/>
  <c r="A3" i="71"/>
  <c r="E16" i="81"/>
  <c r="H114" i="66"/>
  <c r="B64" i="66"/>
  <c r="H8" i="66"/>
  <c r="U16" i="76"/>
  <c r="U16" i="78"/>
  <c r="H95" i="66"/>
  <c r="H24" i="66"/>
  <c r="B65" i="66"/>
  <c r="E16" i="75"/>
  <c r="H43" i="66"/>
  <c r="H26" i="66"/>
  <c r="H33" i="66"/>
  <c r="H136" i="66"/>
  <c r="H123" i="66"/>
  <c r="E13" i="80"/>
  <c r="C3" i="80"/>
  <c r="B25" i="66"/>
  <c r="B76" i="66"/>
  <c r="H86" i="66"/>
  <c r="B34" i="66"/>
  <c r="E16" i="80"/>
  <c r="A3" i="67"/>
  <c r="B92" i="66"/>
  <c r="H137" i="66"/>
  <c r="H42" i="66"/>
  <c r="B67" i="66"/>
  <c r="H34" i="66"/>
  <c r="H122" i="66"/>
  <c r="H17" i="66"/>
  <c r="H103" i="66"/>
  <c r="H10" i="66"/>
  <c r="H139" i="66"/>
  <c r="E13" i="71"/>
  <c r="H102" i="66"/>
  <c r="C3" i="78"/>
  <c r="H18" i="66"/>
  <c r="B82" i="66"/>
  <c r="C3" i="76"/>
  <c r="B85" i="66"/>
  <c r="H9" i="66"/>
  <c r="B75" i="66"/>
  <c r="H27" i="66"/>
  <c r="E13" i="61"/>
  <c r="B95" i="66"/>
  <c r="H94" i="66"/>
  <c r="B43" i="66"/>
  <c r="H129" i="66"/>
  <c r="E16" i="79"/>
  <c r="B74" i="66"/>
  <c r="B114" i="66"/>
  <c r="H11" i="66"/>
  <c r="C30" i="50"/>
  <c r="C34" i="50"/>
  <c r="E16" i="61"/>
  <c r="E10" i="52"/>
  <c r="C11" i="52" l="1"/>
  <c r="D11" i="52"/>
  <c r="G11" i="52"/>
  <c r="B4" i="61"/>
  <c r="E12" i="52"/>
  <c r="E11" i="52"/>
  <c r="C12" i="52"/>
  <c r="B5" i="61" l="1"/>
  <c r="D12" i="52"/>
  <c r="D13" i="52"/>
  <c r="C8" i="50" l="1"/>
  <c r="C10" i="50"/>
  <c r="C16" i="50"/>
  <c r="C18" i="50"/>
  <c r="C20" i="50"/>
  <c r="C22" i="50"/>
  <c r="C24" i="50"/>
  <c r="C26" i="50"/>
  <c r="C28" i="50"/>
  <c r="C6" i="50"/>
  <c r="D41" i="5" l="1"/>
  <c r="D42" i="5" l="1"/>
  <c r="F11" i="52"/>
  <c r="H10" i="52"/>
  <c r="F10" i="52"/>
  <c r="H11" i="52"/>
  <c r="F13" i="52"/>
  <c r="H14" i="52"/>
  <c r="F12" i="52"/>
  <c r="H15" i="52"/>
  <c r="F15" i="52"/>
  <c r="H12" i="52"/>
  <c r="H13" i="52"/>
  <c r="F14" i="52"/>
  <c r="F16" i="52"/>
  <c r="H16" i="52"/>
  <c r="F17" i="52"/>
  <c r="F18" i="52"/>
  <c r="H17" i="52"/>
  <c r="F30" i="52"/>
  <c r="F27" i="52"/>
  <c r="H35" i="52"/>
  <c r="H27" i="52"/>
  <c r="H28" i="52"/>
  <c r="F22" i="52"/>
  <c r="H30" i="52"/>
  <c r="F28" i="52"/>
  <c r="F26" i="52"/>
  <c r="H31" i="52"/>
  <c r="H22" i="52"/>
  <c r="H29" i="52"/>
  <c r="F37" i="52"/>
  <c r="F32" i="52"/>
  <c r="F23" i="52"/>
  <c r="H26" i="52"/>
  <c r="F20" i="52"/>
  <c r="H38" i="52"/>
  <c r="H21" i="52"/>
  <c r="F35" i="52"/>
  <c r="H23" i="52"/>
  <c r="F38" i="52"/>
  <c r="F21" i="52"/>
  <c r="H33" i="52"/>
  <c r="H19" i="52"/>
  <c r="F33" i="52"/>
  <c r="H32" i="52"/>
  <c r="F24" i="52"/>
  <c r="F25" i="52"/>
  <c r="F19" i="52"/>
  <c r="H34" i="52"/>
  <c r="H24" i="52"/>
  <c r="H18" i="52"/>
  <c r="F34" i="52"/>
  <c r="H25" i="52"/>
  <c r="H37" i="52"/>
  <c r="F36" i="52"/>
  <c r="H36" i="52"/>
  <c r="F29" i="52"/>
  <c r="H20" i="52"/>
  <c r="F31" i="52"/>
  <c r="D43" i="5" l="1"/>
  <c r="G34" i="52"/>
  <c r="G13" i="52"/>
  <c r="E30" i="52"/>
  <c r="E26" i="52"/>
  <c r="E16" i="52"/>
  <c r="C39" i="52"/>
  <c r="G38" i="52"/>
  <c r="D18" i="52"/>
  <c r="E23" i="52"/>
  <c r="D33" i="52"/>
  <c r="E15" i="52"/>
  <c r="C38" i="52"/>
  <c r="C27" i="52"/>
  <c r="D19" i="52"/>
  <c r="G22" i="52"/>
  <c r="D28" i="52"/>
  <c r="C20" i="52"/>
  <c r="E32" i="52"/>
  <c r="G36" i="52"/>
  <c r="D29" i="52"/>
  <c r="E18" i="52"/>
  <c r="G17" i="52"/>
  <c r="D20" i="52"/>
  <c r="C33" i="52"/>
  <c r="G33" i="52"/>
  <c r="C21" i="52"/>
  <c r="C22" i="52"/>
  <c r="D14" i="52"/>
  <c r="G31" i="52"/>
  <c r="G39" i="52"/>
  <c r="E31" i="52"/>
  <c r="C34" i="52"/>
  <c r="C13" i="52"/>
  <c r="D16" i="52"/>
  <c r="E35" i="52"/>
  <c r="G15" i="52"/>
  <c r="E14" i="52"/>
  <c r="E27" i="52"/>
  <c r="D15" i="52"/>
  <c r="E13" i="52"/>
  <c r="G29" i="52"/>
  <c r="C15" i="52"/>
  <c r="G30" i="52"/>
  <c r="C24" i="52"/>
  <c r="G12" i="52"/>
  <c r="D30" i="52"/>
  <c r="D36" i="52"/>
  <c r="C30" i="52"/>
  <c r="E39" i="52"/>
  <c r="C25" i="52"/>
  <c r="C29" i="52"/>
  <c r="C37" i="52"/>
  <c r="E25" i="52"/>
  <c r="C17" i="52"/>
  <c r="D35" i="52"/>
  <c r="C31" i="52"/>
  <c r="G25" i="52"/>
  <c r="E34" i="52"/>
  <c r="E29" i="52"/>
  <c r="C32" i="52"/>
  <c r="D25" i="52"/>
  <c r="G14" i="52"/>
  <c r="G32" i="52"/>
  <c r="D38" i="52"/>
  <c r="D32" i="52"/>
  <c r="E37" i="52"/>
  <c r="G19" i="52"/>
  <c r="C35" i="52"/>
  <c r="C16" i="52"/>
  <c r="E19" i="52"/>
  <c r="D26" i="52"/>
  <c r="G27" i="52"/>
  <c r="E22" i="52"/>
  <c r="D27" i="52"/>
  <c r="E38" i="52"/>
  <c r="D21" i="52"/>
  <c r="C23" i="52"/>
  <c r="G28" i="52"/>
  <c r="D22" i="52"/>
  <c r="D39" i="52"/>
  <c r="E36" i="52"/>
  <c r="G20" i="52"/>
  <c r="G16" i="52"/>
  <c r="C19" i="52"/>
  <c r="E20" i="52"/>
  <c r="D37" i="52"/>
  <c r="E17" i="52"/>
  <c r="E28" i="52"/>
  <c r="G23" i="52"/>
  <c r="D23" i="52"/>
  <c r="E24" i="52"/>
  <c r="G21" i="52"/>
  <c r="G26" i="52"/>
  <c r="C28" i="52"/>
  <c r="C14" i="52"/>
  <c r="D34" i="52"/>
  <c r="D24" i="52"/>
  <c r="G18" i="52"/>
  <c r="G24" i="52"/>
  <c r="C18" i="52"/>
  <c r="C26" i="52"/>
  <c r="C36" i="52"/>
  <c r="G37" i="52"/>
  <c r="E21" i="52"/>
  <c r="D31" i="52"/>
  <c r="E33" i="52"/>
  <c r="G35" i="52"/>
  <c r="D17" i="52"/>
  <c r="L26" i="61"/>
  <c r="F9" i="64" s="1"/>
  <c r="G9" i="64" s="1"/>
  <c r="AD21" i="61"/>
  <c r="AD19" i="61"/>
  <c r="V20" i="61"/>
  <c r="B7" i="61"/>
  <c r="V21" i="61"/>
  <c r="V19" i="61"/>
  <c r="B6" i="61"/>
  <c r="AD20" i="61"/>
  <c r="D44" i="5" l="1"/>
  <c r="H40" i="52"/>
  <c r="H39" i="52"/>
  <c r="F40" i="52"/>
  <c r="F39" i="52"/>
  <c r="D45" i="5" l="1"/>
  <c r="D40" i="52"/>
  <c r="D41" i="52"/>
  <c r="E41" i="52"/>
  <c r="G41" i="52"/>
  <c r="G40" i="52"/>
  <c r="C41" i="52"/>
  <c r="E40" i="52"/>
  <c r="C40" i="52"/>
  <c r="D46" i="5" l="1"/>
  <c r="F42" i="52"/>
  <c r="H41" i="52"/>
  <c r="H42" i="52"/>
  <c r="F41" i="52"/>
  <c r="D47" i="5" l="1"/>
  <c r="E42" i="52"/>
  <c r="C43" i="52"/>
  <c r="E43" i="52"/>
  <c r="G43" i="52"/>
  <c r="G42" i="52"/>
  <c r="D43" i="52"/>
  <c r="D42" i="52"/>
  <c r="C42" i="52"/>
  <c r="D48" i="5" l="1"/>
  <c r="H43" i="52"/>
  <c r="F43" i="52"/>
  <c r="H44" i="52"/>
  <c r="F44" i="52"/>
  <c r="D49" i="5" l="1"/>
  <c r="D45" i="52"/>
  <c r="D44" i="52"/>
  <c r="C45" i="52"/>
  <c r="E44" i="52"/>
  <c r="G44" i="52"/>
  <c r="C44" i="52"/>
  <c r="G45" i="52"/>
  <c r="E45" i="52"/>
  <c r="D51" i="5" l="1"/>
  <c r="H46" i="52"/>
  <c r="F46" i="52"/>
  <c r="H45" i="52"/>
  <c r="F45" i="52"/>
  <c r="D52" i="5" l="1"/>
  <c r="G46" i="52"/>
  <c r="G47" i="52"/>
  <c r="C46" i="52"/>
  <c r="E47" i="52"/>
  <c r="D46" i="52"/>
  <c r="D47" i="52"/>
  <c r="E46" i="52"/>
  <c r="C47" i="52"/>
  <c r="D53" i="5" l="1"/>
  <c r="F47" i="52"/>
  <c r="F48" i="52"/>
  <c r="H48" i="52"/>
  <c r="H47" i="52"/>
  <c r="D54" i="5" l="1"/>
  <c r="D49" i="52"/>
  <c r="E49" i="52"/>
  <c r="C49" i="52"/>
  <c r="C48" i="52"/>
  <c r="D48" i="52"/>
  <c r="E48" i="52"/>
  <c r="G49" i="52"/>
  <c r="G48" i="52"/>
  <c r="D55" i="5" l="1"/>
  <c r="D56" i="5" l="1"/>
  <c r="D57" i="5" l="1"/>
  <c r="D58" i="5" l="1"/>
  <c r="D59" i="5" l="1"/>
  <c r="D60" i="5" l="1"/>
  <c r="D62" i="5" l="1"/>
  <c r="D63" i="5" l="1"/>
  <c r="D64" i="5" l="1"/>
  <c r="D65" i="5" l="1"/>
  <c r="D66" i="5" l="1"/>
  <c r="D67" i="5" l="1"/>
  <c r="D68" i="5" s="1"/>
  <c r="D69" i="5" s="1"/>
  <c r="D70" i="5" s="1"/>
  <c r="D71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9" i="5" s="1"/>
  <c r="D140" i="5" s="1"/>
  <c r="D141" i="5" s="1"/>
  <c r="D142" i="5" s="1"/>
  <c r="D143" i="5" s="1"/>
  <c r="D144" i="5" s="1"/>
  <c r="D145" i="5" s="1"/>
  <c r="D146" i="5" s="1"/>
  <c r="D147" i="5" s="1"/>
  <c r="D148" i="5" s="1"/>
  <c r="D150" i="5" s="1"/>
  <c r="D151" i="5" s="1"/>
  <c r="D152" i="5" s="1"/>
  <c r="D153" i="5" s="1"/>
  <c r="D154" i="5" s="1"/>
  <c r="D155" i="5" s="1"/>
  <c r="D156" i="5" s="1"/>
  <c r="D157" i="5" s="1"/>
  <c r="D158" i="5" s="1"/>
  <c r="D159" i="5" s="1"/>
  <c r="D161" i="5" s="1"/>
  <c r="D162" i="5" s="1"/>
  <c r="D163" i="5" s="1"/>
  <c r="D164" i="5" s="1"/>
  <c r="D165" i="5" s="1"/>
  <c r="D166" i="5" s="1"/>
  <c r="D167" i="5" s="1"/>
  <c r="D168" i="5" s="1"/>
  <c r="D169" i="5" s="1"/>
  <c r="D170" i="5" s="1"/>
  <c r="D172" i="5" s="1"/>
  <c r="D173" i="5" s="1"/>
  <c r="D174" i="5" s="1"/>
  <c r="D175" i="5" s="1"/>
  <c r="D176" i="5" s="1"/>
  <c r="D177" i="5" s="1"/>
  <c r="D178" i="5" s="1"/>
  <c r="D179" i="5" s="1"/>
  <c r="D180" i="5" s="1"/>
  <c r="D181" i="5" s="1"/>
  <c r="F123" i="52"/>
  <c r="F107" i="52"/>
  <c r="D101" i="52"/>
  <c r="F120" i="52"/>
  <c r="E114" i="52"/>
  <c r="E116" i="52"/>
  <c r="C103" i="52"/>
  <c r="C99" i="52"/>
  <c r="C113" i="52"/>
  <c r="D125" i="52"/>
  <c r="D105" i="52"/>
  <c r="H110" i="52"/>
  <c r="G121" i="52"/>
  <c r="C120" i="52"/>
  <c r="G115" i="52"/>
  <c r="G102" i="52"/>
  <c r="F119" i="52"/>
  <c r="F105" i="52"/>
  <c r="G112" i="52"/>
  <c r="G109" i="52"/>
  <c r="D120" i="52"/>
  <c r="G110" i="52"/>
  <c r="F122" i="52"/>
  <c r="D103" i="52"/>
  <c r="F97" i="52"/>
  <c r="H100" i="52"/>
  <c r="G107" i="52"/>
  <c r="C110" i="52"/>
  <c r="G108" i="52"/>
  <c r="C124" i="52"/>
  <c r="F113" i="52"/>
  <c r="G106" i="52"/>
  <c r="F100" i="52"/>
  <c r="D121" i="52"/>
  <c r="D98" i="52"/>
  <c r="H118" i="52"/>
  <c r="H117" i="52"/>
  <c r="E123" i="52"/>
  <c r="C112" i="52"/>
  <c r="F124" i="52"/>
  <c r="D117" i="52"/>
  <c r="G101" i="52"/>
  <c r="E107" i="52"/>
  <c r="E118" i="52"/>
  <c r="G120" i="52"/>
  <c r="H106" i="52"/>
  <c r="H123" i="52"/>
  <c r="F102" i="52"/>
  <c r="E125" i="52"/>
  <c r="G122" i="52"/>
  <c r="C118" i="52"/>
  <c r="E104" i="52"/>
  <c r="E121" i="52"/>
  <c r="F106" i="52"/>
  <c r="G124" i="52"/>
  <c r="D108" i="52"/>
  <c r="C111" i="52"/>
  <c r="F98" i="52"/>
  <c r="H124" i="52"/>
  <c r="D115" i="52"/>
  <c r="D104" i="52"/>
  <c r="G98" i="52"/>
  <c r="G104" i="52"/>
  <c r="H108" i="52"/>
  <c r="C115" i="52"/>
  <c r="G123" i="52"/>
  <c r="G116" i="52"/>
  <c r="E122" i="52"/>
  <c r="G105" i="52"/>
  <c r="G99" i="52"/>
  <c r="E103" i="52"/>
  <c r="H99" i="52"/>
  <c r="C119" i="52"/>
  <c r="F111" i="52"/>
  <c r="D112" i="52"/>
  <c r="G118" i="52"/>
  <c r="C105" i="52"/>
  <c r="H114" i="52"/>
  <c r="H96" i="52"/>
  <c r="E98" i="52"/>
  <c r="H119" i="52"/>
  <c r="H116" i="52"/>
  <c r="D122" i="52"/>
  <c r="F116" i="52"/>
  <c r="F109" i="52"/>
  <c r="H120" i="52"/>
  <c r="G113" i="52"/>
  <c r="D100" i="52"/>
  <c r="H109" i="52"/>
  <c r="H121" i="52"/>
  <c r="E96" i="52"/>
  <c r="E108" i="52"/>
  <c r="F115" i="52"/>
  <c r="F104" i="52"/>
  <c r="D123" i="52"/>
  <c r="D102" i="52"/>
  <c r="C109" i="52"/>
  <c r="F101" i="52"/>
  <c r="C98" i="52"/>
  <c r="H111" i="52"/>
  <c r="E111" i="52"/>
  <c r="G111" i="52"/>
  <c r="D109" i="52"/>
  <c r="C104" i="52"/>
  <c r="D116" i="52"/>
  <c r="D99" i="52"/>
  <c r="C116" i="52"/>
  <c r="G125" i="52"/>
  <c r="E101" i="52"/>
  <c r="F125" i="52"/>
  <c r="F103" i="52"/>
  <c r="D111" i="52"/>
  <c r="H102" i="52"/>
  <c r="C107" i="52"/>
  <c r="H103" i="52"/>
  <c r="E115" i="52"/>
  <c r="H107" i="52"/>
  <c r="G114" i="52"/>
  <c r="E105" i="52"/>
  <c r="C102" i="52"/>
  <c r="C117" i="52"/>
  <c r="E113" i="52"/>
  <c r="C121" i="52"/>
  <c r="E99" i="52"/>
  <c r="E102" i="52"/>
  <c r="D110" i="52"/>
  <c r="E100" i="52"/>
  <c r="G96" i="52"/>
  <c r="G119" i="52"/>
  <c r="H122" i="52"/>
  <c r="D114" i="52"/>
  <c r="F117" i="52"/>
  <c r="H101" i="52"/>
  <c r="F110" i="52"/>
  <c r="H104" i="52"/>
  <c r="H105" i="52"/>
  <c r="C122" i="52"/>
  <c r="D113" i="52"/>
  <c r="F114" i="52"/>
  <c r="C108" i="52"/>
  <c r="C125" i="52"/>
  <c r="H125" i="52"/>
  <c r="E124" i="52"/>
  <c r="C123" i="52"/>
  <c r="E120" i="52"/>
  <c r="D118" i="52"/>
  <c r="E119" i="52"/>
  <c r="C100" i="52"/>
  <c r="E106" i="52" l="1"/>
  <c r="G100" i="52"/>
  <c r="G117" i="52"/>
  <c r="F121" i="52"/>
  <c r="F99" i="52"/>
  <c r="H112" i="52"/>
  <c r="F118" i="52"/>
  <c r="E110" i="52"/>
  <c r="D107" i="52"/>
  <c r="G103" i="52"/>
  <c r="L26" i="87"/>
  <c r="F114" i="64" s="1"/>
  <c r="F28" i="93"/>
  <c r="B151" i="64" s="1"/>
  <c r="L25" i="90"/>
  <c r="F133" i="64" s="1"/>
  <c r="C137" i="52"/>
  <c r="C150" i="52"/>
  <c r="F27" i="88"/>
  <c r="B120" i="64" s="1"/>
  <c r="L25" i="81"/>
  <c r="F83" i="64" s="1"/>
  <c r="G83" i="64" s="1"/>
  <c r="E139" i="52"/>
  <c r="D161" i="52"/>
  <c r="L28" i="86"/>
  <c r="F111" i="64" s="1"/>
  <c r="F27" i="92"/>
  <c r="B145" i="64" s="1"/>
  <c r="L28" i="84"/>
  <c r="F101" i="64" s="1"/>
  <c r="F25" i="95"/>
  <c r="B158" i="64" s="1"/>
  <c r="F25" i="91"/>
  <c r="B138" i="64" s="1"/>
  <c r="G155" i="52"/>
  <c r="D149" i="52"/>
  <c r="E146" i="52"/>
  <c r="F24" i="88"/>
  <c r="B117" i="64" s="1"/>
  <c r="F28" i="114"/>
  <c r="B126" i="64" s="1"/>
  <c r="F25" i="114"/>
  <c r="B123" i="64" s="1"/>
  <c r="C144" i="52"/>
  <c r="F165" i="52"/>
  <c r="C136" i="52"/>
  <c r="L26" i="91"/>
  <c r="F139" i="64" s="1"/>
  <c r="L26" i="94"/>
  <c r="F154" i="64" s="1"/>
  <c r="L25" i="89"/>
  <c r="F128" i="64" s="1"/>
  <c r="F163" i="52"/>
  <c r="D157" i="52"/>
  <c r="F24" i="86"/>
  <c r="B107" i="64" s="1"/>
  <c r="F24" i="90"/>
  <c r="B132" i="64" s="1"/>
  <c r="F26" i="87"/>
  <c r="B114" i="64" s="1"/>
  <c r="F28" i="87"/>
  <c r="B116" i="64" s="1"/>
  <c r="L28" i="89"/>
  <c r="F131" i="64" s="1"/>
  <c r="L26" i="93"/>
  <c r="F149" i="64" s="1"/>
  <c r="D143" i="52"/>
  <c r="E133" i="52"/>
  <c r="L25" i="75"/>
  <c r="F33" i="64" s="1"/>
  <c r="G33" i="64" s="1"/>
  <c r="L25" i="91"/>
  <c r="F138" i="64" s="1"/>
  <c r="L27" i="72"/>
  <c r="F50" i="64" s="1"/>
  <c r="D141" i="52"/>
  <c r="F132" i="52"/>
  <c r="E138" i="52"/>
  <c r="H126" i="52"/>
  <c r="F28" i="92"/>
  <c r="B146" i="64" s="1"/>
  <c r="L26" i="81"/>
  <c r="F84" i="64" s="1"/>
  <c r="G84" i="64" s="1"/>
  <c r="L26" i="90"/>
  <c r="F134" i="64" s="1"/>
  <c r="L28" i="67"/>
  <c r="F16" i="64" s="1"/>
  <c r="E153" i="52"/>
  <c r="E165" i="52"/>
  <c r="E164" i="52"/>
  <c r="F24" i="95"/>
  <c r="B157" i="64" s="1"/>
  <c r="F26" i="94"/>
  <c r="B154" i="64" s="1"/>
  <c r="L25" i="93"/>
  <c r="F148" i="64" s="1"/>
  <c r="H132" i="52"/>
  <c r="E163" i="52"/>
  <c r="F138" i="52"/>
  <c r="F27" i="86"/>
  <c r="B110" i="64" s="1"/>
  <c r="L25" i="85"/>
  <c r="F103" i="64" s="1"/>
  <c r="L28" i="93"/>
  <c r="F151" i="64" s="1"/>
  <c r="L28" i="88"/>
  <c r="F121" i="64" s="1"/>
  <c r="L28" i="85"/>
  <c r="F106" i="64" s="1"/>
  <c r="F145" i="52"/>
  <c r="C127" i="52"/>
  <c r="L28" i="87"/>
  <c r="F116" i="64" s="1"/>
  <c r="F28" i="86"/>
  <c r="B111" i="64" s="1"/>
  <c r="G145" i="52"/>
  <c r="E131" i="52"/>
  <c r="H151" i="52"/>
  <c r="L26" i="73"/>
  <c r="F54" i="64" s="1"/>
  <c r="G54" i="64" s="1"/>
  <c r="F26" i="82"/>
  <c r="B89" i="64" s="1"/>
  <c r="G89" i="64" s="1"/>
  <c r="F25" i="86"/>
  <c r="B108" i="64" s="1"/>
  <c r="F27" i="85"/>
  <c r="B105" i="64" s="1"/>
  <c r="F157" i="52"/>
  <c r="G146" i="52"/>
  <c r="D130" i="52"/>
  <c r="L25" i="88"/>
  <c r="F118" i="64" s="1"/>
  <c r="F26" i="92"/>
  <c r="B144" i="64" s="1"/>
  <c r="F28" i="88"/>
  <c r="B121" i="64" s="1"/>
  <c r="L28" i="72"/>
  <c r="F51" i="64" s="1"/>
  <c r="F27" i="93"/>
  <c r="B150" i="64" s="1"/>
  <c r="H127" i="52"/>
  <c r="D150" i="52"/>
  <c r="C135" i="52"/>
  <c r="L26" i="75"/>
  <c r="F34" i="64" s="1"/>
  <c r="G34" i="64" s="1"/>
  <c r="L25" i="87"/>
  <c r="F113" i="64" s="1"/>
  <c r="L28" i="75"/>
  <c r="F36" i="64" s="1"/>
  <c r="L26" i="114"/>
  <c r="F124" i="64" s="1"/>
  <c r="C129" i="52"/>
  <c r="F149" i="52"/>
  <c r="L28" i="95"/>
  <c r="F161" i="64" s="1"/>
  <c r="L26" i="85"/>
  <c r="F104" i="64" s="1"/>
  <c r="F28" i="94"/>
  <c r="B156" i="64" s="1"/>
  <c r="L28" i="94"/>
  <c r="F156" i="64" s="1"/>
  <c r="L25" i="92"/>
  <c r="F143" i="64" s="1"/>
  <c r="E136" i="52"/>
  <c r="D135" i="52"/>
  <c r="H161" i="52"/>
  <c r="H154" i="52"/>
  <c r="L26" i="72"/>
  <c r="F49" i="64" s="1"/>
  <c r="G49" i="64" s="1"/>
  <c r="L28" i="92"/>
  <c r="F146" i="64" s="1"/>
  <c r="L28" i="90"/>
  <c r="F136" i="64" s="1"/>
  <c r="F26" i="86"/>
  <c r="B109" i="64" s="1"/>
  <c r="D136" i="52"/>
  <c r="G161" i="52"/>
  <c r="F156" i="52"/>
  <c r="G158" i="52"/>
  <c r="D160" i="52"/>
  <c r="C160" i="52"/>
  <c r="F155" i="52"/>
  <c r="C134" i="52"/>
  <c r="F148" i="52"/>
  <c r="E157" i="52"/>
  <c r="G128" i="52"/>
  <c r="H129" i="52"/>
  <c r="C152" i="52"/>
  <c r="H150" i="52"/>
  <c r="H144" i="52"/>
  <c r="D127" i="52"/>
  <c r="D126" i="52"/>
  <c r="D146" i="52"/>
  <c r="H162" i="52"/>
  <c r="H145" i="52"/>
  <c r="D128" i="52"/>
  <c r="G143" i="52"/>
  <c r="D151" i="52"/>
  <c r="E156" i="52"/>
  <c r="G147" i="52"/>
  <c r="E141" i="52"/>
  <c r="F160" i="52"/>
  <c r="G144" i="52"/>
  <c r="H143" i="52"/>
  <c r="H140" i="52"/>
  <c r="C126" i="52"/>
  <c r="F164" i="52"/>
  <c r="C128" i="52"/>
  <c r="D140" i="52"/>
  <c r="F139" i="52"/>
  <c r="F140" i="52"/>
  <c r="G163" i="52"/>
  <c r="C159" i="52"/>
  <c r="C142" i="52"/>
  <c r="E144" i="52"/>
  <c r="E126" i="52"/>
  <c r="E147" i="52"/>
  <c r="C164" i="52"/>
  <c r="F130" i="52"/>
  <c r="E148" i="52"/>
  <c r="F131" i="52"/>
  <c r="D165" i="52"/>
  <c r="G130" i="52"/>
  <c r="G138" i="52"/>
  <c r="D155" i="52"/>
  <c r="E159" i="52"/>
  <c r="G139" i="52"/>
  <c r="E158" i="52"/>
  <c r="D134" i="52"/>
  <c r="G136" i="52"/>
  <c r="G164" i="52"/>
  <c r="C156" i="52"/>
  <c r="D158" i="52"/>
  <c r="F158" i="52"/>
  <c r="C161" i="52"/>
  <c r="D152" i="52"/>
  <c r="F146" i="52"/>
  <c r="G133" i="52"/>
  <c r="H137" i="52"/>
  <c r="G152" i="52"/>
  <c r="H135" i="52"/>
  <c r="E150" i="52"/>
  <c r="G137" i="52"/>
  <c r="F151" i="52"/>
  <c r="D133" i="52"/>
  <c r="D144" i="52"/>
  <c r="C147" i="52"/>
  <c r="C141" i="52"/>
  <c r="D138" i="52"/>
  <c r="H160" i="52"/>
  <c r="H134" i="52"/>
  <c r="E149" i="52"/>
  <c r="F27" i="91"/>
  <c r="B140" i="64" s="1"/>
  <c r="N19" i="92"/>
  <c r="V21" i="84"/>
  <c r="F19" i="85"/>
  <c r="N21" i="88"/>
  <c r="F21" i="87"/>
  <c r="AD21" i="92"/>
  <c r="V20" i="86"/>
  <c r="V20" i="93"/>
  <c r="V20" i="73"/>
  <c r="V21" i="81"/>
  <c r="F20" i="93"/>
  <c r="V20" i="95"/>
  <c r="AD20" i="72"/>
  <c r="F133" i="52"/>
  <c r="D148" i="52"/>
  <c r="N20" i="88"/>
  <c r="V20" i="114"/>
  <c r="AD20" i="88"/>
  <c r="AD19" i="92"/>
  <c r="E143" i="52"/>
  <c r="C163" i="52"/>
  <c r="N21" i="90"/>
  <c r="AD21" i="88"/>
  <c r="V21" i="92"/>
  <c r="L24" i="90"/>
  <c r="F132" i="64" s="1"/>
  <c r="D156" i="52"/>
  <c r="V20" i="91"/>
  <c r="AD20" i="85"/>
  <c r="V19" i="67"/>
  <c r="N19" i="87"/>
  <c r="F21" i="114"/>
  <c r="V20" i="81"/>
  <c r="F19" i="88"/>
  <c r="AD19" i="91"/>
  <c r="C155" i="52"/>
  <c r="H133" i="52"/>
  <c r="N20" i="85"/>
  <c r="F21" i="90"/>
  <c r="F159" i="52"/>
  <c r="N21" i="86"/>
  <c r="F19" i="93"/>
  <c r="L24" i="95"/>
  <c r="F157" i="64" s="1"/>
  <c r="AD20" i="114"/>
  <c r="L26" i="67"/>
  <c r="F14" i="64" s="1"/>
  <c r="G14" i="64" s="1"/>
  <c r="G156" i="52"/>
  <c r="F128" i="52"/>
  <c r="F136" i="52"/>
  <c r="F129" i="52"/>
  <c r="L24" i="81"/>
  <c r="F82" i="64" s="1"/>
  <c r="G82" i="64" s="1"/>
  <c r="D137" i="52"/>
  <c r="E129" i="52"/>
  <c r="E137" i="52"/>
  <c r="B7" i="72"/>
  <c r="V21" i="94"/>
  <c r="N20" i="94"/>
  <c r="AD19" i="84"/>
  <c r="H149" i="52"/>
  <c r="N19" i="114"/>
  <c r="L24" i="89"/>
  <c r="F127" i="64" s="1"/>
  <c r="AD21" i="90"/>
  <c r="V21" i="72"/>
  <c r="C158" i="52"/>
  <c r="F21" i="82"/>
  <c r="N19" i="94"/>
  <c r="B9" i="72"/>
  <c r="N20" i="93"/>
  <c r="N21" i="82"/>
  <c r="C133" i="52"/>
  <c r="D159" i="52"/>
  <c r="F19" i="92"/>
  <c r="B4" i="72"/>
  <c r="C145" i="52"/>
  <c r="E128" i="52"/>
  <c r="F144" i="52"/>
  <c r="V20" i="67"/>
  <c r="AD19" i="87"/>
  <c r="AD19" i="67"/>
  <c r="L24" i="72"/>
  <c r="F47" i="64" s="1"/>
  <c r="G47" i="64" s="1"/>
  <c r="D162" i="52"/>
  <c r="F19" i="86"/>
  <c r="F20" i="90"/>
  <c r="L27" i="67"/>
  <c r="F15" i="64" s="1"/>
  <c r="H131" i="52"/>
  <c r="C149" i="52"/>
  <c r="V20" i="85"/>
  <c r="V19" i="92"/>
  <c r="AD19" i="85"/>
  <c r="E160" i="52"/>
  <c r="H156" i="52"/>
  <c r="H164" i="52"/>
  <c r="H139" i="52"/>
  <c r="V19" i="93"/>
  <c r="AD19" i="89"/>
  <c r="D145" i="52"/>
  <c r="G165" i="52"/>
  <c r="G140" i="52"/>
  <c r="F20" i="91"/>
  <c r="F25" i="90"/>
  <c r="B133" i="64" s="1"/>
  <c r="H165" i="52"/>
  <c r="V19" i="73"/>
  <c r="H142" i="52"/>
  <c r="L27" i="73"/>
  <c r="F55" i="64" s="1"/>
  <c r="N21" i="94"/>
  <c r="V19" i="87"/>
  <c r="D147" i="52"/>
  <c r="F127" i="52"/>
  <c r="F24" i="85"/>
  <c r="B102" i="64" s="1"/>
  <c r="AD19" i="72"/>
  <c r="H130" i="52"/>
  <c r="H148" i="52"/>
  <c r="N20" i="114"/>
  <c r="V21" i="90"/>
  <c r="AD20" i="93"/>
  <c r="G157" i="52"/>
  <c r="H159" i="52"/>
  <c r="N19" i="93"/>
  <c r="V20" i="92"/>
  <c r="N19" i="85"/>
  <c r="F134" i="52"/>
  <c r="H158" i="52"/>
  <c r="L24" i="67"/>
  <c r="F12" i="64" s="1"/>
  <c r="G12" i="64" s="1"/>
  <c r="N20" i="90"/>
  <c r="AD20" i="67"/>
  <c r="G149" i="52"/>
  <c r="H152" i="52"/>
  <c r="V19" i="85"/>
  <c r="V19" i="84"/>
  <c r="F19" i="95"/>
  <c r="AD21" i="67"/>
  <c r="C132" i="52"/>
  <c r="L24" i="88"/>
  <c r="F117" i="64" s="1"/>
  <c r="F27" i="87"/>
  <c r="B115" i="64" s="1"/>
  <c r="F19" i="87"/>
  <c r="V20" i="89"/>
  <c r="G129" i="52"/>
  <c r="AD21" i="95"/>
  <c r="H138" i="52"/>
  <c r="L24" i="94"/>
  <c r="F152" i="64" s="1"/>
  <c r="V19" i="90"/>
  <c r="AD19" i="90"/>
  <c r="V21" i="93"/>
  <c r="F135" i="52"/>
  <c r="F20" i="94"/>
  <c r="F21" i="88"/>
  <c r="AD20" i="81"/>
  <c r="AD19" i="86"/>
  <c r="H136" i="52"/>
  <c r="G150" i="52"/>
  <c r="H163" i="52"/>
  <c r="AD21" i="72"/>
  <c r="V21" i="95"/>
  <c r="H147" i="52"/>
  <c r="C143" i="52"/>
  <c r="C148" i="52"/>
  <c r="F20" i="95"/>
  <c r="N20" i="87"/>
  <c r="G148" i="52"/>
  <c r="E161" i="52"/>
  <c r="F21" i="95"/>
  <c r="N19" i="91"/>
  <c r="AD21" i="93"/>
  <c r="N21" i="93"/>
  <c r="L24" i="84"/>
  <c r="F97" i="64" s="1"/>
  <c r="H97" i="64" s="1"/>
  <c r="V21" i="89"/>
  <c r="G160" i="52"/>
  <c r="V21" i="114"/>
  <c r="AD20" i="86"/>
  <c r="H128" i="52"/>
  <c r="C154" i="52"/>
  <c r="F28" i="85"/>
  <c r="B106" i="64" s="1"/>
  <c r="V19" i="81"/>
  <c r="L24" i="91"/>
  <c r="F137" i="64" s="1"/>
  <c r="D164" i="52"/>
  <c r="C139" i="52"/>
  <c r="G127" i="52"/>
  <c r="E140" i="52"/>
  <c r="AD21" i="75"/>
  <c r="G135" i="52"/>
  <c r="F161" i="52"/>
  <c r="D132" i="52"/>
  <c r="C157" i="52"/>
  <c r="N20" i="91"/>
  <c r="V19" i="72"/>
  <c r="V21" i="88"/>
  <c r="F142" i="52"/>
  <c r="H146" i="52"/>
  <c r="N21" i="95"/>
  <c r="G154" i="52"/>
  <c r="H155" i="52"/>
  <c r="L24" i="85"/>
  <c r="F102" i="64" s="1"/>
  <c r="AD19" i="94"/>
  <c r="AD19" i="95"/>
  <c r="F137" i="52"/>
  <c r="E152" i="52"/>
  <c r="L24" i="87"/>
  <c r="F112" i="64" s="1"/>
  <c r="AD20" i="89"/>
  <c r="F24" i="92"/>
  <c r="B142" i="64" s="1"/>
  <c r="F141" i="52"/>
  <c r="B6" i="72"/>
  <c r="F25" i="94"/>
  <c r="B153" i="64" s="1"/>
  <c r="H153" i="64" s="1"/>
  <c r="L27" i="75"/>
  <c r="F35" i="64" s="1"/>
  <c r="F126" i="52"/>
  <c r="F162" i="52"/>
  <c r="AD19" i="73"/>
  <c r="V21" i="87"/>
  <c r="F20" i="114"/>
  <c r="F19" i="82"/>
  <c r="E135" i="52"/>
  <c r="G159" i="52"/>
  <c r="H153" i="52"/>
  <c r="N19" i="82"/>
  <c r="V19" i="88"/>
  <c r="N20" i="95"/>
  <c r="V19" i="114"/>
  <c r="AD20" i="90"/>
  <c r="F19" i="114"/>
  <c r="AD19" i="93"/>
  <c r="V19" i="91"/>
  <c r="V20" i="87"/>
  <c r="V21" i="86"/>
  <c r="E142" i="52"/>
  <c r="AD20" i="95"/>
  <c r="V21" i="67"/>
  <c r="C138" i="52"/>
  <c r="V20" i="88"/>
  <c r="G162" i="52"/>
  <c r="N20" i="92"/>
  <c r="AD21" i="91"/>
  <c r="N21" i="114"/>
  <c r="AD19" i="88"/>
  <c r="D142" i="52"/>
  <c r="F20" i="86"/>
  <c r="G134" i="52"/>
  <c r="N20" i="82"/>
  <c r="F21" i="92"/>
  <c r="E130" i="52"/>
  <c r="C140" i="52"/>
  <c r="F21" i="91"/>
  <c r="AD21" i="114"/>
  <c r="V21" i="75"/>
  <c r="C153" i="52"/>
  <c r="AD21" i="94"/>
  <c r="F21" i="86"/>
  <c r="N19" i="90"/>
  <c r="B5" i="72"/>
  <c r="C131" i="52"/>
  <c r="C162" i="52"/>
  <c r="E134" i="52"/>
  <c r="AD20" i="75"/>
  <c r="AD20" i="91"/>
  <c r="E127" i="52"/>
  <c r="G151" i="52"/>
  <c r="N21" i="87"/>
  <c r="L24" i="92"/>
  <c r="F142" i="64" s="1"/>
  <c r="V19" i="89"/>
  <c r="AD19" i="75"/>
  <c r="F21" i="93"/>
  <c r="AD21" i="73"/>
  <c r="B8" i="72"/>
  <c r="V20" i="75"/>
  <c r="C165" i="52"/>
  <c r="F26" i="93"/>
  <c r="B149" i="64" s="1"/>
  <c r="V19" i="95"/>
  <c r="L24" i="75"/>
  <c r="F32" i="64" s="1"/>
  <c r="G32" i="64" s="1"/>
  <c r="F21" i="85"/>
  <c r="AD21" i="86"/>
  <c r="V20" i="90"/>
  <c r="C151" i="52"/>
  <c r="N19" i="95"/>
  <c r="F21" i="94"/>
  <c r="G142" i="52"/>
  <c r="H157" i="52"/>
  <c r="F25" i="82"/>
  <c r="B88" i="64" s="1"/>
  <c r="G88" i="64" s="1"/>
  <c r="AD21" i="89"/>
  <c r="V20" i="72"/>
  <c r="F147" i="52"/>
  <c r="L27" i="81"/>
  <c r="F85" i="64" s="1"/>
  <c r="E151" i="52"/>
  <c r="AD21" i="84"/>
  <c r="AD20" i="84"/>
  <c r="F154" i="52"/>
  <c r="B10" i="72"/>
  <c r="G141" i="52"/>
  <c r="L28" i="114"/>
  <c r="F126" i="64" s="1"/>
  <c r="V21" i="85"/>
  <c r="G131" i="52"/>
  <c r="F19" i="90"/>
  <c r="C130" i="52"/>
  <c r="V19" i="94"/>
  <c r="AD19" i="81"/>
  <c r="F20" i="85"/>
  <c r="D139" i="52"/>
  <c r="F19" i="91"/>
  <c r="N21" i="91"/>
  <c r="V21" i="73"/>
  <c r="N21" i="92"/>
  <c r="L24" i="114"/>
  <c r="F122" i="64" s="1"/>
  <c r="AD19" i="114"/>
  <c r="G132" i="52"/>
  <c r="E155" i="52"/>
  <c r="F20" i="82"/>
  <c r="L26" i="89"/>
  <c r="F129" i="64" s="1"/>
  <c r="V20" i="94"/>
  <c r="E132" i="52"/>
  <c r="V19" i="86"/>
  <c r="N19" i="86"/>
  <c r="AD20" i="92"/>
  <c r="H141" i="52"/>
  <c r="C146" i="52"/>
  <c r="E145" i="52"/>
  <c r="L24" i="93"/>
  <c r="F147" i="64" s="1"/>
  <c r="AD20" i="94"/>
  <c r="AD20" i="87"/>
  <c r="V21" i="91"/>
  <c r="AD20" i="73"/>
  <c r="F143" i="52"/>
  <c r="F19" i="94"/>
  <c r="F20" i="87"/>
  <c r="L24" i="73"/>
  <c r="F52" i="64" s="1"/>
  <c r="G52" i="64" s="1"/>
  <c r="V19" i="75"/>
  <c r="AD21" i="81"/>
  <c r="AD21" i="85"/>
  <c r="F20" i="88"/>
  <c r="N21" i="85"/>
  <c r="AD21" i="87"/>
  <c r="D154" i="52"/>
  <c r="D129" i="52"/>
  <c r="F20" i="92"/>
  <c r="N19" i="88"/>
  <c r="E154" i="52"/>
  <c r="E162" i="52"/>
  <c r="G126" i="52"/>
  <c r="F25" i="87"/>
  <c r="B113" i="64" s="1"/>
  <c r="V20" i="84"/>
  <c r="D131" i="52"/>
  <c r="N20" i="86"/>
  <c r="F150" i="52"/>
  <c r="F152" i="52"/>
  <c r="C3" i="84"/>
  <c r="N29" i="80"/>
  <c r="G153" i="52"/>
  <c r="D153" i="52"/>
  <c r="E13" i="99"/>
  <c r="E13" i="105"/>
  <c r="E16" i="86"/>
  <c r="E13" i="86"/>
  <c r="U16" i="98"/>
  <c r="C3" i="96"/>
  <c r="E16" i="91"/>
  <c r="A3" i="86"/>
  <c r="A3" i="113"/>
  <c r="C3" i="85"/>
  <c r="U13" i="103"/>
  <c r="A3" i="90"/>
  <c r="U16" i="96"/>
  <c r="E13" i="101"/>
  <c r="C3" i="98"/>
  <c r="C3" i="86"/>
  <c r="C3" i="108"/>
  <c r="E16" i="109"/>
  <c r="U13" i="89"/>
  <c r="F27" i="82"/>
  <c r="B90" i="64" s="1"/>
  <c r="U13" i="96"/>
  <c r="U13" i="98"/>
  <c r="E16" i="103"/>
  <c r="A3" i="104"/>
  <c r="E13" i="90"/>
  <c r="C3" i="90"/>
  <c r="A3" i="98"/>
  <c r="C3" i="97"/>
  <c r="E13" i="97"/>
  <c r="U16" i="103"/>
  <c r="E13" i="111"/>
  <c r="U13" i="97"/>
  <c r="U16" i="87"/>
  <c r="A3" i="110"/>
  <c r="E16" i="90"/>
  <c r="E16" i="85"/>
  <c r="U16" i="102"/>
  <c r="E16" i="97"/>
  <c r="E13" i="103"/>
  <c r="E13" i="100"/>
  <c r="U16" i="86"/>
  <c r="A3" i="106"/>
  <c r="A3" i="91"/>
  <c r="U13" i="90"/>
  <c r="E13" i="113"/>
  <c r="A3" i="100"/>
  <c r="L26" i="92"/>
  <c r="F144" i="64" s="1"/>
  <c r="C3" i="91"/>
  <c r="E16" i="92"/>
  <c r="E13" i="91"/>
  <c r="U13" i="92"/>
  <c r="E16" i="106"/>
  <c r="A3" i="88"/>
  <c r="E13" i="92"/>
  <c r="E16" i="110"/>
  <c r="A3" i="111"/>
  <c r="A3" i="109"/>
  <c r="U13" i="108"/>
  <c r="E16" i="105"/>
  <c r="A3" i="112"/>
  <c r="E13" i="112"/>
  <c r="E16" i="87"/>
  <c r="E16" i="99"/>
  <c r="U16" i="92"/>
  <c r="C3" i="93"/>
  <c r="E13" i="98"/>
  <c r="A3" i="99"/>
  <c r="A3" i="105"/>
  <c r="E13" i="85"/>
  <c r="U16" i="90"/>
  <c r="C3" i="103"/>
  <c r="U16" i="89"/>
  <c r="A3" i="103"/>
  <c r="C3" i="89"/>
  <c r="A3" i="85"/>
  <c r="E16" i="88"/>
  <c r="C3" i="92"/>
  <c r="C3" i="87"/>
  <c r="E13" i="106"/>
  <c r="A3" i="87"/>
  <c r="A3" i="97"/>
  <c r="U13" i="88"/>
  <c r="E13" i="104"/>
  <c r="A3" i="101"/>
  <c r="U16" i="93"/>
  <c r="U16" i="85"/>
  <c r="E13" i="109"/>
  <c r="E13" i="110"/>
  <c r="E16" i="104"/>
  <c r="U13" i="91"/>
  <c r="E16" i="113"/>
  <c r="U13" i="85"/>
  <c r="U13" i="84"/>
  <c r="E16" i="112"/>
  <c r="E13" i="93"/>
  <c r="E16" i="101"/>
  <c r="U16" i="91"/>
  <c r="E16" i="100"/>
  <c r="E13" i="87"/>
  <c r="U16" i="97"/>
  <c r="E16" i="111"/>
  <c r="U13" i="87"/>
  <c r="A3" i="92"/>
  <c r="U13" i="86"/>
  <c r="E16" i="98"/>
  <c r="U16" i="84"/>
  <c r="F26" i="91"/>
  <c r="B139" i="64" s="1"/>
  <c r="F25" i="93"/>
  <c r="B148" i="64" s="1"/>
  <c r="F26" i="85"/>
  <c r="B104" i="64" s="1"/>
  <c r="F25" i="85"/>
  <c r="B103" i="64" s="1"/>
  <c r="L26" i="95"/>
  <c r="F159" i="64" s="1"/>
  <c r="F28" i="90"/>
  <c r="B136" i="64" s="1"/>
  <c r="L26" i="84"/>
  <c r="F99" i="64" s="1"/>
  <c r="H99" i="64" s="1"/>
  <c r="F27" i="90"/>
  <c r="B135" i="64" s="1"/>
  <c r="F24" i="91"/>
  <c r="B137" i="64" s="1"/>
  <c r="L25" i="86"/>
  <c r="F108" i="64" s="1"/>
  <c r="F28" i="91"/>
  <c r="B141" i="64" s="1"/>
  <c r="F24" i="87"/>
  <c r="B112" i="64" s="1"/>
  <c r="F24" i="93"/>
  <c r="B147" i="64" s="1"/>
  <c r="F25" i="92"/>
  <c r="B143" i="64" s="1"/>
  <c r="F153" i="52"/>
  <c r="L28" i="91"/>
  <c r="F141" i="64" s="1"/>
  <c r="L25" i="95"/>
  <c r="F158" i="64" s="1"/>
  <c r="F24" i="94"/>
  <c r="B152" i="64" s="1"/>
  <c r="L25" i="114"/>
  <c r="F123" i="64" s="1"/>
  <c r="F26" i="90"/>
  <c r="B134" i="64" s="1"/>
  <c r="L26" i="86"/>
  <c r="F109" i="64" s="1"/>
  <c r="L25" i="84"/>
  <c r="F98" i="64" s="1"/>
  <c r="H98" i="64" s="1"/>
  <c r="L24" i="86"/>
  <c r="F107" i="64" s="1"/>
  <c r="F26" i="88"/>
  <c r="B119" i="64" s="1"/>
  <c r="H119" i="64" s="1"/>
  <c r="F27" i="94"/>
  <c r="B155" i="64" s="1"/>
  <c r="D163" i="52"/>
  <c r="F25" i="88"/>
  <c r="B118" i="64" s="1"/>
  <c r="C106" i="52"/>
  <c r="H113" i="52"/>
  <c r="U13" i="81"/>
  <c r="N20" i="75"/>
  <c r="F24" i="73"/>
  <c r="B52" i="64" s="1"/>
  <c r="H52" i="64" s="1"/>
  <c r="F27" i="70"/>
  <c r="B30" i="64" s="1"/>
  <c r="H30" i="64" s="1"/>
  <c r="F24" i="69"/>
  <c r="B22" i="64" s="1"/>
  <c r="G22" i="64" s="1"/>
  <c r="L27" i="78"/>
  <c r="F70" i="64" s="1"/>
  <c r="F28" i="67"/>
  <c r="B16" i="64" s="1"/>
  <c r="L28" i="74"/>
  <c r="F61" i="64" s="1"/>
  <c r="L28" i="68"/>
  <c r="F21" i="64" s="1"/>
  <c r="F26" i="77"/>
  <c r="B64" i="64" s="1"/>
  <c r="H64" i="64" s="1"/>
  <c r="F24" i="83"/>
  <c r="B92" i="64" s="1"/>
  <c r="G92" i="64" s="1"/>
  <c r="F24" i="81"/>
  <c r="B82" i="64" s="1"/>
  <c r="H82" i="64" s="1"/>
  <c r="F28" i="71"/>
  <c r="B46" i="64" s="1"/>
  <c r="G46" i="64" s="1"/>
  <c r="L26" i="82"/>
  <c r="F89" i="64" s="1"/>
  <c r="H89" i="64" s="1"/>
  <c r="L25" i="80"/>
  <c r="F78" i="64" s="1"/>
  <c r="G78" i="64" s="1"/>
  <c r="L26" i="69"/>
  <c r="F24" i="64" s="1"/>
  <c r="G24" i="64" s="1"/>
  <c r="L26" i="80"/>
  <c r="F79" i="64" s="1"/>
  <c r="H79" i="64" s="1"/>
  <c r="F28" i="77"/>
  <c r="B66" i="64" s="1"/>
  <c r="F26" i="75"/>
  <c r="B34" i="64" s="1"/>
  <c r="H34" i="64" s="1"/>
  <c r="F27" i="69"/>
  <c r="B25" i="64" s="1"/>
  <c r="G25" i="64" s="1"/>
  <c r="L26" i="76"/>
  <c r="F39" i="64" s="1"/>
  <c r="H39" i="64" s="1"/>
  <c r="F25" i="77"/>
  <c r="B63" i="64" s="1"/>
  <c r="H63" i="64" s="1"/>
  <c r="F27" i="68"/>
  <c r="B20" i="64" s="1"/>
  <c r="G20" i="64" s="1"/>
  <c r="F24" i="79"/>
  <c r="B72" i="64" s="1"/>
  <c r="G72" i="64" s="1"/>
  <c r="F28" i="70"/>
  <c r="B31" i="64" s="1"/>
  <c r="F26" i="83"/>
  <c r="B94" i="64" s="1"/>
  <c r="G94" i="64" s="1"/>
  <c r="F25" i="79"/>
  <c r="B73" i="64" s="1"/>
  <c r="G73" i="64" s="1"/>
  <c r="F25" i="74"/>
  <c r="B58" i="64" s="1"/>
  <c r="G58" i="64" s="1"/>
  <c r="D5" i="105"/>
  <c r="L26" i="78"/>
  <c r="F69" i="64" s="1"/>
  <c r="H69" i="64" s="1"/>
  <c r="F26" i="73"/>
  <c r="B54" i="64" s="1"/>
  <c r="H54" i="64" s="1"/>
  <c r="L25" i="71"/>
  <c r="F43" i="64" s="1"/>
  <c r="H43" i="64" s="1"/>
  <c r="F27" i="73"/>
  <c r="B55" i="64" s="1"/>
  <c r="F25" i="68"/>
  <c r="B18" i="64" s="1"/>
  <c r="G18" i="64" s="1"/>
  <c r="F26" i="70"/>
  <c r="B29" i="64" s="1"/>
  <c r="G29" i="64" s="1"/>
  <c r="F25" i="80"/>
  <c r="B78" i="64" s="1"/>
  <c r="H78" i="64" s="1"/>
  <c r="L28" i="76"/>
  <c r="F41" i="64" s="1"/>
  <c r="L28" i="70"/>
  <c r="F31" i="64" s="1"/>
  <c r="F26" i="79"/>
  <c r="B74" i="64" s="1"/>
  <c r="G74" i="64" s="1"/>
  <c r="F25" i="69"/>
  <c r="B23" i="64" s="1"/>
  <c r="H23" i="64" s="1"/>
  <c r="L26" i="68"/>
  <c r="F19" i="64" s="1"/>
  <c r="G19" i="64" s="1"/>
  <c r="F27" i="83"/>
  <c r="B95" i="64" s="1"/>
  <c r="G95" i="64" s="1"/>
  <c r="F26" i="71"/>
  <c r="B44" i="64" s="1"/>
  <c r="H44" i="64" s="1"/>
  <c r="F25" i="67"/>
  <c r="B13" i="64" s="1"/>
  <c r="H13" i="64" s="1"/>
  <c r="L28" i="82"/>
  <c r="F91" i="64" s="1"/>
  <c r="F28" i="72"/>
  <c r="B51" i="64" s="1"/>
  <c r="L28" i="69"/>
  <c r="F26" i="64" s="1"/>
  <c r="H26" i="64" s="1"/>
  <c r="L26" i="71"/>
  <c r="F44" i="64" s="1"/>
  <c r="G44" i="64" s="1"/>
  <c r="L25" i="78"/>
  <c r="F68" i="64" s="1"/>
  <c r="H68" i="64" s="1"/>
  <c r="L25" i="83"/>
  <c r="F93" i="64" s="1"/>
  <c r="G93" i="64" s="1"/>
  <c r="L25" i="74"/>
  <c r="F58" i="64" s="1"/>
  <c r="H58" i="64" s="1"/>
  <c r="L26" i="83"/>
  <c r="F94" i="64" s="1"/>
  <c r="H94" i="64" s="1"/>
  <c r="L28" i="77"/>
  <c r="F66" i="64" s="1"/>
  <c r="L25" i="79"/>
  <c r="F73" i="64" s="1"/>
  <c r="H73" i="64" s="1"/>
  <c r="L25" i="68"/>
  <c r="F18" i="64" s="1"/>
  <c r="H18" i="64" s="1"/>
  <c r="F27" i="80"/>
  <c r="B80" i="64" s="1"/>
  <c r="H80" i="64" s="1"/>
  <c r="F27" i="77"/>
  <c r="B65" i="64" s="1"/>
  <c r="H65" i="64" s="1"/>
  <c r="F24" i="75"/>
  <c r="B32" i="64" s="1"/>
  <c r="H32" i="64" s="1"/>
  <c r="F28" i="83"/>
  <c r="B96" i="64" s="1"/>
  <c r="F24" i="68"/>
  <c r="B17" i="64" s="1"/>
  <c r="G17" i="64" s="1"/>
  <c r="F27" i="67"/>
  <c r="B15" i="64" s="1"/>
  <c r="L28" i="71"/>
  <c r="F46" i="64" s="1"/>
  <c r="H46" i="64" s="1"/>
  <c r="F25" i="73"/>
  <c r="B53" i="64" s="1"/>
  <c r="H53" i="64" s="1"/>
  <c r="F24" i="77"/>
  <c r="B62" i="64" s="1"/>
  <c r="G62" i="64" s="1"/>
  <c r="D5" i="74"/>
  <c r="L28" i="79"/>
  <c r="F76" i="64" s="1"/>
  <c r="F28" i="73"/>
  <c r="B56" i="64" s="1"/>
  <c r="L25" i="82"/>
  <c r="F88" i="64" s="1"/>
  <c r="H88" i="64" s="1"/>
  <c r="L26" i="77"/>
  <c r="F64" i="64" s="1"/>
  <c r="G64" i="64" s="1"/>
  <c r="F27" i="81"/>
  <c r="B85" i="64" s="1"/>
  <c r="F26" i="74"/>
  <c r="B59" i="64" s="1"/>
  <c r="G59" i="64" s="1"/>
  <c r="L26" i="70"/>
  <c r="F29" i="64" s="1"/>
  <c r="H29" i="64" s="1"/>
  <c r="L25" i="69"/>
  <c r="F23" i="64" s="1"/>
  <c r="G23" i="64" s="1"/>
  <c r="F24" i="74"/>
  <c r="B57" i="64" s="1"/>
  <c r="G57" i="64" s="1"/>
  <c r="L28" i="78"/>
  <c r="F71" i="64" s="1"/>
  <c r="F28" i="79"/>
  <c r="B76" i="64" s="1"/>
  <c r="F24" i="71"/>
  <c r="B42" i="64" s="1"/>
  <c r="G42" i="64" s="1"/>
  <c r="F24" i="67"/>
  <c r="B12" i="64" s="1"/>
  <c r="H12" i="64" s="1"/>
  <c r="F28" i="75"/>
  <c r="B36" i="64" s="1"/>
  <c r="F26" i="68"/>
  <c r="B19" i="64" s="1"/>
  <c r="H19" i="64" s="1"/>
  <c r="L28" i="83"/>
  <c r="F96" i="64" s="1"/>
  <c r="F27" i="71"/>
  <c r="B45" i="64" s="1"/>
  <c r="H45" i="64" s="1"/>
  <c r="L25" i="70"/>
  <c r="F28" i="64" s="1"/>
  <c r="G28" i="64" s="1"/>
  <c r="F27" i="72"/>
  <c r="B50" i="64" s="1"/>
  <c r="L26" i="79"/>
  <c r="F74" i="64" s="1"/>
  <c r="H74" i="64" s="1"/>
  <c r="L28" i="80"/>
  <c r="F81" i="64" s="1"/>
  <c r="L25" i="76"/>
  <c r="F38" i="64" s="1"/>
  <c r="H38" i="64" s="1"/>
  <c r="F24" i="80"/>
  <c r="B77" i="64" s="1"/>
  <c r="H77" i="64" s="1"/>
  <c r="F25" i="71"/>
  <c r="B43" i="64" s="1"/>
  <c r="G43" i="64" s="1"/>
  <c r="F28" i="68"/>
  <c r="B21" i="64" s="1"/>
  <c r="N19" i="71"/>
  <c r="L25" i="77"/>
  <c r="F63" i="64" s="1"/>
  <c r="G63" i="64" s="1"/>
  <c r="F27" i="79"/>
  <c r="B75" i="64" s="1"/>
  <c r="F24" i="70"/>
  <c r="B27" i="64" s="1"/>
  <c r="H27" i="64" s="1"/>
  <c r="F25" i="81"/>
  <c r="B83" i="64" s="1"/>
  <c r="H83" i="64" s="1"/>
  <c r="F26" i="80"/>
  <c r="B79" i="64" s="1"/>
  <c r="G79" i="64" s="1"/>
  <c r="F25" i="72"/>
  <c r="B48" i="64" s="1"/>
  <c r="H48" i="64" s="1"/>
  <c r="F28" i="74"/>
  <c r="B61" i="64" s="1"/>
  <c r="F20" i="73"/>
  <c r="D10" i="150"/>
  <c r="D11" i="99"/>
  <c r="D6" i="111"/>
  <c r="D6" i="98"/>
  <c r="D8" i="122"/>
  <c r="D8" i="92"/>
  <c r="D10" i="99"/>
  <c r="D9" i="78"/>
  <c r="D6" i="95"/>
  <c r="D6" i="120"/>
  <c r="D9" i="151"/>
  <c r="D11" i="75"/>
  <c r="D5" i="114"/>
  <c r="D11" i="140"/>
  <c r="D11" i="96"/>
  <c r="D6" i="76"/>
  <c r="D11" i="134"/>
  <c r="D5" i="137"/>
  <c r="D10" i="128"/>
  <c r="N20" i="70"/>
  <c r="D9" i="119"/>
  <c r="D6" i="86"/>
  <c r="D8" i="69"/>
  <c r="D9" i="80"/>
  <c r="F19" i="71"/>
  <c r="D5" i="125"/>
  <c r="D9" i="96"/>
  <c r="D8" i="99"/>
  <c r="D10" i="109"/>
  <c r="V20" i="77"/>
  <c r="D9" i="111"/>
  <c r="N20" i="73"/>
  <c r="D8" i="147"/>
  <c r="F25" i="70"/>
  <c r="B28" i="64" s="1"/>
  <c r="H28" i="64" s="1"/>
  <c r="D11" i="82"/>
  <c r="D9" i="95"/>
  <c r="L27" i="100"/>
  <c r="F185" i="64" s="1"/>
  <c r="D7" i="110"/>
  <c r="D7" i="101"/>
  <c r="L27" i="97"/>
  <c r="F170" i="64" s="1"/>
  <c r="D10" i="155"/>
  <c r="D4" i="101"/>
  <c r="D5" i="67"/>
  <c r="D10" i="102"/>
  <c r="AD21" i="76"/>
  <c r="L27" i="109"/>
  <c r="F230" i="64" s="1"/>
  <c r="D11" i="84"/>
  <c r="V19" i="82"/>
  <c r="D9" i="154"/>
  <c r="D9" i="138"/>
  <c r="D9" i="117"/>
  <c r="D4" i="89"/>
  <c r="D10" i="131"/>
  <c r="D7" i="99"/>
  <c r="D5" i="122"/>
  <c r="L27" i="114"/>
  <c r="F125" i="64" s="1"/>
  <c r="D11" i="117"/>
  <c r="D6" i="83"/>
  <c r="D4" i="156"/>
  <c r="L27" i="129"/>
  <c r="F325" i="64" s="1"/>
  <c r="D11" i="109"/>
  <c r="D5" i="83"/>
  <c r="D9" i="91"/>
  <c r="D7" i="93"/>
  <c r="D4" i="146"/>
  <c r="D7" i="103"/>
  <c r="D8" i="82"/>
  <c r="D9" i="145"/>
  <c r="D5" i="120"/>
  <c r="N19" i="67"/>
  <c r="D11" i="131"/>
  <c r="D9" i="128"/>
  <c r="D10" i="81"/>
  <c r="L27" i="122"/>
  <c r="F290" i="64" s="1"/>
  <c r="D8" i="153"/>
  <c r="D4" i="114"/>
  <c r="D7" i="126"/>
  <c r="D6" i="135"/>
  <c r="F21" i="83"/>
  <c r="D10" i="70"/>
  <c r="D8" i="89"/>
  <c r="D6" i="106"/>
  <c r="L27" i="106"/>
  <c r="F215" i="64" s="1"/>
  <c r="D11" i="80"/>
  <c r="N20" i="67"/>
  <c r="D7" i="132"/>
  <c r="D6" i="129"/>
  <c r="D4" i="91"/>
  <c r="L27" i="118"/>
  <c r="F270" i="64" s="1"/>
  <c r="G270" i="64" s="1"/>
  <c r="D5" i="68"/>
  <c r="D8" i="116"/>
  <c r="D9" i="124"/>
  <c r="L27" i="137"/>
  <c r="F365" i="64" s="1"/>
  <c r="D10" i="112"/>
  <c r="D11" i="93"/>
  <c r="D6" i="104"/>
  <c r="D6" i="90"/>
  <c r="V20" i="76"/>
  <c r="D7" i="82"/>
  <c r="D4" i="133"/>
  <c r="D7" i="102"/>
  <c r="D11" i="81"/>
  <c r="D10" i="135"/>
  <c r="D4" i="106"/>
  <c r="D9" i="87"/>
  <c r="D8" i="109"/>
  <c r="D9" i="148"/>
  <c r="L27" i="99"/>
  <c r="F180" i="64" s="1"/>
  <c r="D5" i="132"/>
  <c r="D10" i="154"/>
  <c r="D5" i="129"/>
  <c r="D5" i="94"/>
  <c r="F19" i="75"/>
  <c r="N21" i="67"/>
  <c r="L27" i="151"/>
  <c r="D4" i="77"/>
  <c r="D4" i="108"/>
  <c r="D7" i="90"/>
  <c r="D4" i="100"/>
  <c r="D11" i="107"/>
  <c r="D4" i="124"/>
  <c r="L27" i="91"/>
  <c r="F140" i="64" s="1"/>
  <c r="D10" i="130"/>
  <c r="L24" i="74"/>
  <c r="F57" i="64" s="1"/>
  <c r="H57" i="64" s="1"/>
  <c r="D5" i="154"/>
  <c r="D9" i="68"/>
  <c r="D9" i="98"/>
  <c r="D9" i="144"/>
  <c r="D9" i="82"/>
  <c r="D7" i="113"/>
  <c r="D5" i="127"/>
  <c r="D6" i="97"/>
  <c r="D4" i="144"/>
  <c r="D5" i="140"/>
  <c r="V19" i="71"/>
  <c r="V19" i="76"/>
  <c r="D10" i="118"/>
  <c r="D5" i="117"/>
  <c r="D5" i="126"/>
  <c r="V21" i="79"/>
  <c r="N21" i="74"/>
  <c r="L27" i="96"/>
  <c r="F165" i="64" s="1"/>
  <c r="D5" i="104"/>
  <c r="N20" i="68"/>
  <c r="L27" i="92"/>
  <c r="F145" i="64" s="1"/>
  <c r="D6" i="148"/>
  <c r="D10" i="137"/>
  <c r="D4" i="147"/>
  <c r="AD19" i="68"/>
  <c r="D11" i="154"/>
  <c r="D4" i="79"/>
  <c r="D5" i="128"/>
  <c r="D10" i="106"/>
  <c r="D6" i="138"/>
  <c r="L27" i="149"/>
  <c r="L24" i="83"/>
  <c r="F92" i="64" s="1"/>
  <c r="H92" i="64" s="1"/>
  <c r="D9" i="130"/>
  <c r="D11" i="123"/>
  <c r="D8" i="144"/>
  <c r="D4" i="94"/>
  <c r="AD21" i="79"/>
  <c r="D6" i="85"/>
  <c r="V21" i="70"/>
  <c r="D8" i="139"/>
  <c r="D7" i="140"/>
  <c r="D8" i="148"/>
  <c r="D7" i="118"/>
  <c r="L27" i="83"/>
  <c r="F95" i="64" s="1"/>
  <c r="H95" i="64" s="1"/>
  <c r="D5" i="91"/>
  <c r="L24" i="82"/>
  <c r="F87" i="64" s="1"/>
  <c r="H87" i="64" s="1"/>
  <c r="D10" i="84"/>
  <c r="D7" i="139"/>
  <c r="D9" i="97"/>
  <c r="D5" i="80"/>
  <c r="D5" i="92"/>
  <c r="V21" i="76"/>
  <c r="D4" i="103"/>
  <c r="D10" i="73"/>
  <c r="V19" i="78"/>
  <c r="D4" i="126"/>
  <c r="D10" i="115"/>
  <c r="D9" i="113"/>
  <c r="D9" i="69"/>
  <c r="D10" i="85"/>
  <c r="F28" i="80"/>
  <c r="B81" i="64" s="1"/>
  <c r="L27" i="115"/>
  <c r="F255" i="64" s="1"/>
  <c r="H255" i="64" s="1"/>
  <c r="D11" i="152"/>
  <c r="D10" i="107"/>
  <c r="D7" i="91"/>
  <c r="L27" i="121"/>
  <c r="F285" i="64" s="1"/>
  <c r="D11" i="106"/>
  <c r="D8" i="156"/>
  <c r="D8" i="107"/>
  <c r="D4" i="82"/>
  <c r="D8" i="129"/>
  <c r="D4" i="87"/>
  <c r="D7" i="80"/>
  <c r="D9" i="127"/>
  <c r="F20" i="81"/>
  <c r="L24" i="70"/>
  <c r="F27" i="64" s="1"/>
  <c r="G27" i="64" s="1"/>
  <c r="D5" i="153"/>
  <c r="D6" i="144"/>
  <c r="AD21" i="83"/>
  <c r="D9" i="94"/>
  <c r="D9" i="81"/>
  <c r="N19" i="75"/>
  <c r="D8" i="134"/>
  <c r="D8" i="115"/>
  <c r="D4" i="76"/>
  <c r="D7" i="148"/>
  <c r="L27" i="150"/>
  <c r="D7" i="98"/>
  <c r="D6" i="105"/>
  <c r="D9" i="116"/>
  <c r="D6" i="80"/>
  <c r="D5" i="77"/>
  <c r="D9" i="103"/>
  <c r="D10" i="126"/>
  <c r="D10" i="124"/>
  <c r="AD20" i="69"/>
  <c r="D7" i="111"/>
  <c r="L27" i="119"/>
  <c r="F275" i="64" s="1"/>
  <c r="D7" i="79"/>
  <c r="D9" i="107"/>
  <c r="D10" i="117"/>
  <c r="D9" i="71"/>
  <c r="D7" i="146"/>
  <c r="F21" i="71"/>
  <c r="D10" i="149"/>
  <c r="D10" i="153"/>
  <c r="D6" i="156"/>
  <c r="D10" i="132"/>
  <c r="N21" i="68"/>
  <c r="D8" i="145"/>
  <c r="D10" i="101"/>
  <c r="D11" i="87"/>
  <c r="L27" i="143"/>
  <c r="F395" i="64" s="1"/>
  <c r="D8" i="131"/>
  <c r="D10" i="123"/>
  <c r="D4" i="127"/>
  <c r="D11" i="97"/>
  <c r="D11" i="98"/>
  <c r="D8" i="121"/>
  <c r="B9" i="71"/>
  <c r="D10" i="140"/>
  <c r="D10" i="147"/>
  <c r="D10" i="100"/>
  <c r="L27" i="126"/>
  <c r="F310" i="64" s="1"/>
  <c r="D4" i="96"/>
  <c r="D8" i="103"/>
  <c r="D11" i="149"/>
  <c r="L27" i="116"/>
  <c r="F260" i="64" s="1"/>
  <c r="H260" i="64" s="1"/>
  <c r="D11" i="136"/>
  <c r="D10" i="108"/>
  <c r="D4" i="136"/>
  <c r="L27" i="101"/>
  <c r="F190" i="64" s="1"/>
  <c r="D9" i="129"/>
  <c r="D7" i="149"/>
  <c r="L24" i="68"/>
  <c r="F17" i="64" s="1"/>
  <c r="H17" i="64" s="1"/>
  <c r="D8" i="101"/>
  <c r="D9" i="126"/>
  <c r="V21" i="82"/>
  <c r="D7" i="71"/>
  <c r="AD21" i="74"/>
  <c r="D9" i="106"/>
  <c r="L27" i="87"/>
  <c r="F115" i="64" s="1"/>
  <c r="D11" i="91"/>
  <c r="D10" i="142"/>
  <c r="F20" i="80"/>
  <c r="D9" i="74"/>
  <c r="D9" i="147"/>
  <c r="D10" i="114"/>
  <c r="D7" i="115"/>
  <c r="D10" i="141"/>
  <c r="D8" i="98"/>
  <c r="D10" i="103"/>
  <c r="D8" i="132"/>
  <c r="D11" i="85"/>
  <c r="D5" i="98"/>
  <c r="D5" i="89"/>
  <c r="D11" i="142"/>
  <c r="F20" i="83"/>
  <c r="D8" i="137"/>
  <c r="D4" i="113"/>
  <c r="D10" i="127"/>
  <c r="D8" i="138"/>
  <c r="F19" i="80"/>
  <c r="V20" i="68"/>
  <c r="D7" i="120"/>
  <c r="D11" i="130"/>
  <c r="D10" i="138"/>
  <c r="D7" i="154"/>
  <c r="D6" i="102"/>
  <c r="L27" i="117"/>
  <c r="F265" i="64" s="1"/>
  <c r="D8" i="88"/>
  <c r="AD20" i="83"/>
  <c r="D8" i="126"/>
  <c r="D4" i="73"/>
  <c r="D11" i="94"/>
  <c r="L27" i="104"/>
  <c r="F205" i="64" s="1"/>
  <c r="D6" i="134"/>
  <c r="D11" i="133"/>
  <c r="D4" i="155"/>
  <c r="F19" i="72"/>
  <c r="D6" i="82"/>
  <c r="D10" i="113"/>
  <c r="V20" i="82"/>
  <c r="D7" i="78"/>
  <c r="D7" i="122"/>
  <c r="V20" i="80"/>
  <c r="D5" i="110"/>
  <c r="D4" i="119"/>
  <c r="D8" i="143"/>
  <c r="D7" i="147"/>
  <c r="D4" i="145"/>
  <c r="D6" i="149"/>
  <c r="D5" i="144"/>
  <c r="D11" i="113"/>
  <c r="N20" i="77"/>
  <c r="D4" i="84"/>
  <c r="AD19" i="71"/>
  <c r="N19" i="79"/>
  <c r="D9" i="121"/>
  <c r="D10" i="143"/>
  <c r="N20" i="81"/>
  <c r="D4" i="85"/>
  <c r="N19" i="69"/>
  <c r="F26" i="72"/>
  <c r="B49" i="64" s="1"/>
  <c r="H49" i="64" s="1"/>
  <c r="D6" i="136"/>
  <c r="D5" i="96"/>
  <c r="AD19" i="82"/>
  <c r="D10" i="72"/>
  <c r="L27" i="140"/>
  <c r="F380" i="64" s="1"/>
  <c r="L27" i="133"/>
  <c r="F345" i="64" s="1"/>
  <c r="D9" i="131"/>
  <c r="D11" i="138"/>
  <c r="D5" i="150"/>
  <c r="F21" i="75"/>
  <c r="D6" i="119"/>
  <c r="V21" i="77"/>
  <c r="D11" i="73"/>
  <c r="D8" i="85"/>
  <c r="D7" i="95"/>
  <c r="D9" i="150"/>
  <c r="D4" i="109"/>
  <c r="D9" i="125"/>
  <c r="D4" i="139"/>
  <c r="L27" i="123"/>
  <c r="F295" i="64" s="1"/>
  <c r="D11" i="112"/>
  <c r="D4" i="99"/>
  <c r="D10" i="110"/>
  <c r="D5" i="71"/>
  <c r="D11" i="111"/>
  <c r="AD21" i="68"/>
  <c r="D10" i="151"/>
  <c r="D8" i="94"/>
  <c r="N21" i="77"/>
  <c r="D6" i="131"/>
  <c r="D4" i="98"/>
  <c r="D8" i="141"/>
  <c r="D4" i="152"/>
  <c r="D8" i="110"/>
  <c r="D7" i="106"/>
  <c r="D4" i="121"/>
  <c r="D10" i="87"/>
  <c r="D5" i="151"/>
  <c r="D6" i="67"/>
  <c r="F25" i="83"/>
  <c r="B93" i="64" s="1"/>
  <c r="H93" i="64" s="1"/>
  <c r="D9" i="109"/>
  <c r="N21" i="79"/>
  <c r="D7" i="136"/>
  <c r="L27" i="84"/>
  <c r="F100" i="64" s="1"/>
  <c r="F26" i="69"/>
  <c r="B24" i="64" s="1"/>
  <c r="H24" i="64" s="1"/>
  <c r="D6" i="125"/>
  <c r="D7" i="137"/>
  <c r="D7" i="87"/>
  <c r="D9" i="102"/>
  <c r="D5" i="147"/>
  <c r="D6" i="110"/>
  <c r="D11" i="89"/>
  <c r="D11" i="101"/>
  <c r="D4" i="81"/>
  <c r="D10" i="82"/>
  <c r="D8" i="70"/>
  <c r="D8" i="104"/>
  <c r="D4" i="111"/>
  <c r="D7" i="86"/>
  <c r="D9" i="88"/>
  <c r="D4" i="154"/>
  <c r="D9" i="122"/>
  <c r="D11" i="118"/>
  <c r="D4" i="117"/>
  <c r="D6" i="68"/>
  <c r="L24" i="71"/>
  <c r="F42" i="64" s="1"/>
  <c r="H42" i="64" s="1"/>
  <c r="D7" i="123"/>
  <c r="D8" i="133"/>
  <c r="D9" i="139"/>
  <c r="D7" i="108"/>
  <c r="D7" i="128"/>
  <c r="D8" i="93"/>
  <c r="AD21" i="80"/>
  <c r="D7" i="116"/>
  <c r="D6" i="103"/>
  <c r="D11" i="88"/>
  <c r="D9" i="123"/>
  <c r="D6" i="109"/>
  <c r="D9" i="105"/>
  <c r="D8" i="106"/>
  <c r="D10" i="88"/>
  <c r="D4" i="83"/>
  <c r="L27" i="125"/>
  <c r="F305" i="64" s="1"/>
  <c r="D10" i="96"/>
  <c r="D8" i="83"/>
  <c r="L27" i="146"/>
  <c r="F410" i="64" s="1"/>
  <c r="D11" i="119"/>
  <c r="D5" i="148"/>
  <c r="D11" i="151"/>
  <c r="D6" i="75"/>
  <c r="D7" i="144"/>
  <c r="L27" i="147"/>
  <c r="F415" i="64" s="1"/>
  <c r="F19" i="79"/>
  <c r="D6" i="81"/>
  <c r="D11" i="115"/>
  <c r="D10" i="134"/>
  <c r="D7" i="121"/>
  <c r="D6" i="155"/>
  <c r="D5" i="107"/>
  <c r="D4" i="128"/>
  <c r="D11" i="146"/>
  <c r="V21" i="69"/>
  <c r="D4" i="112"/>
  <c r="N20" i="80"/>
  <c r="B8" i="71"/>
  <c r="D6" i="140"/>
  <c r="D5" i="115"/>
  <c r="N21" i="80"/>
  <c r="D11" i="104"/>
  <c r="L27" i="112"/>
  <c r="F245" i="64" s="1"/>
  <c r="L27" i="131"/>
  <c r="F335" i="64" s="1"/>
  <c r="D8" i="136"/>
  <c r="D9" i="153"/>
  <c r="F19" i="68"/>
  <c r="D5" i="112"/>
  <c r="D6" i="70"/>
  <c r="D7" i="74"/>
  <c r="D11" i="102"/>
  <c r="D6" i="143"/>
  <c r="D6" i="71"/>
  <c r="D7" i="135"/>
  <c r="D8" i="105"/>
  <c r="D7" i="96"/>
  <c r="D11" i="128"/>
  <c r="V21" i="71"/>
  <c r="D7" i="131"/>
  <c r="D6" i="92"/>
  <c r="D5" i="118"/>
  <c r="D9" i="90"/>
  <c r="L27" i="94"/>
  <c r="F155" i="64" s="1"/>
  <c r="D4" i="71"/>
  <c r="D7" i="155"/>
  <c r="D8" i="91"/>
  <c r="D10" i="156"/>
  <c r="D6" i="118"/>
  <c r="D7" i="92"/>
  <c r="L24" i="78"/>
  <c r="F67" i="64" s="1"/>
  <c r="H67" i="64" s="1"/>
  <c r="D10" i="139"/>
  <c r="D7" i="127"/>
  <c r="D8" i="119"/>
  <c r="D5" i="134"/>
  <c r="D11" i="116"/>
  <c r="V20" i="79"/>
  <c r="V21" i="74"/>
  <c r="AD19" i="80"/>
  <c r="D9" i="146"/>
  <c r="D8" i="142"/>
  <c r="D7" i="145"/>
  <c r="D6" i="88"/>
  <c r="D7" i="129"/>
  <c r="D9" i="143"/>
  <c r="D10" i="116"/>
  <c r="D7" i="104"/>
  <c r="D6" i="79"/>
  <c r="D11" i="110"/>
  <c r="AD21" i="71"/>
  <c r="L27" i="138"/>
  <c r="F370" i="64" s="1"/>
  <c r="D9" i="93"/>
  <c r="D6" i="100"/>
  <c r="D7" i="94"/>
  <c r="D7" i="151"/>
  <c r="D11" i="143"/>
  <c r="D6" i="74"/>
  <c r="D9" i="112"/>
  <c r="D10" i="120"/>
  <c r="D11" i="144"/>
  <c r="D6" i="77"/>
  <c r="D8" i="90"/>
  <c r="D5" i="138"/>
  <c r="D6" i="126"/>
  <c r="D5" i="116"/>
  <c r="L27" i="139"/>
  <c r="F375" i="64" s="1"/>
  <c r="D7" i="142"/>
  <c r="L27" i="155"/>
  <c r="D5" i="146"/>
  <c r="L27" i="134"/>
  <c r="F350" i="64" s="1"/>
  <c r="L27" i="105"/>
  <c r="F210" i="64" s="1"/>
  <c r="D6" i="93"/>
  <c r="F26" i="81"/>
  <c r="B84" i="64" s="1"/>
  <c r="H84" i="64" s="1"/>
  <c r="D11" i="122"/>
  <c r="L27" i="127"/>
  <c r="F315" i="64" s="1"/>
  <c r="L27" i="154"/>
  <c r="D11" i="156"/>
  <c r="D8" i="102"/>
  <c r="D5" i="111"/>
  <c r="D4" i="150"/>
  <c r="L27" i="85"/>
  <c r="F105" i="64" s="1"/>
  <c r="N21" i="70"/>
  <c r="D6" i="121"/>
  <c r="D9" i="140"/>
  <c r="D4" i="149"/>
  <c r="D8" i="108"/>
  <c r="D7" i="117"/>
  <c r="D11" i="67"/>
  <c r="D8" i="128"/>
  <c r="D9" i="156"/>
  <c r="D10" i="152"/>
  <c r="D4" i="141"/>
  <c r="D9" i="136"/>
  <c r="N20" i="71"/>
  <c r="D8" i="111"/>
  <c r="F19" i="74"/>
  <c r="D7" i="156"/>
  <c r="D8" i="117"/>
  <c r="AD20" i="74"/>
  <c r="D5" i="149"/>
  <c r="N19" i="83"/>
  <c r="D5" i="155"/>
  <c r="D8" i="125"/>
  <c r="L27" i="95"/>
  <c r="F160" i="64" s="1"/>
  <c r="L27" i="153"/>
  <c r="L27" i="135"/>
  <c r="F355" i="64" s="1"/>
  <c r="D11" i="155"/>
  <c r="D11" i="76"/>
  <c r="L27" i="124"/>
  <c r="F300" i="64" s="1"/>
  <c r="D9" i="75"/>
  <c r="D8" i="112"/>
  <c r="D8" i="71"/>
  <c r="D8" i="118"/>
  <c r="F24" i="72"/>
  <c r="B47" i="64" s="1"/>
  <c r="H47" i="64" s="1"/>
  <c r="D11" i="108"/>
  <c r="D6" i="73"/>
  <c r="D8" i="155"/>
  <c r="D6" i="99"/>
  <c r="D11" i="129"/>
  <c r="D11" i="145"/>
  <c r="D5" i="93"/>
  <c r="F19" i="83"/>
  <c r="D4" i="137"/>
  <c r="D10" i="105"/>
  <c r="D5" i="136"/>
  <c r="L27" i="120"/>
  <c r="F280" i="64" s="1"/>
  <c r="H280" i="64" s="1"/>
  <c r="D7" i="112"/>
  <c r="D7" i="138"/>
  <c r="F21" i="69"/>
  <c r="D4" i="140"/>
  <c r="D5" i="88"/>
  <c r="D7" i="88"/>
  <c r="D5" i="139"/>
  <c r="D8" i="68"/>
  <c r="D6" i="113"/>
  <c r="D11" i="135"/>
  <c r="L27" i="68"/>
  <c r="F20" i="64" s="1"/>
  <c r="H20" i="64" s="1"/>
  <c r="D10" i="129"/>
  <c r="F20" i="72"/>
  <c r="V21" i="78"/>
  <c r="D5" i="124"/>
  <c r="D11" i="150"/>
  <c r="D10" i="86"/>
  <c r="V20" i="78"/>
  <c r="D4" i="153"/>
  <c r="D11" i="124"/>
  <c r="D8" i="120"/>
  <c r="D6" i="150"/>
  <c r="D9" i="108"/>
  <c r="D5" i="119"/>
  <c r="D5" i="97"/>
  <c r="D11" i="79"/>
  <c r="D8" i="150"/>
  <c r="L24" i="80"/>
  <c r="F77" i="64" s="1"/>
  <c r="G77" i="64" s="1"/>
  <c r="D6" i="142"/>
  <c r="D10" i="91"/>
  <c r="D7" i="105"/>
  <c r="D10" i="122"/>
  <c r="D5" i="152"/>
  <c r="D6" i="78"/>
  <c r="D10" i="76"/>
  <c r="D6" i="91"/>
  <c r="AD20" i="80"/>
  <c r="D6" i="130"/>
  <c r="N21" i="83"/>
  <c r="D9" i="99"/>
  <c r="D9" i="86"/>
  <c r="D4" i="143"/>
  <c r="D5" i="130"/>
  <c r="AD20" i="78"/>
  <c r="L27" i="107"/>
  <c r="F220" i="64" s="1"/>
  <c r="D9" i="115"/>
  <c r="D7" i="153"/>
  <c r="D6" i="132"/>
  <c r="D4" i="132"/>
  <c r="D4" i="148"/>
  <c r="AD20" i="82"/>
  <c r="D9" i="132"/>
  <c r="D4" i="130"/>
  <c r="L27" i="111"/>
  <c r="F240" i="64" s="1"/>
  <c r="D7" i="89"/>
  <c r="D8" i="140"/>
  <c r="D6" i="139"/>
  <c r="D10" i="148"/>
  <c r="AD19" i="77"/>
  <c r="D6" i="117"/>
  <c r="D8" i="146"/>
  <c r="D5" i="73"/>
  <c r="D4" i="135"/>
  <c r="D8" i="97"/>
  <c r="L27" i="76"/>
  <c r="F40" i="64" s="1"/>
  <c r="AD20" i="71"/>
  <c r="D9" i="133"/>
  <c r="D6" i="153"/>
  <c r="D9" i="89"/>
  <c r="D11" i="100"/>
  <c r="D6" i="151"/>
  <c r="D10" i="69"/>
  <c r="N19" i="81"/>
  <c r="D4" i="138"/>
  <c r="L27" i="93"/>
  <c r="F150" i="64" s="1"/>
  <c r="F27" i="75"/>
  <c r="B35" i="64" s="1"/>
  <c r="D9" i="134"/>
  <c r="L27" i="142"/>
  <c r="F390" i="64" s="1"/>
  <c r="D4" i="102"/>
  <c r="D6" i="89"/>
  <c r="F21" i="67"/>
  <c r="D7" i="143"/>
  <c r="D5" i="143"/>
  <c r="D9" i="104"/>
  <c r="D4" i="86"/>
  <c r="D6" i="146"/>
  <c r="D4" i="69"/>
  <c r="D10" i="136"/>
  <c r="D9" i="137"/>
  <c r="N19" i="70"/>
  <c r="D6" i="112"/>
  <c r="D8" i="149"/>
  <c r="D6" i="101"/>
  <c r="D6" i="133"/>
  <c r="D11" i="95"/>
  <c r="D11" i="141"/>
  <c r="D9" i="149"/>
  <c r="D4" i="120"/>
  <c r="L27" i="86"/>
  <c r="F110" i="64" s="1"/>
  <c r="D11" i="120"/>
  <c r="D11" i="105"/>
  <c r="AD21" i="70"/>
  <c r="D4" i="115"/>
  <c r="D4" i="92"/>
  <c r="D4" i="104"/>
  <c r="D11" i="126"/>
  <c r="F27" i="74"/>
  <c r="B60" i="64" s="1"/>
  <c r="D10" i="145"/>
  <c r="AD19" i="83"/>
  <c r="D8" i="123"/>
  <c r="D4" i="134"/>
  <c r="L27" i="90"/>
  <c r="F135" i="64" s="1"/>
  <c r="D5" i="82"/>
  <c r="D10" i="121"/>
  <c r="V20" i="69"/>
  <c r="D7" i="152"/>
  <c r="D7" i="67"/>
  <c r="D9" i="85"/>
  <c r="D10" i="146"/>
  <c r="D7" i="75"/>
  <c r="L27" i="136"/>
  <c r="F360" i="64" s="1"/>
  <c r="D11" i="137"/>
  <c r="F28" i="81"/>
  <c r="B86" i="64" s="1"/>
  <c r="D11" i="114"/>
  <c r="V21" i="68"/>
  <c r="D9" i="100"/>
  <c r="F21" i="72"/>
  <c r="L24" i="77"/>
  <c r="F62" i="64" s="1"/>
  <c r="H62" i="64" s="1"/>
  <c r="D8" i="154"/>
  <c r="D4" i="90"/>
  <c r="D9" i="142"/>
  <c r="L27" i="98"/>
  <c r="F175" i="64" s="1"/>
  <c r="L27" i="145"/>
  <c r="F405" i="64" s="1"/>
  <c r="D11" i="72"/>
  <c r="D8" i="84"/>
  <c r="D4" i="142"/>
  <c r="D6" i="128"/>
  <c r="F20" i="69"/>
  <c r="D5" i="90"/>
  <c r="D6" i="72"/>
  <c r="D8" i="80"/>
  <c r="D5" i="156"/>
  <c r="D4" i="123"/>
  <c r="D9" i="79"/>
  <c r="D11" i="147"/>
  <c r="D6" i="154"/>
  <c r="D9" i="114"/>
  <c r="D6" i="114"/>
  <c r="D8" i="152"/>
  <c r="L27" i="102"/>
  <c r="F195" i="64" s="1"/>
  <c r="D10" i="92"/>
  <c r="D11" i="121"/>
  <c r="F19" i="70"/>
  <c r="L27" i="88"/>
  <c r="F120" i="64" s="1"/>
  <c r="D4" i="151"/>
  <c r="D6" i="108"/>
  <c r="D9" i="84"/>
  <c r="D11" i="86"/>
  <c r="D11" i="127"/>
  <c r="D11" i="103"/>
  <c r="D7" i="133"/>
  <c r="D7" i="114"/>
  <c r="D11" i="153"/>
  <c r="F25" i="75"/>
  <c r="B33" i="64" s="1"/>
  <c r="H33" i="64" s="1"/>
  <c r="D6" i="116"/>
  <c r="D5" i="135"/>
  <c r="L27" i="152"/>
  <c r="D10" i="119"/>
  <c r="L27" i="148"/>
  <c r="D5" i="106"/>
  <c r="B6" i="71"/>
  <c r="D7" i="141"/>
  <c r="D5" i="100"/>
  <c r="D11" i="139"/>
  <c r="D7" i="125"/>
  <c r="D10" i="77"/>
  <c r="D5" i="131"/>
  <c r="L24" i="79"/>
  <c r="F72" i="64" s="1"/>
  <c r="H72" i="64" s="1"/>
  <c r="F21" i="79"/>
  <c r="D6" i="127"/>
  <c r="D9" i="72"/>
  <c r="D4" i="125"/>
  <c r="D5" i="108"/>
  <c r="D9" i="92"/>
  <c r="D9" i="141"/>
  <c r="D8" i="151"/>
  <c r="D7" i="100"/>
  <c r="D4" i="97"/>
  <c r="D4" i="80"/>
  <c r="L27" i="128"/>
  <c r="F320" i="64" s="1"/>
  <c r="D7" i="119"/>
  <c r="D8" i="127"/>
  <c r="D5" i="81"/>
  <c r="D7" i="76"/>
  <c r="V19" i="83"/>
  <c r="D10" i="104"/>
  <c r="D4" i="107"/>
  <c r="D8" i="114"/>
  <c r="V20" i="83"/>
  <c r="D5" i="103"/>
  <c r="D6" i="122"/>
  <c r="AD21" i="69"/>
  <c r="L27" i="110"/>
  <c r="F235" i="64" s="1"/>
  <c r="D6" i="123"/>
  <c r="D6" i="107"/>
  <c r="D8" i="100"/>
  <c r="D11" i="83"/>
  <c r="D5" i="101"/>
  <c r="D6" i="145"/>
  <c r="D10" i="94"/>
  <c r="D10" i="144"/>
  <c r="D9" i="135"/>
  <c r="D5" i="141"/>
  <c r="D9" i="110"/>
  <c r="D7" i="134"/>
  <c r="L27" i="80"/>
  <c r="F80" i="64" s="1"/>
  <c r="G80" i="64" s="1"/>
  <c r="D10" i="125"/>
  <c r="D10" i="80"/>
  <c r="L27" i="113"/>
  <c r="F250" i="64" s="1"/>
  <c r="N21" i="71"/>
  <c r="D4" i="122"/>
  <c r="D10" i="98"/>
  <c r="D5" i="70"/>
  <c r="L27" i="141"/>
  <c r="F385" i="64" s="1"/>
  <c r="D4" i="118"/>
  <c r="F19" i="81"/>
  <c r="V19" i="77"/>
  <c r="D5" i="86"/>
  <c r="D5" i="99"/>
  <c r="D8" i="130"/>
  <c r="D9" i="120"/>
  <c r="D4" i="110"/>
  <c r="D7" i="150"/>
  <c r="AD21" i="82"/>
  <c r="D4" i="93"/>
  <c r="N21" i="81"/>
  <c r="D5" i="145"/>
  <c r="D9" i="67"/>
  <c r="L27" i="103"/>
  <c r="F200" i="64" s="1"/>
  <c r="D9" i="83"/>
  <c r="D9" i="152"/>
  <c r="D11" i="74"/>
  <c r="V19" i="79"/>
  <c r="D8" i="135"/>
  <c r="D10" i="111"/>
  <c r="D4" i="95"/>
  <c r="L27" i="156"/>
  <c r="V19" i="69"/>
  <c r="D8" i="124"/>
  <c r="AD20" i="77"/>
  <c r="D7" i="124"/>
  <c r="D7" i="97"/>
  <c r="N20" i="79"/>
  <c r="N21" i="72"/>
  <c r="D6" i="69"/>
  <c r="V21" i="83"/>
  <c r="D7" i="77"/>
  <c r="D4" i="70"/>
  <c r="N19" i="77"/>
  <c r="N21" i="75"/>
  <c r="F21" i="77"/>
  <c r="L24" i="69"/>
  <c r="F22" i="64" s="1"/>
  <c r="H22" i="64" s="1"/>
  <c r="D4" i="88"/>
  <c r="AD19" i="70"/>
  <c r="D5" i="109"/>
  <c r="D4" i="129"/>
  <c r="AD19" i="74"/>
  <c r="D5" i="142"/>
  <c r="D5" i="69"/>
  <c r="D11" i="70"/>
  <c r="D8" i="113"/>
  <c r="D11" i="90"/>
  <c r="V21" i="80"/>
  <c r="F19" i="61"/>
  <c r="D11" i="92"/>
  <c r="D8" i="74"/>
  <c r="V20" i="74"/>
  <c r="AD19" i="78"/>
  <c r="F20" i="79"/>
  <c r="D5" i="84"/>
  <c r="D8" i="96"/>
  <c r="D6" i="141"/>
  <c r="D6" i="87"/>
  <c r="AD21" i="78"/>
  <c r="AD19" i="69"/>
  <c r="N19" i="74"/>
  <c r="D7" i="130"/>
  <c r="D10" i="89"/>
  <c r="F19" i="77"/>
  <c r="F20" i="74"/>
  <c r="F20" i="75"/>
  <c r="L27" i="74"/>
  <c r="F60" i="64" s="1"/>
  <c r="F20" i="68"/>
  <c r="D8" i="86"/>
  <c r="D9" i="155"/>
  <c r="D4" i="116"/>
  <c r="D10" i="97"/>
  <c r="D8" i="72"/>
  <c r="D5" i="123"/>
  <c r="L27" i="69"/>
  <c r="F25" i="64" s="1"/>
  <c r="H25" i="64" s="1"/>
  <c r="D6" i="115"/>
  <c r="D4" i="75"/>
  <c r="V19" i="80"/>
  <c r="D6" i="94"/>
  <c r="V20" i="71"/>
  <c r="AD19" i="79"/>
  <c r="D10" i="79"/>
  <c r="D11" i="77"/>
  <c r="D4" i="68"/>
  <c r="L26" i="74"/>
  <c r="F59" i="64" s="1"/>
  <c r="H59" i="64" s="1"/>
  <c r="N20" i="83"/>
  <c r="D5" i="87"/>
  <c r="D5" i="133"/>
  <c r="D10" i="78"/>
  <c r="D9" i="73"/>
  <c r="D8" i="87"/>
  <c r="D5" i="75"/>
  <c r="D5" i="95"/>
  <c r="D11" i="61"/>
  <c r="D11" i="71"/>
  <c r="F19" i="67"/>
  <c r="V19" i="74"/>
  <c r="D11" i="69"/>
  <c r="D10" i="133"/>
  <c r="D11" i="78"/>
  <c r="N19" i="61"/>
  <c r="D5" i="85"/>
  <c r="D11" i="125"/>
  <c r="F20" i="70"/>
  <c r="D8" i="95"/>
  <c r="D6" i="124"/>
  <c r="B5" i="71"/>
  <c r="N20" i="72"/>
  <c r="D10" i="95"/>
  <c r="D6" i="152"/>
  <c r="N19" i="73"/>
  <c r="D11" i="68"/>
  <c r="D8" i="67"/>
  <c r="L27" i="79"/>
  <c r="F75" i="64" s="1"/>
  <c r="AD19" i="76"/>
  <c r="L27" i="71"/>
  <c r="F45" i="64" s="1"/>
  <c r="G45" i="64" s="1"/>
  <c r="D10" i="71"/>
  <c r="F20" i="71"/>
  <c r="D10" i="93"/>
  <c r="D7" i="85"/>
  <c r="D8" i="81"/>
  <c r="D8" i="76"/>
  <c r="D9" i="70"/>
  <c r="N21" i="73"/>
  <c r="L27" i="144"/>
  <c r="F400" i="64" s="1"/>
  <c r="F28" i="69"/>
  <c r="B26" i="64" s="1"/>
  <c r="G26" i="64" s="1"/>
  <c r="D9" i="77"/>
  <c r="N21" i="69"/>
  <c r="D7" i="70"/>
  <c r="D4" i="74"/>
  <c r="L27" i="132"/>
  <c r="F340" i="64" s="1"/>
  <c r="D7" i="83"/>
  <c r="AD20" i="70"/>
  <c r="D10" i="74"/>
  <c r="F21" i="81"/>
  <c r="D7" i="72"/>
  <c r="B10" i="71"/>
  <c r="D10" i="75"/>
  <c r="AD20" i="79"/>
  <c r="D7" i="68"/>
  <c r="D7" i="107"/>
  <c r="F21" i="80"/>
  <c r="F21" i="70"/>
  <c r="D6" i="96"/>
  <c r="D8" i="75"/>
  <c r="N19" i="72"/>
  <c r="D5" i="121"/>
  <c r="D6" i="147"/>
  <c r="N19" i="68"/>
  <c r="D9" i="76"/>
  <c r="L27" i="108"/>
  <c r="F225" i="64" s="1"/>
  <c r="F21" i="74"/>
  <c r="D5" i="78"/>
  <c r="D10" i="83"/>
  <c r="D5" i="102"/>
  <c r="F19" i="73"/>
  <c r="F21" i="68"/>
  <c r="AD20" i="76"/>
  <c r="D8" i="73"/>
  <c r="V19" i="68"/>
  <c r="F26" i="67"/>
  <c r="B14" i="64" s="1"/>
  <c r="H14" i="64" s="1"/>
  <c r="D7" i="73"/>
  <c r="D4" i="105"/>
  <c r="D10" i="67"/>
  <c r="AD20" i="68"/>
  <c r="L27" i="77"/>
  <c r="F65" i="64" s="1"/>
  <c r="G65" i="64" s="1"/>
  <c r="L24" i="76"/>
  <c r="F37" i="64" s="1"/>
  <c r="H37" i="64" s="1"/>
  <c r="D10" i="68"/>
  <c r="D5" i="76"/>
  <c r="D4" i="72"/>
  <c r="AD21" i="77"/>
  <c r="L27" i="130"/>
  <c r="F330" i="64" s="1"/>
  <c r="N20" i="74"/>
  <c r="D9" i="101"/>
  <c r="N20" i="69"/>
  <c r="D6" i="84"/>
  <c r="D4" i="67"/>
  <c r="D11" i="132"/>
  <c r="F20" i="67"/>
  <c r="V19" i="70"/>
  <c r="F21" i="73"/>
  <c r="D10" i="90"/>
  <c r="D11" i="148"/>
  <c r="D4" i="131"/>
  <c r="D8" i="77"/>
  <c r="D6" i="137"/>
  <c r="V20" i="70"/>
  <c r="D8" i="78"/>
  <c r="D7" i="69"/>
  <c r="L27" i="70"/>
  <c r="F30" i="64" s="1"/>
  <c r="G30" i="64" s="1"/>
  <c r="L27" i="82"/>
  <c r="F90" i="64" s="1"/>
  <c r="D7" i="81"/>
  <c r="F19" i="69"/>
  <c r="F27" i="61"/>
  <c r="B10" i="64" s="1"/>
  <c r="D4" i="78"/>
  <c r="B7" i="71"/>
  <c r="D5" i="113"/>
  <c r="L27" i="89"/>
  <c r="F130" i="64" s="1"/>
  <c r="D7" i="84"/>
  <c r="D9" i="118"/>
  <c r="F24" i="61"/>
  <c r="B7" i="64" s="1"/>
  <c r="H7" i="64" s="1"/>
  <c r="F20" i="77"/>
  <c r="B4" i="71"/>
  <c r="D5" i="79"/>
  <c r="N19" i="80"/>
  <c r="D8" i="79"/>
  <c r="D5" i="72"/>
  <c r="D7" i="109"/>
  <c r="H51" i="52"/>
  <c r="H55" i="52"/>
  <c r="F50" i="52"/>
  <c r="F49" i="52"/>
  <c r="F51" i="52"/>
  <c r="F53" i="52"/>
  <c r="H52" i="52"/>
  <c r="H53" i="52"/>
  <c r="H50" i="52"/>
  <c r="H54" i="52"/>
  <c r="H49" i="52"/>
  <c r="F55" i="52"/>
  <c r="F54" i="52"/>
  <c r="F52" i="52"/>
  <c r="E82" i="52"/>
  <c r="C76" i="52"/>
  <c r="H63" i="52"/>
  <c r="C71" i="52"/>
  <c r="C61" i="52"/>
  <c r="D70" i="52"/>
  <c r="F63" i="52"/>
  <c r="F80" i="52"/>
  <c r="E83" i="52"/>
  <c r="E69" i="52"/>
  <c r="H57" i="52"/>
  <c r="G65" i="52"/>
  <c r="C72" i="52"/>
  <c r="D61" i="52"/>
  <c r="C64" i="52"/>
  <c r="G70" i="52"/>
  <c r="F64" i="52"/>
  <c r="G55" i="52"/>
  <c r="F21" i="61"/>
  <c r="F85" i="52"/>
  <c r="E56" i="52"/>
  <c r="F70" i="52"/>
  <c r="D65" i="52"/>
  <c r="G58" i="52"/>
  <c r="H84" i="52"/>
  <c r="C65" i="52"/>
  <c r="D87" i="52"/>
  <c r="F81" i="52"/>
  <c r="D53" i="52"/>
  <c r="D54" i="52"/>
  <c r="G79" i="52"/>
  <c r="H78" i="52"/>
  <c r="F73" i="52"/>
  <c r="F76" i="52"/>
  <c r="D81" i="52"/>
  <c r="D56" i="52"/>
  <c r="E66" i="52"/>
  <c r="E61" i="52"/>
  <c r="G63" i="52"/>
  <c r="F71" i="52"/>
  <c r="C68" i="52"/>
  <c r="H70" i="52"/>
  <c r="C60" i="52"/>
  <c r="F75" i="52"/>
  <c r="H64" i="52"/>
  <c r="F78" i="52"/>
  <c r="E84" i="52"/>
  <c r="E68" i="52"/>
  <c r="F57" i="52"/>
  <c r="F28" i="61"/>
  <c r="B11" i="64" s="1"/>
  <c r="C62" i="52"/>
  <c r="E79" i="52"/>
  <c r="F26" i="61"/>
  <c r="B9" i="64" s="1"/>
  <c r="H9" i="64" s="1"/>
  <c r="G84" i="52"/>
  <c r="C78" i="52"/>
  <c r="F79" i="52"/>
  <c r="H61" i="52"/>
  <c r="G53" i="52"/>
  <c r="E51" i="52"/>
  <c r="H68" i="52"/>
  <c r="F68" i="52"/>
  <c r="H72" i="52"/>
  <c r="D7" i="61"/>
  <c r="H83" i="52"/>
  <c r="D64" i="52"/>
  <c r="G68" i="52"/>
  <c r="C85" i="52"/>
  <c r="G71" i="52"/>
  <c r="C74" i="52"/>
  <c r="G86" i="52"/>
  <c r="D50" i="52"/>
  <c r="E67" i="52"/>
  <c r="H85" i="52"/>
  <c r="E64" i="52"/>
  <c r="G77" i="52"/>
  <c r="D69" i="52"/>
  <c r="G74" i="52"/>
  <c r="H87" i="52"/>
  <c r="C84" i="52"/>
  <c r="G51" i="52"/>
  <c r="H73" i="52"/>
  <c r="F60" i="52"/>
  <c r="F86" i="52"/>
  <c r="E70" i="52"/>
  <c r="F77" i="52"/>
  <c r="D79" i="52"/>
  <c r="E86" i="52"/>
  <c r="D80" i="52"/>
  <c r="H60" i="52"/>
  <c r="F66" i="52"/>
  <c r="C70" i="52"/>
  <c r="D71" i="52"/>
  <c r="E57" i="52"/>
  <c r="C67" i="52"/>
  <c r="G72" i="52"/>
  <c r="E59" i="52"/>
  <c r="F58" i="52"/>
  <c r="D62" i="52"/>
  <c r="D73" i="52"/>
  <c r="D4" i="61"/>
  <c r="D84" i="52"/>
  <c r="C73" i="52"/>
  <c r="D67" i="52"/>
  <c r="H67" i="52"/>
  <c r="G57" i="52"/>
  <c r="H65" i="52"/>
  <c r="E65" i="52"/>
  <c r="D72" i="52"/>
  <c r="E58" i="52"/>
  <c r="C75" i="52"/>
  <c r="E75" i="52"/>
  <c r="G75" i="52"/>
  <c r="G66" i="52"/>
  <c r="D9" i="61"/>
  <c r="D68" i="52"/>
  <c r="C57" i="52"/>
  <c r="E63" i="52"/>
  <c r="G60" i="52"/>
  <c r="D52" i="52"/>
  <c r="D66" i="52"/>
  <c r="C51" i="52"/>
  <c r="D57" i="52"/>
  <c r="H86" i="52"/>
  <c r="E62" i="52"/>
  <c r="D82" i="52"/>
  <c r="C81" i="52"/>
  <c r="H74" i="52"/>
  <c r="C77" i="52"/>
  <c r="D58" i="52"/>
  <c r="C63" i="52"/>
  <c r="G76" i="52"/>
  <c r="C83" i="52"/>
  <c r="F20" i="61"/>
  <c r="H79" i="52"/>
  <c r="C50" i="52"/>
  <c r="H66" i="52"/>
  <c r="G87" i="52"/>
  <c r="G73" i="52"/>
  <c r="F59" i="52"/>
  <c r="H75" i="52"/>
  <c r="F56" i="52"/>
  <c r="G62" i="52"/>
  <c r="D83" i="52"/>
  <c r="D85" i="52"/>
  <c r="C52" i="52"/>
  <c r="H69" i="52"/>
  <c r="E78" i="52"/>
  <c r="F74" i="52"/>
  <c r="H76" i="52"/>
  <c r="D63" i="52"/>
  <c r="G56" i="52"/>
  <c r="C55" i="52"/>
  <c r="G82" i="52"/>
  <c r="D6" i="61"/>
  <c r="H80" i="52"/>
  <c r="D51" i="52"/>
  <c r="E55" i="52"/>
  <c r="N20" i="61"/>
  <c r="D59" i="52"/>
  <c r="D74" i="52"/>
  <c r="N21" i="61"/>
  <c r="F83" i="52"/>
  <c r="F72" i="52"/>
  <c r="D8" i="61"/>
  <c r="C69" i="52"/>
  <c r="E73" i="52"/>
  <c r="H81" i="52"/>
  <c r="C79" i="52"/>
  <c r="E81" i="52"/>
  <c r="F67" i="52"/>
  <c r="E54" i="52"/>
  <c r="D60" i="52"/>
  <c r="D76" i="52"/>
  <c r="G54" i="52"/>
  <c r="C53" i="52"/>
  <c r="F61" i="52"/>
  <c r="H62" i="52"/>
  <c r="F62" i="52"/>
  <c r="E60" i="52"/>
  <c r="D75" i="52"/>
  <c r="G59" i="52"/>
  <c r="E85" i="52"/>
  <c r="F84" i="52"/>
  <c r="G61" i="52"/>
  <c r="C56" i="52"/>
  <c r="C82" i="52"/>
  <c r="G80" i="52"/>
  <c r="F69" i="52"/>
  <c r="F25" i="61"/>
  <c r="B8" i="64" s="1"/>
  <c r="H8" i="64" s="1"/>
  <c r="H58" i="52"/>
  <c r="H82" i="52"/>
  <c r="E72" i="52"/>
  <c r="G69" i="52"/>
  <c r="G78" i="52"/>
  <c r="E77" i="52"/>
  <c r="H56" i="52"/>
  <c r="E50" i="52"/>
  <c r="G64" i="52"/>
  <c r="H59" i="52"/>
  <c r="E53" i="52"/>
  <c r="G52" i="52"/>
  <c r="G67" i="52"/>
  <c r="G50" i="52"/>
  <c r="C59" i="52"/>
  <c r="H77" i="52"/>
  <c r="C58" i="52"/>
  <c r="E71" i="52"/>
  <c r="D86" i="52"/>
  <c r="D77" i="52"/>
  <c r="E76" i="52"/>
  <c r="D78" i="52"/>
  <c r="F65" i="52"/>
  <c r="G81" i="52"/>
  <c r="E52" i="52"/>
  <c r="F82" i="52"/>
  <c r="C80" i="52"/>
  <c r="E80" i="52"/>
  <c r="H71" i="52"/>
  <c r="D55" i="52"/>
  <c r="E74" i="52"/>
  <c r="G85" i="52"/>
  <c r="G83" i="52"/>
  <c r="C66" i="52"/>
  <c r="D10" i="61"/>
  <c r="C86" i="52"/>
  <c r="C54" i="52"/>
  <c r="D5" i="61"/>
  <c r="E88" i="52"/>
  <c r="D88" i="52"/>
  <c r="F87" i="52"/>
  <c r="E87" i="52"/>
  <c r="C87" i="52"/>
  <c r="D89" i="52"/>
  <c r="H88" i="52"/>
  <c r="F88" i="52"/>
  <c r="H89" i="52"/>
  <c r="G88" i="52"/>
  <c r="C88" i="52"/>
  <c r="E90" i="52"/>
  <c r="F89" i="52"/>
  <c r="F90" i="52"/>
  <c r="C89" i="52"/>
  <c r="E89" i="52"/>
  <c r="G89" i="52"/>
  <c r="G90" i="52"/>
  <c r="F91" i="52"/>
  <c r="H90" i="52"/>
  <c r="H91" i="52"/>
  <c r="C90" i="52"/>
  <c r="D90" i="52"/>
  <c r="F95" i="52"/>
  <c r="G92" i="52"/>
  <c r="H92" i="52"/>
  <c r="G91" i="52"/>
  <c r="D91" i="52"/>
  <c r="C91" i="52"/>
  <c r="E91" i="52"/>
  <c r="D93" i="52"/>
  <c r="F92" i="52"/>
  <c r="C92" i="52"/>
  <c r="E92" i="52"/>
  <c r="F93" i="52"/>
  <c r="D92" i="52"/>
  <c r="H93" i="52"/>
  <c r="G93" i="52"/>
  <c r="E93" i="52"/>
  <c r="C93" i="52"/>
  <c r="D124" i="52"/>
  <c r="H94" i="52"/>
  <c r="D94" i="52"/>
  <c r="C94" i="52"/>
  <c r="E95" i="52"/>
  <c r="C95" i="52"/>
  <c r="G94" i="52"/>
  <c r="F94" i="52"/>
  <c r="E94" i="52"/>
  <c r="D95" i="52"/>
  <c r="G95" i="52"/>
  <c r="D96" i="52"/>
  <c r="H95" i="52"/>
  <c r="C96" i="52"/>
  <c r="C101" i="52"/>
  <c r="C97" i="52"/>
  <c r="E97" i="52"/>
  <c r="H97" i="52"/>
  <c r="D97" i="52"/>
  <c r="F96" i="52"/>
  <c r="G97" i="52"/>
  <c r="F112" i="52"/>
  <c r="E117" i="52"/>
  <c r="E112" i="52"/>
  <c r="D119" i="52"/>
  <c r="H98" i="52"/>
  <c r="E109" i="52"/>
  <c r="H115" i="52"/>
  <c r="C114" i="52"/>
  <c r="F108" i="52"/>
  <c r="D106" i="52"/>
  <c r="H275" i="64" l="1"/>
  <c r="G275" i="64"/>
  <c r="H265" i="64"/>
  <c r="G265" i="64"/>
  <c r="H415" i="64"/>
  <c r="G415" i="64"/>
  <c r="G405" i="64"/>
  <c r="H405" i="64"/>
  <c r="H410" i="64"/>
  <c r="G410" i="64"/>
  <c r="G380" i="64"/>
  <c r="H380" i="64"/>
  <c r="H375" i="64"/>
  <c r="G375" i="64"/>
  <c r="H385" i="64"/>
  <c r="G385" i="64"/>
  <c r="G390" i="64"/>
  <c r="H390" i="64"/>
  <c r="H395" i="64"/>
  <c r="G395" i="64"/>
  <c r="G400" i="64"/>
  <c r="H400" i="64"/>
  <c r="G360" i="64"/>
  <c r="H360" i="64"/>
  <c r="G365" i="64"/>
  <c r="H365" i="64"/>
  <c r="H355" i="64"/>
  <c r="G355" i="64"/>
  <c r="G370" i="64"/>
  <c r="H370" i="64"/>
  <c r="H345" i="64"/>
  <c r="G345" i="64"/>
  <c r="H350" i="64"/>
  <c r="G350" i="64"/>
  <c r="G340" i="64"/>
  <c r="H340" i="64"/>
  <c r="G320" i="64"/>
  <c r="H320" i="64"/>
  <c r="G325" i="64"/>
  <c r="H325" i="64"/>
  <c r="G315" i="64"/>
  <c r="H315" i="64"/>
  <c r="H330" i="64"/>
  <c r="G330" i="64"/>
  <c r="G335" i="64"/>
  <c r="H335" i="64"/>
  <c r="H310" i="64"/>
  <c r="G310" i="64"/>
  <c r="G305" i="64"/>
  <c r="H305" i="64"/>
  <c r="H290" i="64"/>
  <c r="G290" i="64"/>
  <c r="H295" i="64"/>
  <c r="G295" i="64"/>
  <c r="G285" i="64"/>
  <c r="H285" i="64"/>
  <c r="G300" i="64"/>
  <c r="H300" i="64"/>
  <c r="G108" i="64"/>
  <c r="H108" i="64"/>
  <c r="G129" i="64"/>
  <c r="H129" i="64"/>
  <c r="H142" i="64"/>
  <c r="G142" i="64"/>
  <c r="G102" i="64"/>
  <c r="H102" i="64"/>
  <c r="H152" i="64"/>
  <c r="G152" i="64"/>
  <c r="H55" i="64"/>
  <c r="G55" i="64"/>
  <c r="H15" i="64"/>
  <c r="G15" i="64"/>
  <c r="H157" i="64"/>
  <c r="G157" i="64"/>
  <c r="H143" i="64"/>
  <c r="G143" i="64"/>
  <c r="H161" i="64"/>
  <c r="G161" i="64"/>
  <c r="H36" i="64"/>
  <c r="G36" i="64"/>
  <c r="H103" i="64"/>
  <c r="G103" i="64"/>
  <c r="G134" i="64"/>
  <c r="H134" i="64"/>
  <c r="H138" i="64"/>
  <c r="G138" i="64"/>
  <c r="G149" i="64"/>
  <c r="H149" i="64"/>
  <c r="H128" i="64"/>
  <c r="G128" i="64"/>
  <c r="G111" i="64"/>
  <c r="H111" i="64"/>
  <c r="H109" i="64"/>
  <c r="G109" i="64"/>
  <c r="H158" i="64"/>
  <c r="G158" i="64"/>
  <c r="H159" i="64"/>
  <c r="G159" i="64"/>
  <c r="H144" i="64"/>
  <c r="G144" i="64"/>
  <c r="G122" i="64"/>
  <c r="H122" i="64"/>
  <c r="H85" i="64"/>
  <c r="G85" i="64"/>
  <c r="H35" i="64"/>
  <c r="G35" i="64"/>
  <c r="G132" i="64"/>
  <c r="H132" i="64"/>
  <c r="H136" i="64"/>
  <c r="G136" i="64"/>
  <c r="H156" i="64"/>
  <c r="G156" i="64"/>
  <c r="H113" i="64"/>
  <c r="G113" i="64"/>
  <c r="G106" i="64"/>
  <c r="H106" i="64"/>
  <c r="G148" i="64"/>
  <c r="H148" i="64"/>
  <c r="H131" i="64"/>
  <c r="G131" i="64"/>
  <c r="H154" i="64"/>
  <c r="G154" i="64"/>
  <c r="G114" i="64"/>
  <c r="H114" i="64"/>
  <c r="H141" i="64"/>
  <c r="G141" i="64"/>
  <c r="G126" i="64"/>
  <c r="H126" i="64"/>
  <c r="H137" i="64"/>
  <c r="G137" i="64"/>
  <c r="H146" i="64"/>
  <c r="G146" i="64"/>
  <c r="G118" i="64"/>
  <c r="H118" i="64"/>
  <c r="G116" i="64"/>
  <c r="H116" i="64"/>
  <c r="G121" i="64"/>
  <c r="H121" i="64"/>
  <c r="G139" i="64"/>
  <c r="H139" i="64"/>
  <c r="H101" i="64"/>
  <c r="G101" i="64"/>
  <c r="H107" i="64"/>
  <c r="G107" i="64"/>
  <c r="H123" i="64"/>
  <c r="G123" i="64"/>
  <c r="H147" i="64"/>
  <c r="G147" i="64"/>
  <c r="G112" i="64"/>
  <c r="H112" i="64"/>
  <c r="H117" i="64"/>
  <c r="G117" i="64"/>
  <c r="G127" i="64"/>
  <c r="H127" i="64"/>
  <c r="H104" i="64"/>
  <c r="G104" i="64"/>
  <c r="H124" i="64"/>
  <c r="G124" i="64"/>
  <c r="G51" i="64"/>
  <c r="H51" i="64"/>
  <c r="G151" i="64"/>
  <c r="H151" i="64"/>
  <c r="G16" i="64"/>
  <c r="H16" i="64"/>
  <c r="G50" i="64"/>
  <c r="H50" i="64"/>
  <c r="H133" i="64"/>
  <c r="G133" i="64"/>
  <c r="H130" i="64"/>
  <c r="G130" i="64"/>
  <c r="G60" i="64"/>
  <c r="H60" i="64"/>
  <c r="G200" i="64"/>
  <c r="H200" i="64"/>
  <c r="H250" i="64"/>
  <c r="G250" i="64"/>
  <c r="G220" i="64"/>
  <c r="H220" i="64"/>
  <c r="G245" i="64"/>
  <c r="H245" i="64"/>
  <c r="H76" i="64"/>
  <c r="G76" i="64"/>
  <c r="G31" i="64"/>
  <c r="H31" i="64"/>
  <c r="H70" i="64"/>
  <c r="G70" i="64"/>
  <c r="G225" i="64"/>
  <c r="H225" i="64"/>
  <c r="H235" i="64"/>
  <c r="G235" i="64"/>
  <c r="G135" i="64"/>
  <c r="H135" i="64"/>
  <c r="G155" i="64"/>
  <c r="H155" i="64"/>
  <c r="H140" i="64"/>
  <c r="G140" i="64"/>
  <c r="G230" i="64"/>
  <c r="H230" i="64"/>
  <c r="G66" i="64"/>
  <c r="H66" i="64"/>
  <c r="G91" i="64"/>
  <c r="H91" i="64"/>
  <c r="H41" i="64"/>
  <c r="G41" i="64"/>
  <c r="G21" i="64"/>
  <c r="H21" i="64"/>
  <c r="G150" i="64"/>
  <c r="H150" i="64"/>
  <c r="H40" i="64"/>
  <c r="G40" i="64"/>
  <c r="H160" i="64"/>
  <c r="G160" i="64"/>
  <c r="G205" i="64"/>
  <c r="H205" i="64"/>
  <c r="H185" i="64"/>
  <c r="G185" i="64"/>
  <c r="H81" i="64"/>
  <c r="G81" i="64"/>
  <c r="G71" i="64"/>
  <c r="H71" i="64"/>
  <c r="H61" i="64"/>
  <c r="G61" i="64"/>
  <c r="H180" i="64"/>
  <c r="G180" i="64"/>
  <c r="G170" i="64"/>
  <c r="H170" i="64"/>
  <c r="H90" i="64"/>
  <c r="G90" i="64"/>
  <c r="G75" i="64"/>
  <c r="H75" i="64"/>
  <c r="G195" i="64"/>
  <c r="H195" i="64"/>
  <c r="H175" i="64"/>
  <c r="G175" i="64"/>
  <c r="G240" i="64"/>
  <c r="H240" i="64"/>
  <c r="G210" i="64"/>
  <c r="H210" i="64"/>
  <c r="G190" i="64"/>
  <c r="H190" i="64"/>
  <c r="H145" i="64"/>
  <c r="G145" i="64"/>
  <c r="H165" i="64"/>
  <c r="G165" i="64"/>
  <c r="G215" i="64"/>
  <c r="H215" i="64"/>
  <c r="G96" i="64"/>
  <c r="H96" i="64"/>
  <c r="H110" i="64"/>
  <c r="G110" i="64"/>
  <c r="H115" i="64"/>
  <c r="G115" i="64"/>
  <c r="H105" i="64"/>
  <c r="G105" i="64"/>
  <c r="G100" i="64"/>
  <c r="H100" i="64"/>
  <c r="H120" i="64"/>
  <c r="G120" i="64"/>
  <c r="G125" i="64"/>
  <c r="H125" i="64"/>
</calcChain>
</file>

<file path=xl/sharedStrings.xml><?xml version="1.0" encoding="utf-8"?>
<sst xmlns="http://schemas.openxmlformats.org/spreadsheetml/2006/main" count="36562" uniqueCount="13669">
  <si>
    <t>Уразов Святослав</t>
  </si>
  <si>
    <t>03.02.1998</t>
  </si>
  <si>
    <t>Усманов Тимур</t>
  </si>
  <si>
    <t>Федоров Дмитрий</t>
  </si>
  <si>
    <t>18.07.2002</t>
  </si>
  <si>
    <t>Фомин Станислав</t>
  </si>
  <si>
    <t>Фролов Владислав</t>
  </si>
  <si>
    <t>14.05.1998</t>
  </si>
  <si>
    <t>Бавлы  Тат.</t>
  </si>
  <si>
    <t>Хайруллин Шамиль</t>
  </si>
  <si>
    <t>21.12.1999</t>
  </si>
  <si>
    <t>18.02.1997</t>
  </si>
  <si>
    <t>05.05.1997</t>
  </si>
  <si>
    <t>Цветков Андрей</t>
  </si>
  <si>
    <t>Чаплыгин Максим</t>
  </si>
  <si>
    <t>16.01.2001</t>
  </si>
  <si>
    <t>22.03.2000</t>
  </si>
  <si>
    <t>21.03.2001</t>
  </si>
  <si>
    <t>06.10.2000</t>
  </si>
  <si>
    <t>05.05.2001</t>
  </si>
  <si>
    <t>Чижиков Дмитрий</t>
  </si>
  <si>
    <t>25.08.2000</t>
  </si>
  <si>
    <t>25.12.1999</t>
  </si>
  <si>
    <t>17.05.2002</t>
  </si>
  <si>
    <t>12.09.1999</t>
  </si>
  <si>
    <t>Шемелин Егор</t>
  </si>
  <si>
    <t>29.03.2000</t>
  </si>
  <si>
    <t>Ширшов Александр</t>
  </si>
  <si>
    <t>Шкрабалюк Константин</t>
  </si>
  <si>
    <t>26.10.2000</t>
  </si>
  <si>
    <t>Щигорцов Дмитрий</t>
  </si>
  <si>
    <t>01.12.1997</t>
  </si>
  <si>
    <t>Ярочкин Михаил</t>
  </si>
  <si>
    <t>13.03.1999</t>
  </si>
  <si>
    <t>Азаренкова Дарья</t>
  </si>
  <si>
    <t>23.02.1998</t>
  </si>
  <si>
    <t>Ханты-Мансийск</t>
  </si>
  <si>
    <t>Белов Артем</t>
  </si>
  <si>
    <t>19.01.2000</t>
  </si>
  <si>
    <t>Терентьева Карина</t>
  </si>
  <si>
    <t>23.09.2000</t>
  </si>
  <si>
    <t>10.03.2001</t>
  </si>
  <si>
    <t>Толпыго Кристина</t>
  </si>
  <si>
    <t>Торжевская Кристина</t>
  </si>
  <si>
    <t>29.10.2001</t>
  </si>
  <si>
    <t>Труханкина Василиса</t>
  </si>
  <si>
    <t>07.10.1997</t>
  </si>
  <si>
    <t>Тэнцер Любовь</t>
  </si>
  <si>
    <t>05.03.2003</t>
  </si>
  <si>
    <t>27.07.2001</t>
  </si>
  <si>
    <t>Федорец Анастасия</t>
  </si>
  <si>
    <t>Федорова Арина</t>
  </si>
  <si>
    <t>22.07.2001</t>
  </si>
  <si>
    <t>Федорчукова Дарья</t>
  </si>
  <si>
    <t>Федотова Милена</t>
  </si>
  <si>
    <t>Фищенко Анна</t>
  </si>
  <si>
    <t>19.09.2001</t>
  </si>
  <si>
    <t>14.08.2000</t>
  </si>
  <si>
    <t>Хадзегова Белла</t>
  </si>
  <si>
    <t>Чернорай Дарья</t>
  </si>
  <si>
    <t>09.10.1998</t>
  </si>
  <si>
    <t>Рязань</t>
  </si>
  <si>
    <t>Шабанова Анастасия</t>
  </si>
  <si>
    <t>Шевцова Алена</t>
  </si>
  <si>
    <t>29.10.1995</t>
  </si>
  <si>
    <t>Скоробогатов Вячеслав</t>
  </si>
  <si>
    <t>03.06.1995</t>
  </si>
  <si>
    <t>06.02.1996</t>
  </si>
  <si>
    <t>22.10.1997</t>
  </si>
  <si>
    <t>Цуриков Григорий</t>
  </si>
  <si>
    <t>Маланина Мария</t>
  </si>
  <si>
    <t>Рейтинг</t>
  </si>
  <si>
    <t>Тренер-представитель:</t>
  </si>
  <si>
    <t>№</t>
  </si>
  <si>
    <t>Команда</t>
  </si>
  <si>
    <t>и</t>
  </si>
  <si>
    <t>Время</t>
  </si>
  <si>
    <t>Стол</t>
  </si>
  <si>
    <t xml:space="preserve">Фамилия, Имя </t>
  </si>
  <si>
    <t>Дата</t>
  </si>
  <si>
    <t>Y</t>
  </si>
  <si>
    <t>X</t>
  </si>
  <si>
    <t>Z</t>
  </si>
  <si>
    <t>Стадия</t>
  </si>
  <si>
    <t>С</t>
  </si>
  <si>
    <t>№ п/п</t>
  </si>
  <si>
    <t>Дата
рождения</t>
  </si>
  <si>
    <t>Федерация настольного тенниса России</t>
  </si>
  <si>
    <t>Протокол командного матча</t>
  </si>
  <si>
    <t>команда</t>
  </si>
  <si>
    <t>Команда Х</t>
  </si>
  <si>
    <t>Команда А</t>
  </si>
  <si>
    <t>А</t>
  </si>
  <si>
    <t>В</t>
  </si>
  <si>
    <t>Счет в партиях</t>
  </si>
  <si>
    <t>Общий счет партий</t>
  </si>
  <si>
    <t>Победитель:</t>
  </si>
  <si>
    <t>Ж</t>
  </si>
  <si>
    <t>К</t>
  </si>
  <si>
    <t>П</t>
  </si>
  <si>
    <t>П1</t>
  </si>
  <si>
    <t>П2</t>
  </si>
  <si>
    <t>РЕЙТИНГ</t>
  </si>
  <si>
    <t>Подписи капитанов команд</t>
  </si>
  <si>
    <t>Ф.И.О. судей</t>
  </si>
  <si>
    <t>Подписи судей</t>
  </si>
  <si>
    <t>Ф.И.О. участников</t>
  </si>
  <si>
    <t>Контрольные отметки ГСК</t>
  </si>
  <si>
    <t>Ж -</t>
  </si>
  <si>
    <t>К -</t>
  </si>
  <si>
    <t>П -</t>
  </si>
  <si>
    <t>П1 -</t>
  </si>
  <si>
    <t>П2 -</t>
  </si>
  <si>
    <t>желтая карточка тренеру-представителю</t>
  </si>
  <si>
    <t>красная карточка тренеру-представителю</t>
  </si>
  <si>
    <t>предупреждение</t>
  </si>
  <si>
    <t>одно штрафное очко</t>
  </si>
  <si>
    <t>два штрафных очка</t>
  </si>
  <si>
    <t>Сокращение в таблицах:</t>
  </si>
  <si>
    <t>Место</t>
  </si>
  <si>
    <t>Дата рождения</t>
  </si>
  <si>
    <t>Город</t>
  </si>
  <si>
    <t>Москва</t>
  </si>
  <si>
    <t>Краснодар</t>
  </si>
  <si>
    <t>Казань</t>
  </si>
  <si>
    <t>Калуга</t>
  </si>
  <si>
    <t>Липецк</t>
  </si>
  <si>
    <t>Кемерово</t>
  </si>
  <si>
    <t>С.-Петербург</t>
  </si>
  <si>
    <t>Н.Тагил</t>
  </si>
  <si>
    <t>Н.Новгород</t>
  </si>
  <si>
    <t>Ульяновск</t>
  </si>
  <si>
    <t>Владивосток</t>
  </si>
  <si>
    <t>Екатеринбург</t>
  </si>
  <si>
    <t>Благовещенск</t>
  </si>
  <si>
    <t>Чита</t>
  </si>
  <si>
    <t>Брянск</t>
  </si>
  <si>
    <t>Махачкала</t>
  </si>
  <si>
    <t>Пермь</t>
  </si>
  <si>
    <t>Новосибирск</t>
  </si>
  <si>
    <t>Жуковский</t>
  </si>
  <si>
    <t>Хабаровск</t>
  </si>
  <si>
    <t>Петрозаводск</t>
  </si>
  <si>
    <t>Таганрог</t>
  </si>
  <si>
    <t>Иваново</t>
  </si>
  <si>
    <t>Ярославль</t>
  </si>
  <si>
    <t>Уфа</t>
  </si>
  <si>
    <t>Волжский</t>
  </si>
  <si>
    <t>Нерюнгри</t>
  </si>
  <si>
    <t>Воронеж</t>
  </si>
  <si>
    <t>Магнитогорск</t>
  </si>
  <si>
    <t>Омск</t>
  </si>
  <si>
    <t>Томск</t>
  </si>
  <si>
    <t>29.01.1996</t>
  </si>
  <si>
    <t>23.02.1995</t>
  </si>
  <si>
    <t>18.03.1995</t>
  </si>
  <si>
    <t>29.12.1996</t>
  </si>
  <si>
    <t>03.11.1995</t>
  </si>
  <si>
    <t>Шевцова Анастасия</t>
  </si>
  <si>
    <t>17.11.2001</t>
  </si>
  <si>
    <t>Абдуллин Фанис</t>
  </si>
  <si>
    <t>25.05.1953</t>
  </si>
  <si>
    <t>Новокузнецк</t>
  </si>
  <si>
    <t>Абрамов Евгений</t>
  </si>
  <si>
    <t>Барнаул</t>
  </si>
  <si>
    <t>Энгельс</t>
  </si>
  <si>
    <t>Нижневартовск</t>
  </si>
  <si>
    <t>Кисловодск</t>
  </si>
  <si>
    <t>10.02.2001</t>
  </si>
  <si>
    <t>Каневская  Красн. кр.</t>
  </si>
  <si>
    <t>Аксельрод Денис</t>
  </si>
  <si>
    <t>09.06.2003</t>
  </si>
  <si>
    <t>Алатырцев Константин</t>
  </si>
  <si>
    <t>25.04.1993</t>
  </si>
  <si>
    <t>28.11.2001</t>
  </si>
  <si>
    <t>Йошкар-Ола</t>
  </si>
  <si>
    <t>Ростов Великий</t>
  </si>
  <si>
    <t>Алмазов Дмитрий</t>
  </si>
  <si>
    <t>19.11.1987</t>
  </si>
  <si>
    <t>26.04.2002</t>
  </si>
  <si>
    <t>Междуреченский  ХМАО</t>
  </si>
  <si>
    <t>Андреев Дмитрий</t>
  </si>
  <si>
    <t>Андреев Револь</t>
  </si>
  <si>
    <t>Анисимов Антон</t>
  </si>
  <si>
    <t>Красноярск</t>
  </si>
  <si>
    <t>Анохин Илья</t>
  </si>
  <si>
    <t>17.05.2003</t>
  </si>
  <si>
    <t>Ануфриев Владимир</t>
  </si>
  <si>
    <t>Апагуни Эдуард</t>
  </si>
  <si>
    <t>08.08.1988</t>
  </si>
  <si>
    <t>Сочи</t>
  </si>
  <si>
    <t>Арбузов Александр</t>
  </si>
  <si>
    <t>19.07.1993</t>
  </si>
  <si>
    <t>Аристов Александр</t>
  </si>
  <si>
    <t>Набережные Челны</t>
  </si>
  <si>
    <t>Астафьев Алексей</t>
  </si>
  <si>
    <t>16.01.1990</t>
  </si>
  <si>
    <t>18.07.1998</t>
  </si>
  <si>
    <t>Ахметсафин Дамир</t>
  </si>
  <si>
    <t>Аюров Дондок</t>
  </si>
  <si>
    <t>07.10.1994</t>
  </si>
  <si>
    <t>30.05.2002</t>
  </si>
  <si>
    <t>Элиста</t>
  </si>
  <si>
    <t>Байбуз Роман</t>
  </si>
  <si>
    <t>Тимашевск  Кр.кр.</t>
  </si>
  <si>
    <t>Байбулдин Андрей</t>
  </si>
  <si>
    <t>02.11.1986</t>
  </si>
  <si>
    <t>Байрамов Ростислав</t>
  </si>
  <si>
    <t>13.10.1989</t>
  </si>
  <si>
    <t>18.07.1990</t>
  </si>
  <si>
    <t>Баланчук Николай</t>
  </si>
  <si>
    <t>Можга</t>
  </si>
  <si>
    <t>Черкесск  РКЧ</t>
  </si>
  <si>
    <t>Бандурин Михаил</t>
  </si>
  <si>
    <t>26.02.2002</t>
  </si>
  <si>
    <t>Муравленко  ЯНАО</t>
  </si>
  <si>
    <t>12.03.2002</t>
  </si>
  <si>
    <t>Новопокровская  Краснодар.кр.</t>
  </si>
  <si>
    <t>22.05.2003</t>
  </si>
  <si>
    <t>Бахов Аскер</t>
  </si>
  <si>
    <t>Воткинск</t>
  </si>
  <si>
    <t>Бекоев Эдвард</t>
  </si>
  <si>
    <t>Владикавказ</t>
  </si>
  <si>
    <t>Нартан  КБР</t>
  </si>
  <si>
    <t>Семибратово</t>
  </si>
  <si>
    <t>15.12.1994</t>
  </si>
  <si>
    <t>30.10.1998</t>
  </si>
  <si>
    <t>Березнев Олег</t>
  </si>
  <si>
    <t>06.07.1966</t>
  </si>
  <si>
    <t>Биушкин Дмитрий</t>
  </si>
  <si>
    <t>01.05.1990</t>
  </si>
  <si>
    <t>23.04.1986</t>
  </si>
  <si>
    <t>Уссурийск</t>
  </si>
  <si>
    <t>Боков Максим</t>
  </si>
  <si>
    <t>24.10.2002</t>
  </si>
  <si>
    <t>27.03.2001</t>
  </si>
  <si>
    <t>Бондарь Владимир</t>
  </si>
  <si>
    <t>05.10.1983</t>
  </si>
  <si>
    <t>Сосновый Бор</t>
  </si>
  <si>
    <t>Борисов Никита</t>
  </si>
  <si>
    <t>08.03.1971</t>
  </si>
  <si>
    <t>Бочков Денис</t>
  </si>
  <si>
    <t>11.10.1988</t>
  </si>
  <si>
    <t>Бояркин Евгений</t>
  </si>
  <si>
    <t>26.07.1977</t>
  </si>
  <si>
    <t>Бригунцов Николай</t>
  </si>
  <si>
    <t>03.04.1988</t>
  </si>
  <si>
    <t>Бриль Владимир</t>
  </si>
  <si>
    <t>21.08.1975</t>
  </si>
  <si>
    <t>11.04.1989</t>
  </si>
  <si>
    <t>13.11.2002</t>
  </si>
  <si>
    <t>Губкин  Белгор.обл.</t>
  </si>
  <si>
    <t>Сарапул</t>
  </si>
  <si>
    <t>04.03.2003</t>
  </si>
  <si>
    <t>Буров Вячеслав</t>
  </si>
  <si>
    <t>Буртасов Андрей</t>
  </si>
  <si>
    <t>01.07.1984</t>
  </si>
  <si>
    <t>Бутенко Арсений</t>
  </si>
  <si>
    <t>Бутылев Михаил</t>
  </si>
  <si>
    <t>07.12.1978</t>
  </si>
  <si>
    <t>Быков Михаил</t>
  </si>
  <si>
    <t>10.10.2002</t>
  </si>
  <si>
    <t>Вакуленко Илья</t>
  </si>
  <si>
    <t>Вакулин Денис</t>
  </si>
  <si>
    <t>28.02.1992</t>
  </si>
  <si>
    <t>Вартанов Аркадий</t>
  </si>
  <si>
    <t>11.06.1981</t>
  </si>
  <si>
    <t>Северск  Томск.о.</t>
  </si>
  <si>
    <t>Чебоксары</t>
  </si>
  <si>
    <t>Луга  Лен.о.</t>
  </si>
  <si>
    <t>Выборг</t>
  </si>
  <si>
    <t>Ижевск</t>
  </si>
  <si>
    <t>11.01.2002</t>
  </si>
  <si>
    <t>Виноградов Алексей</t>
  </si>
  <si>
    <t>08.04.1982</t>
  </si>
  <si>
    <t>Винокуров Александр</t>
  </si>
  <si>
    <t>22.12.1976</t>
  </si>
  <si>
    <t>04.04.1994</t>
  </si>
  <si>
    <t>Вихрев Олег</t>
  </si>
  <si>
    <t>03.11.1991</t>
  </si>
  <si>
    <t>13.07.1989</t>
  </si>
  <si>
    <t>Якутск</t>
  </si>
  <si>
    <t>Власов Григорий</t>
  </si>
  <si>
    <t>15.08.1984</t>
  </si>
  <si>
    <t>10.11.1992</t>
  </si>
  <si>
    <t>Волин Лев</t>
  </si>
  <si>
    <t>Волков Алексей</t>
  </si>
  <si>
    <t>Волков Иван</t>
  </si>
  <si>
    <t>Кировск  Лен.обл.</t>
  </si>
  <si>
    <t>Воробьев Кирилл</t>
  </si>
  <si>
    <t>Воронов Антон</t>
  </si>
  <si>
    <t>23.02.1989</t>
  </si>
  <si>
    <t>Воропаев Илья</t>
  </si>
  <si>
    <t>Вульфсон Илья</t>
  </si>
  <si>
    <t>06.08.1991</t>
  </si>
  <si>
    <t>13.01.2002</t>
  </si>
  <si>
    <t>19.01.1991</t>
  </si>
  <si>
    <t>Сухум</t>
  </si>
  <si>
    <t>Гаврилов Денис</t>
  </si>
  <si>
    <t>Гаврилов Павел</t>
  </si>
  <si>
    <t>19.06.2001</t>
  </si>
  <si>
    <t>Гадиев Вильдан</t>
  </si>
  <si>
    <t>26.09.1992</t>
  </si>
  <si>
    <t>Никола-Березовка  Баш.</t>
  </si>
  <si>
    <t>Галанов Павел</t>
  </si>
  <si>
    <t>30.07.1991</t>
  </si>
  <si>
    <t>Сергиев Посад  М.о.</t>
  </si>
  <si>
    <t>Сертолово  Лен.обл.</t>
  </si>
  <si>
    <t>Артем  Прим.кр.</t>
  </si>
  <si>
    <t>20.05.1994</t>
  </si>
  <si>
    <t>Минск  Бел.</t>
  </si>
  <si>
    <t>Георгиев Александр</t>
  </si>
  <si>
    <t>Герштейн Павел</t>
  </si>
  <si>
    <t>28.12.1997</t>
  </si>
  <si>
    <t>Битокова Тамара</t>
  </si>
  <si>
    <t>Бойко Анна</t>
  </si>
  <si>
    <t>03.03.1997</t>
  </si>
  <si>
    <t>Бойко Татьяна</t>
  </si>
  <si>
    <t>Бойкова Виктория</t>
  </si>
  <si>
    <t>09.11.2001</t>
  </si>
  <si>
    <t>Бредникова Анна</t>
  </si>
  <si>
    <t>Бутакова Жанна</t>
  </si>
  <si>
    <t>13.10.1999</t>
  </si>
  <si>
    <t>Васильченкова Анастасия</t>
  </si>
  <si>
    <t>15.01.1996</t>
  </si>
  <si>
    <t>Вишнякова Ольга</t>
  </si>
  <si>
    <t>05.04.2001</t>
  </si>
  <si>
    <t>Водкина Елена</t>
  </si>
  <si>
    <t>15.11.1997</t>
  </si>
  <si>
    <t>Воробьева Екатерина</t>
  </si>
  <si>
    <t>Воскресенская Вероника</t>
  </si>
  <si>
    <t>Гаврилова Анна</t>
  </si>
  <si>
    <t>10.05.2001</t>
  </si>
  <si>
    <t>17.07.2000</t>
  </si>
  <si>
    <t>Голендухина Юлия</t>
  </si>
  <si>
    <t>Голубева Анастасия</t>
  </si>
  <si>
    <t>12.01.2000</t>
  </si>
  <si>
    <t>Гранкина Анастасия</t>
  </si>
  <si>
    <t>Гущина Луиза</t>
  </si>
  <si>
    <t>Давлетова Альбина</t>
  </si>
  <si>
    <t>Дмитриева Анна</t>
  </si>
  <si>
    <t>02.12.2000</t>
  </si>
  <si>
    <t>04.02.2001</t>
  </si>
  <si>
    <t>25.07.1996</t>
  </si>
  <si>
    <t>Евтеева Екатерина</t>
  </si>
  <si>
    <t>03.09.1998</t>
  </si>
  <si>
    <t>02.10.1998</t>
  </si>
  <si>
    <t>31.07.2002</t>
  </si>
  <si>
    <t>Ефремова Кристина</t>
  </si>
  <si>
    <t>19.06.1996</t>
  </si>
  <si>
    <t>Зиберова Анастасия</t>
  </si>
  <si>
    <t>Зимина Ульяна</t>
  </si>
  <si>
    <t>07.08.2000</t>
  </si>
  <si>
    <t>Зиронова Екатерина</t>
  </si>
  <si>
    <t>Иванова Анна</t>
  </si>
  <si>
    <t>Иванова Екатерина</t>
  </si>
  <si>
    <t>Иванова Елизавета</t>
  </si>
  <si>
    <t>04.04.2001</t>
  </si>
  <si>
    <t>Игнатова Анастасия</t>
  </si>
  <si>
    <t>19.05.2001</t>
  </si>
  <si>
    <t>27.03.1998</t>
  </si>
  <si>
    <t>Испирян Ангелина</t>
  </si>
  <si>
    <t>Иткина Анастасия</t>
  </si>
  <si>
    <t>03.07.2000</t>
  </si>
  <si>
    <t>Кандыбина Виктория</t>
  </si>
  <si>
    <t>04.05.1998</t>
  </si>
  <si>
    <t>31.01.1998</t>
  </si>
  <si>
    <t>Киносьян Наталья</t>
  </si>
  <si>
    <t>Кирова Анастасия</t>
  </si>
  <si>
    <t>28.01.2001</t>
  </si>
  <si>
    <t>Козлова Эльвира</t>
  </si>
  <si>
    <t>Колиш Анастасия</t>
  </si>
  <si>
    <t>12.01.2001</t>
  </si>
  <si>
    <t>15.04.2001</t>
  </si>
  <si>
    <t>Колосова Юлия</t>
  </si>
  <si>
    <t>Комова Анастасия</t>
  </si>
  <si>
    <t>18.09.1998</t>
  </si>
  <si>
    <t>13.03.2000</t>
  </si>
  <si>
    <t>28.03.1998</t>
  </si>
  <si>
    <t>Крайнова Екатерина</t>
  </si>
  <si>
    <t>Красикова Анна</t>
  </si>
  <si>
    <t>29.05.1999</t>
  </si>
  <si>
    <t>Краюца Екатерина</t>
  </si>
  <si>
    <t>15.12.1996</t>
  </si>
  <si>
    <t>Кудинова Валерия</t>
  </si>
  <si>
    <t>13.03.2002</t>
  </si>
  <si>
    <t>Кудряшова Анна</t>
  </si>
  <si>
    <t>15.06.2000</t>
  </si>
  <si>
    <t>19.11.1999</t>
  </si>
  <si>
    <t>Кулемина Анна</t>
  </si>
  <si>
    <t>Кутузова Алина</t>
  </si>
  <si>
    <t>Либацкая Анастасия</t>
  </si>
  <si>
    <t>04.01.2001</t>
  </si>
  <si>
    <t>Литвинова Юлия</t>
  </si>
  <si>
    <t>13.10.1997</t>
  </si>
  <si>
    <t>02.01.2000</t>
  </si>
  <si>
    <t>Малинина Наталья</t>
  </si>
  <si>
    <t>Мальцева Анастасия</t>
  </si>
  <si>
    <t>Манакова Анастасия</t>
  </si>
  <si>
    <t>18.01.2001</t>
  </si>
  <si>
    <t>Матвеева Валерия</t>
  </si>
  <si>
    <t>Матризаева Александра</t>
  </si>
  <si>
    <t>Меркулова Диана</t>
  </si>
  <si>
    <t>Михайлова Анастасия</t>
  </si>
  <si>
    <t>Михайлова Полина</t>
  </si>
  <si>
    <t>Москалева Зинаида</t>
  </si>
  <si>
    <t>04.04.2002</t>
  </si>
  <si>
    <t>Домодедово  М.о.</t>
  </si>
  <si>
    <t>Назарова Ксения</t>
  </si>
  <si>
    <t>Найденко Анна</t>
  </si>
  <si>
    <t>Насибуллова Айгуль</t>
  </si>
  <si>
    <t>16.01.1997</t>
  </si>
  <si>
    <t>Северодвинск  Арх.обл.</t>
  </si>
  <si>
    <t>Неброева Мария</t>
  </si>
  <si>
    <t>01.04.2000</t>
  </si>
  <si>
    <t>07.05.1996</t>
  </si>
  <si>
    <t>Асбест  Св.о.</t>
  </si>
  <si>
    <t>Нырова Фатима</t>
  </si>
  <si>
    <t>Невинномысск  Ст.кр.</t>
  </si>
  <si>
    <t>Плотникова Анна</t>
  </si>
  <si>
    <t>Ракова Мария</t>
  </si>
  <si>
    <t>15.01.2001</t>
  </si>
  <si>
    <t>Родина Анастасия</t>
  </si>
  <si>
    <t>Романченко Екатерина</t>
  </si>
  <si>
    <t>Романчук Виктория</t>
  </si>
  <si>
    <t>Ронзина Екатерина</t>
  </si>
  <si>
    <t>Семенова Дарья</t>
  </si>
  <si>
    <t>14.12.2000</t>
  </si>
  <si>
    <t>05.08.2002</t>
  </si>
  <si>
    <t>26.04.2001</t>
  </si>
  <si>
    <t>Смагина Наталья</t>
  </si>
  <si>
    <t>20.06.1999</t>
  </si>
  <si>
    <t>Смирнова Арина</t>
  </si>
  <si>
    <t>Смирнова Екатерина</t>
  </si>
  <si>
    <t>Смолянинова Татьяна</t>
  </si>
  <si>
    <t>08.09.2001</t>
  </si>
  <si>
    <t>Степанова Анастасия</t>
  </si>
  <si>
    <t>Степанова Елена</t>
  </si>
  <si>
    <t>12.10.2000</t>
  </si>
  <si>
    <t>Сухнева Валерия</t>
  </si>
  <si>
    <t>Тайлакова Мария</t>
  </si>
  <si>
    <t>12.03.2001</t>
  </si>
  <si>
    <t>04.09.1999</t>
  </si>
  <si>
    <t>02.02.2001</t>
  </si>
  <si>
    <t>20.04.2000</t>
  </si>
  <si>
    <t>08.02.1998</t>
  </si>
  <si>
    <t>Коротяев Иван</t>
  </si>
  <si>
    <t>13.04.2001</t>
  </si>
  <si>
    <t>Котов Антон</t>
  </si>
  <si>
    <t>Целина  Рост.о.</t>
  </si>
  <si>
    <t>30.01.2002</t>
  </si>
  <si>
    <t>07.01.1999</t>
  </si>
  <si>
    <t>27.02.2002</t>
  </si>
  <si>
    <t>14.06.2000</t>
  </si>
  <si>
    <t>Кузнецов Алексей</t>
  </si>
  <si>
    <t>Кузнецов Артем</t>
  </si>
  <si>
    <t>Кузнецов Егор</t>
  </si>
  <si>
    <t>Кулаков Данила</t>
  </si>
  <si>
    <t>07.05.2001</t>
  </si>
  <si>
    <t>27.05.1996</t>
  </si>
  <si>
    <t>13.02.1998</t>
  </si>
  <si>
    <t>23.01.2000</t>
  </si>
  <si>
    <t>Лебедев Александр</t>
  </si>
  <si>
    <t>Лебедев Павел</t>
  </si>
  <si>
    <t>09.05.2002</t>
  </si>
  <si>
    <t>07.02.2002</t>
  </si>
  <si>
    <t>Мыльников Игорь</t>
  </si>
  <si>
    <t>08.06.1999</t>
  </si>
  <si>
    <t>27.12.2001</t>
  </si>
  <si>
    <t>Мясников Илья</t>
  </si>
  <si>
    <t>08.07.2002</t>
  </si>
  <si>
    <t>14.04.2001</t>
  </si>
  <si>
    <t>04.05.2001</t>
  </si>
  <si>
    <t>22.08.2001</t>
  </si>
  <si>
    <t>17.03.1998</t>
  </si>
  <si>
    <t>Овчинников Егор</t>
  </si>
  <si>
    <t>08.11.2000</t>
  </si>
  <si>
    <t>17.03.2001</t>
  </si>
  <si>
    <t>Орлов Иван</t>
  </si>
  <si>
    <t>28.02.2002</t>
  </si>
  <si>
    <t>27.07.1995</t>
  </si>
  <si>
    <t>Осипов Дмитрий</t>
  </si>
  <si>
    <t>06.09.2001</t>
  </si>
  <si>
    <t>19.05.2000</t>
  </si>
  <si>
    <t>13.09.2000</t>
  </si>
  <si>
    <t>Южно-Сахалинск</t>
  </si>
  <si>
    <t>10.10.1997</t>
  </si>
  <si>
    <t>16.05.2001</t>
  </si>
  <si>
    <t>Панфилов Илья</t>
  </si>
  <si>
    <t>19.09.1998</t>
  </si>
  <si>
    <t>10.03.1999</t>
  </si>
  <si>
    <t>22.11.2001</t>
  </si>
  <si>
    <t>09.06.2001</t>
  </si>
  <si>
    <t>24.09.2000</t>
  </si>
  <si>
    <t>07.02.1996</t>
  </si>
  <si>
    <t>03.11.1999</t>
  </si>
  <si>
    <t>Петрушин Антон</t>
  </si>
  <si>
    <t>13.09.2001</t>
  </si>
  <si>
    <t>Петрушин Игорь</t>
  </si>
  <si>
    <t>08.03.1997</t>
  </si>
  <si>
    <t>26.03.2002</t>
  </si>
  <si>
    <t>18.03.1999</t>
  </si>
  <si>
    <t>Пигулевский Даниил</t>
  </si>
  <si>
    <t>14.06.2002</t>
  </si>
  <si>
    <t>01.02.2000</t>
  </si>
  <si>
    <t>27.04.2001</t>
  </si>
  <si>
    <t>Потапов Артем</t>
  </si>
  <si>
    <t>Саров  Ниж.о.</t>
  </si>
  <si>
    <t>Райнин Юрий</t>
  </si>
  <si>
    <t>01.09.1996</t>
  </si>
  <si>
    <t>Пятигорск</t>
  </si>
  <si>
    <t>Резниченко Александр</t>
  </si>
  <si>
    <t>24.06.2000</t>
  </si>
  <si>
    <t>Родин Родион</t>
  </si>
  <si>
    <t>30.12.2001</t>
  </si>
  <si>
    <t>Рубцов Алексей</t>
  </si>
  <si>
    <t>21.04.2001</t>
  </si>
  <si>
    <t>21.01.2000</t>
  </si>
  <si>
    <t>Сабиров Айнур</t>
  </si>
  <si>
    <t>Савельев Алексей</t>
  </si>
  <si>
    <t>10.06.2001</t>
  </si>
  <si>
    <t>04.11.2002</t>
  </si>
  <si>
    <t>Самсонов Владислав</t>
  </si>
  <si>
    <t>25.08.1997</t>
  </si>
  <si>
    <t>Сачков Степан</t>
  </si>
  <si>
    <t>13.07.2001</t>
  </si>
  <si>
    <t>16.03.1998</t>
  </si>
  <si>
    <t>18.04.2000</t>
  </si>
  <si>
    <t>Семенов Андрей</t>
  </si>
  <si>
    <t>27.10.1997</t>
  </si>
  <si>
    <t>Семенов Илья</t>
  </si>
  <si>
    <t>Боровичи  Новг.о.</t>
  </si>
  <si>
    <t>Семеркин Илья</t>
  </si>
  <si>
    <t>05.03.2000</t>
  </si>
  <si>
    <t>04.07.2000</t>
  </si>
  <si>
    <t>01.02.2001</t>
  </si>
  <si>
    <t>02.08.2000</t>
  </si>
  <si>
    <t>21.09.2000</t>
  </si>
  <si>
    <t>Сидоров Александр</t>
  </si>
  <si>
    <t>Ухта  Р.Коми</t>
  </si>
  <si>
    <t>25.05.2001</t>
  </si>
  <si>
    <t>16.07.2001</t>
  </si>
  <si>
    <t>Солодкий Михаил</t>
  </si>
  <si>
    <t>31.08.2000</t>
  </si>
  <si>
    <t>Степанов Владислав</t>
  </si>
  <si>
    <t>21.12.1998</t>
  </si>
  <si>
    <t>Степанов Иван</t>
  </si>
  <si>
    <t>07.07.1998</t>
  </si>
  <si>
    <t>05.04.2000</t>
  </si>
  <si>
    <t>Тарасов Дмитрий</t>
  </si>
  <si>
    <t>Темботов Астемир</t>
  </si>
  <si>
    <t>03.04.2000</t>
  </si>
  <si>
    <t>Тимофеев Никита</t>
  </si>
  <si>
    <t>28.07.2001</t>
  </si>
  <si>
    <t>Титов Иван</t>
  </si>
  <si>
    <t>06.03.1999</t>
  </si>
  <si>
    <t>Тихонов Артем</t>
  </si>
  <si>
    <t>Тихонов Богдан</t>
  </si>
  <si>
    <t>10.05.1997</t>
  </si>
  <si>
    <t>Тихонов Владислав</t>
  </si>
  <si>
    <t>Толчейников Антон</t>
  </si>
  <si>
    <t>18.09.2002</t>
  </si>
  <si>
    <t>Регентов Евгений</t>
  </si>
  <si>
    <t>02.07.1978</t>
  </si>
  <si>
    <t>10.11.2001</t>
  </si>
  <si>
    <t>Электросталь</t>
  </si>
  <si>
    <t>Рослый Михаил</t>
  </si>
  <si>
    <t>11.03.1972</t>
  </si>
  <si>
    <t>Румянцев Василий</t>
  </si>
  <si>
    <t>18.03.1992</t>
  </si>
  <si>
    <t>Савельев Александр</t>
  </si>
  <si>
    <t>29.05.1968</t>
  </si>
  <si>
    <t>Савельев Илья</t>
  </si>
  <si>
    <t>Савельев Сергей</t>
  </si>
  <si>
    <t>18.07.1974</t>
  </si>
  <si>
    <t>26.05.2001</t>
  </si>
  <si>
    <t>06.07.2001</t>
  </si>
  <si>
    <t>Салават  Башк.</t>
  </si>
  <si>
    <t>Самигуллин Сергей</t>
  </si>
  <si>
    <t>11.06.1987</t>
  </si>
  <si>
    <t>27.03.2003</t>
  </si>
  <si>
    <t>САМСОНОВ Владимир</t>
  </si>
  <si>
    <t>17.04.1976</t>
  </si>
  <si>
    <t>Саунин Алексей</t>
  </si>
  <si>
    <t>30.06.1994</t>
  </si>
  <si>
    <t>Сахабиев Владислав</t>
  </si>
  <si>
    <t>01.08.2000</t>
  </si>
  <si>
    <t>Севумов Константин</t>
  </si>
  <si>
    <t>26.09.1977</t>
  </si>
  <si>
    <t>Семенов Дмитрий</t>
  </si>
  <si>
    <t>26.05.2003</t>
  </si>
  <si>
    <t>22.07.2002</t>
  </si>
  <si>
    <t>22.08.1997</t>
  </si>
  <si>
    <t>Славянка  Прим.кр.</t>
  </si>
  <si>
    <t>Сивенков Дмитрий</t>
  </si>
  <si>
    <t>15.02.1986</t>
  </si>
  <si>
    <t>Сидоренко Владимир</t>
  </si>
  <si>
    <t>07.04.2002</t>
  </si>
  <si>
    <t>Скаленко Василий</t>
  </si>
  <si>
    <t>Скалихин Вадим</t>
  </si>
  <si>
    <t>Скачков Кирилл</t>
  </si>
  <si>
    <t>06.08.1987</t>
  </si>
  <si>
    <t>Скрипкин Василий</t>
  </si>
  <si>
    <t>04.04.2003</t>
  </si>
  <si>
    <t>Смирнов Александр</t>
  </si>
  <si>
    <t>11.07.2001</t>
  </si>
  <si>
    <t>Смирнов Анатолий</t>
  </si>
  <si>
    <t>02.04.2003</t>
  </si>
  <si>
    <t>Смирнов Артем</t>
  </si>
  <si>
    <t>21.01.2002</t>
  </si>
  <si>
    <t>Смирнов Максим</t>
  </si>
  <si>
    <t>Соловов Григорий</t>
  </si>
  <si>
    <t>23.12.2001</t>
  </si>
  <si>
    <t>Серов  Свердл.обл.</t>
  </si>
  <si>
    <t>Стеценко Александр</t>
  </si>
  <si>
    <t>30.06.1980</t>
  </si>
  <si>
    <t>24.02.2002</t>
  </si>
  <si>
    <t>Александровск  Перм.кр.</t>
  </si>
  <si>
    <t>Стулий Максим</t>
  </si>
  <si>
    <t>01.11.1986</t>
  </si>
  <si>
    <t>Субботин Дмитрий</t>
  </si>
  <si>
    <t>24.03.2002</t>
  </si>
  <si>
    <t>Туапсе</t>
  </si>
  <si>
    <t>Суслин Анатолий</t>
  </si>
  <si>
    <t>19.11.1994</t>
  </si>
  <si>
    <t>Таламанов Иван</t>
  </si>
  <si>
    <t>Тарасов Евгений</t>
  </si>
  <si>
    <t>30.11.2002</t>
  </si>
  <si>
    <t>16.02.2002</t>
  </si>
  <si>
    <t>Темирканов Заур</t>
  </si>
  <si>
    <t>28.07.1984</t>
  </si>
  <si>
    <t>27.12.2002</t>
  </si>
  <si>
    <t>Тимин Егор</t>
  </si>
  <si>
    <t>09.03.1994</t>
  </si>
  <si>
    <t>Тимофеев Владислав</t>
  </si>
  <si>
    <t>Тимофеев Федор</t>
  </si>
  <si>
    <t>Травин Данила</t>
  </si>
  <si>
    <t>15.10.2002</t>
  </si>
  <si>
    <t>Трифонов Александр</t>
  </si>
  <si>
    <t>Трошин Владислав</t>
  </si>
  <si>
    <t>01.02.2003</t>
  </si>
  <si>
    <t>06.03.1984</t>
  </si>
  <si>
    <t>28.09.2002</t>
  </si>
  <si>
    <t>Ударцев Андрей</t>
  </si>
  <si>
    <t>05.10.1979</t>
  </si>
  <si>
    <t>Уланов Алексей</t>
  </si>
  <si>
    <t>Балашиха</t>
  </si>
  <si>
    <t>Унажоков Альберт</t>
  </si>
  <si>
    <t>08.05.1990</t>
  </si>
  <si>
    <t>Ухин Игорь</t>
  </si>
  <si>
    <t>Фараджев Ярослав</t>
  </si>
  <si>
    <t>15.07.1981</t>
  </si>
  <si>
    <t>Федоров Александр</t>
  </si>
  <si>
    <t>17.11.2000</t>
  </si>
  <si>
    <t>Федулов Александр</t>
  </si>
  <si>
    <t>19.10.1991</t>
  </si>
  <si>
    <t>Филатов Василий</t>
  </si>
  <si>
    <t>06.11.1988</t>
  </si>
  <si>
    <t>Фильчев Сергей</t>
  </si>
  <si>
    <t>22.06.1989</t>
  </si>
  <si>
    <t>Франкфурт Станислав</t>
  </si>
  <si>
    <t>27.08.1982</t>
  </si>
  <si>
    <t>Хасбулатов Темирлан</t>
  </si>
  <si>
    <t>29.08.1989</t>
  </si>
  <si>
    <t>Хомутов Михаил</t>
  </si>
  <si>
    <t>29.11.1974</t>
  </si>
  <si>
    <t>Хонин Сергей</t>
  </si>
  <si>
    <t>26.01.1982</t>
  </si>
  <si>
    <t>Китай</t>
  </si>
  <si>
    <t>Кувандык  Оренб.обл.</t>
  </si>
  <si>
    <t>Цветков Вячеслав</t>
  </si>
  <si>
    <t>08.08.2001</t>
  </si>
  <si>
    <t>15.02.2000</t>
  </si>
  <si>
    <t>Ширяева Раиса</t>
  </si>
  <si>
    <t>27.08.1997</t>
  </si>
  <si>
    <t>Тында   Амурск.о.</t>
  </si>
  <si>
    <t>Щербатых Валерия</t>
  </si>
  <si>
    <t>25.12.1998</t>
  </si>
  <si>
    <t>22.01.1999</t>
  </si>
  <si>
    <t>Ананьева Варвара</t>
  </si>
  <si>
    <t>10.11.1999</t>
  </si>
  <si>
    <t>14.01.2001</t>
  </si>
  <si>
    <t>Артамонова Марина</t>
  </si>
  <si>
    <t>17.01.2002</t>
  </si>
  <si>
    <t>Барабанщикова Алина</t>
  </si>
  <si>
    <t>11.05.2000</t>
  </si>
  <si>
    <t>06.04.1996</t>
  </si>
  <si>
    <t>09.11.1996</t>
  </si>
  <si>
    <t>03.06.1997</t>
  </si>
  <si>
    <t>27.02.1995</t>
  </si>
  <si>
    <t>05.06.1996</t>
  </si>
  <si>
    <t>20.10.1995</t>
  </si>
  <si>
    <t>15.05.1996</t>
  </si>
  <si>
    <t>29.07.1995</t>
  </si>
  <si>
    <t>Нефедова Ирина</t>
  </si>
  <si>
    <t>21.04.1997</t>
  </si>
  <si>
    <t>25.09.1996</t>
  </si>
  <si>
    <t>27.04.1995</t>
  </si>
  <si>
    <t>Сергеева Анна</t>
  </si>
  <si>
    <t>30.10.1996</t>
  </si>
  <si>
    <t>15.12.1997</t>
  </si>
  <si>
    <t>Климченко Виктория</t>
  </si>
  <si>
    <t>02.07.1997</t>
  </si>
  <si>
    <t>Карпова Анна</t>
  </si>
  <si>
    <t>19.05.1995</t>
  </si>
  <si>
    <t>15.11.1995</t>
  </si>
  <si>
    <t>17.04.1995</t>
  </si>
  <si>
    <t>24.04.1996</t>
  </si>
  <si>
    <t>20.06.1996</t>
  </si>
  <si>
    <t>17.05.1996</t>
  </si>
  <si>
    <t>Коломна</t>
  </si>
  <si>
    <t>16.06.1995</t>
  </si>
  <si>
    <t>12.12.1997</t>
  </si>
  <si>
    <t>24.08.1998</t>
  </si>
  <si>
    <t>Хлызова Елизавета</t>
  </si>
  <si>
    <t>Чернова Дарья</t>
  </si>
  <si>
    <t>Чернявская Екатерина</t>
  </si>
  <si>
    <t>Щетинкина Валерия</t>
  </si>
  <si>
    <t>Павлов Евгений</t>
  </si>
  <si>
    <t>Петров Роман</t>
  </si>
  <si>
    <t>Рементов Григорий</t>
  </si>
  <si>
    <t>Сарычев Сергей</t>
  </si>
  <si>
    <t>Иванов Михаил</t>
  </si>
  <si>
    <t>Боровский  Тюм.о.</t>
  </si>
  <si>
    <t>Геленджик</t>
  </si>
  <si>
    <t>Сургут</t>
  </si>
  <si>
    <t>Мартюшев Максим</t>
  </si>
  <si>
    <t>Медведев Денис</t>
  </si>
  <si>
    <t>Мелкуев Семен</t>
  </si>
  <si>
    <t>Бачина Анастасия</t>
  </si>
  <si>
    <t>Богданова Анна</t>
  </si>
  <si>
    <t>Гусева Екатерина</t>
  </si>
  <si>
    <t>Федотов Петр</t>
  </si>
  <si>
    <t>Хрипуненко Павел</t>
  </si>
  <si>
    <t>Чернов Константин</t>
  </si>
  <si>
    <t>Шапошников Степан</t>
  </si>
  <si>
    <t>Швец Кирилл</t>
  </si>
  <si>
    <t>Щинов Максим</t>
  </si>
  <si>
    <t>Ярушин Никита</t>
  </si>
  <si>
    <t>Смоленск</t>
  </si>
  <si>
    <t>Челябинск</t>
  </si>
  <si>
    <t>Саратов</t>
  </si>
  <si>
    <t>Самара</t>
  </si>
  <si>
    <t>Вологда</t>
  </si>
  <si>
    <t>Тюмень</t>
  </si>
  <si>
    <t>Владимир</t>
  </si>
  <si>
    <t>Юрга   Кем.обл.</t>
  </si>
  <si>
    <t>Рыбинск</t>
  </si>
  <si>
    <t>Тобольск</t>
  </si>
  <si>
    <t>Астрахань</t>
  </si>
  <si>
    <t>Королев</t>
  </si>
  <si>
    <t>Тверь</t>
  </si>
  <si>
    <t>Тамбов</t>
  </si>
  <si>
    <t>Бурдин Алексей</t>
  </si>
  <si>
    <t>Калининград</t>
  </si>
  <si>
    <t>Тула</t>
  </si>
  <si>
    <t>Курган</t>
  </si>
  <si>
    <t>Нальчик</t>
  </si>
  <si>
    <t>Иркутск</t>
  </si>
  <si>
    <t>Архангельск</t>
  </si>
  <si>
    <t>Воронов Александр</t>
  </si>
  <si>
    <t>Медвежьегорск</t>
  </si>
  <si>
    <t>Кострома</t>
  </si>
  <si>
    <t>Тольятти</t>
  </si>
  <si>
    <t>Пенза</t>
  </si>
  <si>
    <t>Большой Камень</t>
  </si>
  <si>
    <t>Усолье-Сибирское</t>
  </si>
  <si>
    <t>Киров</t>
  </si>
  <si>
    <t>Ставрополь</t>
  </si>
  <si>
    <t>Орехово-Зуево</t>
  </si>
  <si>
    <t>Ноябрьск</t>
  </si>
  <si>
    <t>Ефройкин Максим</t>
  </si>
  <si>
    <t>Оленегорск</t>
  </si>
  <si>
    <t>Зырянов Георгий</t>
  </si>
  <si>
    <t>Мохначева Светлана</t>
  </si>
  <si>
    <t>Серебренникова Виктория</t>
  </si>
  <si>
    <t>Тазиева Дарина</t>
  </si>
  <si>
    <t>Попов Андрей</t>
  </si>
  <si>
    <t>Абусев Артур</t>
  </si>
  <si>
    <t>26.05.1999</t>
  </si>
  <si>
    <t>28.09.2001</t>
  </si>
  <si>
    <t>02.08.2001</t>
  </si>
  <si>
    <t>24.06.1999</t>
  </si>
  <si>
    <t>22.02.1996</t>
  </si>
  <si>
    <t>19.01.1999</t>
  </si>
  <si>
    <t>09.01.2000</t>
  </si>
  <si>
    <t>Алчимбаев Руслан</t>
  </si>
  <si>
    <t>24.04.1999</t>
  </si>
  <si>
    <t>Ананьев Егор</t>
  </si>
  <si>
    <t>Скопин  Ряз.о.</t>
  </si>
  <si>
    <t>Сабы  Тат.</t>
  </si>
  <si>
    <t>20.05.1998</t>
  </si>
  <si>
    <t>04.09.1996</t>
  </si>
  <si>
    <t>Тихорецк  Кр.кр.</t>
  </si>
  <si>
    <t>11.06.2000</t>
  </si>
  <si>
    <t>13.09.1999</t>
  </si>
  <si>
    <t>Артеменко Никита</t>
  </si>
  <si>
    <t>13.04.1999</t>
  </si>
  <si>
    <t>20.08.1997</t>
  </si>
  <si>
    <t>10.09.1998</t>
  </si>
  <si>
    <t>01.01.2002</t>
  </si>
  <si>
    <t>14.01.1997</t>
  </si>
  <si>
    <t>Анна  Вор.о.</t>
  </si>
  <si>
    <t>Астафьев Егор</t>
  </si>
  <si>
    <t>18.03.1998</t>
  </si>
  <si>
    <t>Нарткала  КБР</t>
  </si>
  <si>
    <t>12.11.1996</t>
  </si>
  <si>
    <t>Новобурейск  Амурск.о.</t>
  </si>
  <si>
    <t>20.01.2001</t>
  </si>
  <si>
    <t>Зеленогорск  Кр.кр.</t>
  </si>
  <si>
    <t>15.09.1999</t>
  </si>
  <si>
    <t>Балобанов Владислав</t>
  </si>
  <si>
    <t>18.11.1996</t>
  </si>
  <si>
    <t>Березин Илья</t>
  </si>
  <si>
    <t>Оренбург</t>
  </si>
  <si>
    <t>Березнев Даниил</t>
  </si>
  <si>
    <t>03.07.2001</t>
  </si>
  <si>
    <t>Бесчастный Юрий</t>
  </si>
  <si>
    <t>23.05.2000</t>
  </si>
  <si>
    <t>Мураши  Кировск.о.</t>
  </si>
  <si>
    <t>01.10.1998</t>
  </si>
  <si>
    <t>10.02.1999</t>
  </si>
  <si>
    <t>21.06.1999</t>
  </si>
  <si>
    <t>Курск</t>
  </si>
  <si>
    <t>29.03.2001</t>
  </si>
  <si>
    <t>29.07.1998</t>
  </si>
  <si>
    <t>Биробиджан</t>
  </si>
  <si>
    <t>13.07.1999</t>
  </si>
  <si>
    <t>Бредников Михаил</t>
  </si>
  <si>
    <t>17.11.2004</t>
  </si>
  <si>
    <t>23.02.2000</t>
  </si>
  <si>
    <t>28.02.2000</t>
  </si>
  <si>
    <t>Бурдин Александр</t>
  </si>
  <si>
    <t>18.07.2000</t>
  </si>
  <si>
    <t>Бурдин Виталий</t>
  </si>
  <si>
    <t>28.03.2000</t>
  </si>
  <si>
    <t>05.02.2000</t>
  </si>
  <si>
    <t>25.02.1999</t>
  </si>
  <si>
    <t>Васильев Артем</t>
  </si>
  <si>
    <t>Васильев Сергей</t>
  </si>
  <si>
    <t>19.07.2000</t>
  </si>
  <si>
    <t>05.10.2000</t>
  </si>
  <si>
    <t>16.04.1998</t>
  </si>
  <si>
    <t>Шелехов  Ирк.о.</t>
  </si>
  <si>
    <t>Кумены  Кировск.о.</t>
  </si>
  <si>
    <t>Комсомольск-на-Амуре</t>
  </si>
  <si>
    <t>Абинск  Кр.кр.</t>
  </si>
  <si>
    <t>18.09.2000</t>
  </si>
  <si>
    <t>11.03.2000</t>
  </si>
  <si>
    <t>Воробьев Никита</t>
  </si>
  <si>
    <t>Подпорожье  Лен.о.</t>
  </si>
  <si>
    <t>Балаково</t>
  </si>
  <si>
    <t>20.12.1996</t>
  </si>
  <si>
    <t>Гаврилов Кирилл</t>
  </si>
  <si>
    <t>22.12.1999</t>
  </si>
  <si>
    <t>18.01.1999</t>
  </si>
  <si>
    <t>31.03.2001</t>
  </si>
  <si>
    <t>11.11.1997</t>
  </si>
  <si>
    <t>26.07.1995</t>
  </si>
  <si>
    <t>20.06.2001</t>
  </si>
  <si>
    <t>18.06.2000</t>
  </si>
  <si>
    <t>04.10.2000</t>
  </si>
  <si>
    <t>10.03.2000</t>
  </si>
  <si>
    <t>Глазков Алексей</t>
  </si>
  <si>
    <t>13.01.2001</t>
  </si>
  <si>
    <t>Богородск  Ниж.о.</t>
  </si>
  <si>
    <t>05.01.2002</t>
  </si>
  <si>
    <t>21.02.1999</t>
  </si>
  <si>
    <t>26.04.1996</t>
  </si>
  <si>
    <t>Горбунов Дмитрий</t>
  </si>
  <si>
    <t>23.06.1998</t>
  </si>
  <si>
    <t>Гребнев Максим</t>
  </si>
  <si>
    <t>09.01.2002</t>
  </si>
  <si>
    <t>Григорьев Роман</t>
  </si>
  <si>
    <t>27.02.2000</t>
  </si>
  <si>
    <t>14.05.2002</t>
  </si>
  <si>
    <t>Двойников Артем</t>
  </si>
  <si>
    <t>12.05.2001</t>
  </si>
  <si>
    <t>Демин Захар</t>
  </si>
  <si>
    <t>07.02.2000</t>
  </si>
  <si>
    <t>Дмитриев Антон</t>
  </si>
  <si>
    <t>01.07.2000</t>
  </si>
  <si>
    <t>27.01.1999</t>
  </si>
  <si>
    <t>29.01.1995</t>
  </si>
  <si>
    <t>Североонежск  Арх.о.</t>
  </si>
  <si>
    <t>17.10.1996</t>
  </si>
  <si>
    <t>24.02.2000</t>
  </si>
  <si>
    <t>Сергач</t>
  </si>
  <si>
    <t>Егоров Артем</t>
  </si>
  <si>
    <t>04.02.2002</t>
  </si>
  <si>
    <t>Егоршев Иван</t>
  </si>
  <si>
    <t>16.06.1999</t>
  </si>
  <si>
    <t>Магадан</t>
  </si>
  <si>
    <t>Новошахтинск  Рост.о.</t>
  </si>
  <si>
    <t>15.11.1999</t>
  </si>
  <si>
    <t>31.05.1999</t>
  </si>
  <si>
    <t>30.04.1998</t>
  </si>
  <si>
    <t>Ефимов Михаил</t>
  </si>
  <si>
    <t>24.02.1999</t>
  </si>
  <si>
    <t>Загуляев Кирилл</t>
  </si>
  <si>
    <t>24.11.2000</t>
  </si>
  <si>
    <t>07.03.1999</t>
  </si>
  <si>
    <t>19.06.2000</t>
  </si>
  <si>
    <t>17.01.2001</t>
  </si>
  <si>
    <t>26.01.2000</t>
  </si>
  <si>
    <t>04.03.2001</t>
  </si>
  <si>
    <t>Сарманово  Тат</t>
  </si>
  <si>
    <t>11.07.1999</t>
  </si>
  <si>
    <t>19.02.1999</t>
  </si>
  <si>
    <t>30.06.2000</t>
  </si>
  <si>
    <t>Зиганшин Нияз</t>
  </si>
  <si>
    <t>17.06.2000</t>
  </si>
  <si>
    <t>Зиганшин Роберт</t>
  </si>
  <si>
    <t>10.09.2000</t>
  </si>
  <si>
    <t>Зимарин Артем</t>
  </si>
  <si>
    <t>18.10.1999</t>
  </si>
  <si>
    <t>Иванов Артем</t>
  </si>
  <si>
    <t>Иванов Дмитрий</t>
  </si>
  <si>
    <t>09.05.1998</t>
  </si>
  <si>
    <t>23.06.2000</t>
  </si>
  <si>
    <t>31.03.1999</t>
  </si>
  <si>
    <t>Ивонин Денис</t>
  </si>
  <si>
    <t>18.04.1999</t>
  </si>
  <si>
    <t>20.11.2001</t>
  </si>
  <si>
    <t>Ильин Дмитрий</t>
  </si>
  <si>
    <t>Исаков Илья</t>
  </si>
  <si>
    <t>28.09.1999</t>
  </si>
  <si>
    <t>04.11.1996</t>
  </si>
  <si>
    <t>22.03.1999</t>
  </si>
  <si>
    <t>Капотов Дмитрий</t>
  </si>
  <si>
    <t>23.04.1999</t>
  </si>
  <si>
    <t>Карпов Иван</t>
  </si>
  <si>
    <t>07.08.1997</t>
  </si>
  <si>
    <t>09.01.1997</t>
  </si>
  <si>
    <t>24.08.2000</t>
  </si>
  <si>
    <t>Сатка  Чел.о.</t>
  </si>
  <si>
    <t>05.12.1998</t>
  </si>
  <si>
    <t>Бийск  Алт.кр.</t>
  </si>
  <si>
    <t>Кстово</t>
  </si>
  <si>
    <t>Климович Максим</t>
  </si>
  <si>
    <t>19.05.1997</t>
  </si>
  <si>
    <t>Князев Егор</t>
  </si>
  <si>
    <t>26.10.2001</t>
  </si>
  <si>
    <t>20.05.1997</t>
  </si>
  <si>
    <t>14.07.1999</t>
  </si>
  <si>
    <t>10.01.2000</t>
  </si>
  <si>
    <t>Колупаев Андрей</t>
  </si>
  <si>
    <t>12.04.1997</t>
  </si>
  <si>
    <t>Липаткин Алексей</t>
  </si>
  <si>
    <t>18.10.1998</t>
  </si>
  <si>
    <t>Лоос Александр</t>
  </si>
  <si>
    <t>30.03.2001</t>
  </si>
  <si>
    <t>Осинники   Кем.обл.</t>
  </si>
  <si>
    <t>07.04.1996</t>
  </si>
  <si>
    <t>21.02.1998</t>
  </si>
  <si>
    <t>21.06.1995</t>
  </si>
  <si>
    <t>04.09.1995</t>
  </si>
  <si>
    <t>08.06.1996</t>
  </si>
  <si>
    <t>03.05.1996</t>
  </si>
  <si>
    <t>22.03.1995</t>
  </si>
  <si>
    <t>Макаров Александр</t>
  </si>
  <si>
    <t>09.06.1995</t>
  </si>
  <si>
    <t>05.06.1995</t>
  </si>
  <si>
    <t>14.09.1995</t>
  </si>
  <si>
    <t>16.08.1997</t>
  </si>
  <si>
    <t>30.01.1996</t>
  </si>
  <si>
    <t>Макеев Александр</t>
  </si>
  <si>
    <t>21.11.1998</t>
  </si>
  <si>
    <t>11.02.1999</t>
  </si>
  <si>
    <t>Шахты  Рост.о.</t>
  </si>
  <si>
    <t>Маслов Антон</t>
  </si>
  <si>
    <t>Маслов Даниил</t>
  </si>
  <si>
    <t>Буинск  Тат</t>
  </si>
  <si>
    <t>Мелков Святослав</t>
  </si>
  <si>
    <t>17.05.1997</t>
  </si>
  <si>
    <t>Мельниченко Дмитрий</t>
  </si>
  <si>
    <t>23.02.2001</t>
  </si>
  <si>
    <t>Миронов Артем</t>
  </si>
  <si>
    <t>Веселый  Рост.о.</t>
  </si>
  <si>
    <t>Черногорск  Хак.</t>
  </si>
  <si>
    <t>Мокрополов Сергей</t>
  </si>
  <si>
    <t>Морев Виктор</t>
  </si>
  <si>
    <t>Москвин Егор</t>
  </si>
  <si>
    <t>Альметьевск</t>
  </si>
  <si>
    <t>Казанцева Кристина</t>
  </si>
  <si>
    <t>B</t>
  </si>
  <si>
    <t>A</t>
  </si>
  <si>
    <t>Матч</t>
  </si>
  <si>
    <t>Министерство спорта, туризма и молодежной политики Российской Федерации</t>
  </si>
  <si>
    <t>Командные              очки</t>
  </si>
  <si>
    <t>1                                                                      (Диспетчер)</t>
  </si>
  <si>
    <t>3                                                                       (Главный секретарь)</t>
  </si>
  <si>
    <t>Балабаново  Калуж.о.</t>
  </si>
  <si>
    <t>Сорочинск</t>
  </si>
  <si>
    <t>Малахов Павел</t>
  </si>
  <si>
    <t>Мошков Никита</t>
  </si>
  <si>
    <t>Дзержинск</t>
  </si>
  <si>
    <t>Абакан</t>
  </si>
  <si>
    <t>Покатов Степан</t>
  </si>
  <si>
    <t>11.02.2002</t>
  </si>
  <si>
    <t>Алексеевск  Тат.</t>
  </si>
  <si>
    <t>Славянск-на-Кубани</t>
  </si>
  <si>
    <t>Верхняя Пышма</t>
  </si>
  <si>
    <t>Иванова Кристина</t>
  </si>
  <si>
    <t>03.06.2001</t>
  </si>
  <si>
    <t>Киселева Мария</t>
  </si>
  <si>
    <t>Уват  Тюм.о.</t>
  </si>
  <si>
    <t>14.06.2001</t>
  </si>
  <si>
    <t>06.03.2002</t>
  </si>
  <si>
    <t>29.03.2002</t>
  </si>
  <si>
    <t>12.12.1990</t>
  </si>
  <si>
    <t>Штыкова Мария</t>
  </si>
  <si>
    <t>18.12.1989</t>
  </si>
  <si>
    <t>Командные соревнования.                                                                                                                                                                                                 С П И С О К   У Ч А С Т Н И К О В.</t>
  </si>
  <si>
    <t>Рейт.</t>
  </si>
  <si>
    <t>Разр.</t>
  </si>
  <si>
    <t>Nr.</t>
  </si>
  <si>
    <t>ФАМИЛИЯ Имя</t>
  </si>
  <si>
    <t>Дата рожд.</t>
  </si>
  <si>
    <t>Рейт</t>
  </si>
  <si>
    <t>Личный тренер(ы)</t>
  </si>
  <si>
    <t>02.05.2002</t>
  </si>
  <si>
    <t>04.08.2003</t>
  </si>
  <si>
    <t>Лабинск  Краснод.кр.</t>
  </si>
  <si>
    <t>27.05.2002</t>
  </si>
  <si>
    <t>Александров Никита</t>
  </si>
  <si>
    <t>09.08.2003</t>
  </si>
  <si>
    <t>Темкино  Смол.о.</t>
  </si>
  <si>
    <t>Алиев Олег</t>
  </si>
  <si>
    <t>Андреев Артем</t>
  </si>
  <si>
    <t>13.02.2003</t>
  </si>
  <si>
    <t>Анохин Дмитрий</t>
  </si>
  <si>
    <t>Антифеев Олег</t>
  </si>
  <si>
    <t>23.11.1969</t>
  </si>
  <si>
    <t>30.08.2001</t>
  </si>
  <si>
    <t>Афимченко Иван</t>
  </si>
  <si>
    <t>01.05.2000</t>
  </si>
  <si>
    <t>Багиян Александр</t>
  </si>
  <si>
    <t>10.06.1999</t>
  </si>
  <si>
    <t>Кяхта  Бурятия</t>
  </si>
  <si>
    <t>Бакулин Геннадий</t>
  </si>
  <si>
    <t>01.02.1998</t>
  </si>
  <si>
    <t>05.11.2003</t>
  </si>
  <si>
    <t>Баталов Анатолий</t>
  </si>
  <si>
    <t>Батыров Алексей</t>
  </si>
  <si>
    <t>30.12.1965</t>
  </si>
  <si>
    <t>Белореченск  Кр.кр.</t>
  </si>
  <si>
    <t>Белинский Игорь</t>
  </si>
  <si>
    <t>15.04.2003</t>
  </si>
  <si>
    <t>Белов Павел</t>
  </si>
  <si>
    <t>03.06.2003</t>
  </si>
  <si>
    <t>Бобров Дмитрий</t>
  </si>
  <si>
    <t>10.12.2001</t>
  </si>
  <si>
    <t>Бреднев Николай</t>
  </si>
  <si>
    <t>02.02.1998</t>
  </si>
  <si>
    <t>19.07.2001</t>
  </si>
  <si>
    <t>10.04.1997</t>
  </si>
  <si>
    <t>27.03.1985</t>
  </si>
  <si>
    <t>Васильев Александр</t>
  </si>
  <si>
    <t>Ваулин Константин</t>
  </si>
  <si>
    <t>Мичуринск  Тамб.обл.</t>
  </si>
  <si>
    <t>Шлиссельбург  Лен.о.</t>
  </si>
  <si>
    <t>29.01.2003</t>
  </si>
  <si>
    <t>Галкин Дмитрий</t>
  </si>
  <si>
    <t>04.08.2000</t>
  </si>
  <si>
    <t>Темрюк  Краснод.кр.</t>
  </si>
  <si>
    <t>Серпухов</t>
  </si>
  <si>
    <t>Вязьма  См.обл.</t>
  </si>
  <si>
    <t>Гиниатуллин Артур</t>
  </si>
  <si>
    <t>18.12.2003</t>
  </si>
  <si>
    <t>Гладышев Михаил</t>
  </si>
  <si>
    <t>17.11.1983</t>
  </si>
  <si>
    <t>08.06.2000</t>
  </si>
  <si>
    <t>Головинский Алексей</t>
  </si>
  <si>
    <t>22.04.1974</t>
  </si>
  <si>
    <t>26.06.1998</t>
  </si>
  <si>
    <t>Гончаров Арсений</t>
  </si>
  <si>
    <t>Майкоп  Адыгея</t>
  </si>
  <si>
    <t>Красноусольск  Баш.</t>
  </si>
  <si>
    <t>Подольск</t>
  </si>
  <si>
    <t>Горохов Юрий</t>
  </si>
  <si>
    <t>12.04.1971</t>
  </si>
  <si>
    <t>24.12.2002</t>
  </si>
  <si>
    <t>Тетюши  Тат.</t>
  </si>
  <si>
    <t>Гребнев Сергей</t>
  </si>
  <si>
    <t>05.10.1984</t>
  </si>
  <si>
    <t>09.04.2002</t>
  </si>
  <si>
    <t>Григорьев Николай</t>
  </si>
  <si>
    <t>Гришенин Денис</t>
  </si>
  <si>
    <t>05.01.1992</t>
  </si>
  <si>
    <t>Гусев Арсений</t>
  </si>
  <si>
    <t>Гусев Эдуард</t>
  </si>
  <si>
    <t>06.11.1965</t>
  </si>
  <si>
    <t>Давыдов Дмитрий</t>
  </si>
  <si>
    <t>Выкса  Ниж.о.</t>
  </si>
  <si>
    <t>Улан-Удэ</t>
  </si>
  <si>
    <t>Дамдинов Дамдин</t>
  </si>
  <si>
    <t>07.06.1988</t>
  </si>
  <si>
    <t>Данзанов Баир</t>
  </si>
  <si>
    <t>18.01.1996</t>
  </si>
  <si>
    <t>02.08.2002</t>
  </si>
  <si>
    <t>Дедов Василий</t>
  </si>
  <si>
    <t>09.09.1980</t>
  </si>
  <si>
    <t>28.06.2001</t>
  </si>
  <si>
    <t>Дементьев Петр</t>
  </si>
  <si>
    <t>29.09.1960</t>
  </si>
  <si>
    <t>15.04.1986</t>
  </si>
  <si>
    <t>Дубна</t>
  </si>
  <si>
    <t>Добротворский Дмитрий</t>
  </si>
  <si>
    <t>05.04.1967</t>
  </si>
  <si>
    <t>Луховицы</t>
  </si>
  <si>
    <t>Дрындин Евгений</t>
  </si>
  <si>
    <t>22.05.1987</t>
  </si>
  <si>
    <t>Евстифейкин Антон</t>
  </si>
  <si>
    <t>12.12.1984</t>
  </si>
  <si>
    <t>Новый Уренгой  ЯНАО</t>
  </si>
  <si>
    <t>07.07.2002</t>
  </si>
  <si>
    <t>Егоров Павел</t>
  </si>
  <si>
    <t>16.01.2002</t>
  </si>
  <si>
    <t>13.07.1993</t>
  </si>
  <si>
    <t>30.04.2001</t>
  </si>
  <si>
    <t>06.08.1993</t>
  </si>
  <si>
    <t>30.09.2002</t>
  </si>
  <si>
    <t>Ермолаев Роман</t>
  </si>
  <si>
    <t>Ешметов Михаил</t>
  </si>
  <si>
    <t>28.12.1986</t>
  </si>
  <si>
    <t>Желубенков Александр</t>
  </si>
  <si>
    <t>26.01.1993</t>
  </si>
  <si>
    <t>14.11.2001</t>
  </si>
  <si>
    <t>Жидков Илья</t>
  </si>
  <si>
    <t>03.08.1991</t>
  </si>
  <si>
    <t>Ростов-на-Дону</t>
  </si>
  <si>
    <t>Жуков Алексей</t>
  </si>
  <si>
    <t>25.10.1989</t>
  </si>
  <si>
    <t>Новороссийск</t>
  </si>
  <si>
    <t>Заикин Алан</t>
  </si>
  <si>
    <t>Захариков Петр</t>
  </si>
  <si>
    <t>22.08.2000</t>
  </si>
  <si>
    <t>Захарук Ростислав</t>
  </si>
  <si>
    <t>06.10.1986</t>
  </si>
  <si>
    <t>11.06.1992</t>
  </si>
  <si>
    <t>Зенкин Михаил</t>
  </si>
  <si>
    <t>06.07.1962</t>
  </si>
  <si>
    <t>Зинцов Михаил</t>
  </si>
  <si>
    <t>03.12.1994</t>
  </si>
  <si>
    <t>Старый Оскол</t>
  </si>
  <si>
    <t>Зоненко Валерий</t>
  </si>
  <si>
    <t>14.03.1989</t>
  </si>
  <si>
    <t>Зубов Иван</t>
  </si>
  <si>
    <t>Зубов Илья</t>
  </si>
  <si>
    <t>Сладковский р-он  Тюм. обл.</t>
  </si>
  <si>
    <t>Иванов Кирилл</t>
  </si>
  <si>
    <t>Иванов Константин</t>
  </si>
  <si>
    <t>Иванов Никита</t>
  </si>
  <si>
    <t>03.08.1999</t>
  </si>
  <si>
    <t>Иванов Тимофей</t>
  </si>
  <si>
    <t>Игошин Илья</t>
  </si>
  <si>
    <t>15.01.1986</t>
  </si>
  <si>
    <t>Ильин Андрей</t>
  </si>
  <si>
    <t>27.07.2002</t>
  </si>
  <si>
    <t>Ильиных Владислав</t>
  </si>
  <si>
    <t>Исмаилов Хайем</t>
  </si>
  <si>
    <t>27.09.1992</t>
  </si>
  <si>
    <t>Кабуркин Максим</t>
  </si>
  <si>
    <t>Калимуллин Камиль</t>
  </si>
  <si>
    <t>25.12.2002</t>
  </si>
  <si>
    <t>23.04.1984</t>
  </si>
  <si>
    <t>22.09.1992</t>
  </si>
  <si>
    <t>25.06.2001</t>
  </si>
  <si>
    <t>Карпов Андрей</t>
  </si>
  <si>
    <t>13.05.1983</t>
  </si>
  <si>
    <t>11.05.1993</t>
  </si>
  <si>
    <t>Кохма  Иван.обл.</t>
  </si>
  <si>
    <t>Торжок  Тверск.о.</t>
  </si>
  <si>
    <t>Кириллов Никита</t>
  </si>
  <si>
    <t>26.03.1994</t>
  </si>
  <si>
    <t>Кирпанев Никита</t>
  </si>
  <si>
    <t>27.12.1994</t>
  </si>
  <si>
    <t>02.02.1993</t>
  </si>
  <si>
    <t>Киселев Виктор</t>
  </si>
  <si>
    <t>01.12.2002</t>
  </si>
  <si>
    <t>Киселев Максим</t>
  </si>
  <si>
    <t>Клыков Артем</t>
  </si>
  <si>
    <t>Крыловская  Красн.кр.</t>
  </si>
  <si>
    <t>16.09.2000</t>
  </si>
  <si>
    <t>09.07.2003</t>
  </si>
  <si>
    <t>Козлов Антон</t>
  </si>
  <si>
    <t>19.08.1994</t>
  </si>
  <si>
    <t>26.03.1999</t>
  </si>
  <si>
    <t>Комов Александр</t>
  </si>
  <si>
    <t>04.08.1988</t>
  </si>
  <si>
    <t>Конашков Илья</t>
  </si>
  <si>
    <t>Конов Ислам</t>
  </si>
  <si>
    <t>02.02.2002</t>
  </si>
  <si>
    <t>Волгоград</t>
  </si>
  <si>
    <t>Красковский Александр</t>
  </si>
  <si>
    <t>Крегель Дмитрий</t>
  </si>
  <si>
    <t>Кривошеев Вячеслав</t>
  </si>
  <si>
    <t>28.10.1987</t>
  </si>
  <si>
    <t>13.12.1989</t>
  </si>
  <si>
    <t>Кудрявцев Алексей</t>
  </si>
  <si>
    <t>07.04.1987</t>
  </si>
  <si>
    <t>Кузьмин Федор</t>
  </si>
  <si>
    <t>17.04.1983</t>
  </si>
  <si>
    <t>Куимов Филипп</t>
  </si>
  <si>
    <t>12.07.1994</t>
  </si>
  <si>
    <t>09.10.2001</t>
  </si>
  <si>
    <t>Кулинченко Дмитрий</t>
  </si>
  <si>
    <t>28.04.2002</t>
  </si>
  <si>
    <t>01.10.2001</t>
  </si>
  <si>
    <t>Нижний Ломов  Пен.обл.</t>
  </si>
  <si>
    <t>06.09.2002</t>
  </si>
  <si>
    <t>Курочкин Егор</t>
  </si>
  <si>
    <t>Лазарев Василий</t>
  </si>
  <si>
    <t>28.07.2002</t>
  </si>
  <si>
    <t>Лакеев Василий</t>
  </si>
  <si>
    <t>07.11.1984</t>
  </si>
  <si>
    <t>24.07.2002</t>
  </si>
  <si>
    <t>Леонов Иван</t>
  </si>
  <si>
    <t>Долинск</t>
  </si>
  <si>
    <t>Лещенко Дмитрий</t>
  </si>
  <si>
    <t>05.06.2002</t>
  </si>
  <si>
    <t>10.04.2001</t>
  </si>
  <si>
    <t>03.07.1981</t>
  </si>
  <si>
    <t>Ливенцов Алексей</t>
  </si>
  <si>
    <t>02.11.1981</t>
  </si>
  <si>
    <t>Линев Павел</t>
  </si>
  <si>
    <t>12.07.2001</t>
  </si>
  <si>
    <t>Лопатин Александр</t>
  </si>
  <si>
    <t>10.07.1975</t>
  </si>
  <si>
    <t>Лоскутов Дмитрий</t>
  </si>
  <si>
    <t>01.03.2001</t>
  </si>
  <si>
    <t>Верхняя Салда  Св.о.</t>
  </si>
  <si>
    <t>09.02.2001</t>
  </si>
  <si>
    <t>Мальцев Александр</t>
  </si>
  <si>
    <t>Мантуров Сергей</t>
  </si>
  <si>
    <t>25.11.1961</t>
  </si>
  <si>
    <t>Матиос Василий</t>
  </si>
  <si>
    <t>14.03.1969</t>
  </si>
  <si>
    <t>Медведев Сергей</t>
  </si>
  <si>
    <t>30.06.1982</t>
  </si>
  <si>
    <t>Медведицков Георгий</t>
  </si>
  <si>
    <t>Ильинский</t>
  </si>
  <si>
    <t>Мерзликин Тарас</t>
  </si>
  <si>
    <t>25.07.1991</t>
  </si>
  <si>
    <t>Тайшет  Ирк.о.</t>
  </si>
  <si>
    <t>Новочеркасск  Рост.обл.</t>
  </si>
  <si>
    <t>Миронов Егор</t>
  </si>
  <si>
    <t>09.07.1993</t>
  </si>
  <si>
    <t>Миронов Максим</t>
  </si>
  <si>
    <t>Митрик Евгений</t>
  </si>
  <si>
    <t>17.07.2002</t>
  </si>
  <si>
    <t>Митрофанов Илья</t>
  </si>
  <si>
    <t>23.07.1992</t>
  </si>
  <si>
    <t>Михайлов Михаил</t>
  </si>
  <si>
    <t>Мишутин Егор</t>
  </si>
  <si>
    <t>04.12.1993</t>
  </si>
  <si>
    <t>Млинарж Алексей</t>
  </si>
  <si>
    <t>30.03.1980</t>
  </si>
  <si>
    <t>Мовсисян Карен</t>
  </si>
  <si>
    <t>13.06.1990</t>
  </si>
  <si>
    <t>Невьянск  Св. обл.</t>
  </si>
  <si>
    <t>Череповец</t>
  </si>
  <si>
    <t>Сиверский</t>
  </si>
  <si>
    <t>Мурзин Виталий</t>
  </si>
  <si>
    <t>Орск</t>
  </si>
  <si>
    <t>Мутыгуллин Рамиль</t>
  </si>
  <si>
    <t>02.05.1988</t>
  </si>
  <si>
    <t>Любим</t>
  </si>
  <si>
    <t>10.04.2002</t>
  </si>
  <si>
    <t>Невзоров Александр</t>
  </si>
  <si>
    <t>12.10.1983</t>
  </si>
  <si>
    <t>Батайск  Рост.обл.</t>
  </si>
  <si>
    <t>11.04.2003</t>
  </si>
  <si>
    <t>Никитенко Антон</t>
  </si>
  <si>
    <t>05.03.1985</t>
  </si>
  <si>
    <t>Бердск  Новос.обл.</t>
  </si>
  <si>
    <t>Никифоров Андрей</t>
  </si>
  <si>
    <t>ОВЧАРОВ Дмитрий</t>
  </si>
  <si>
    <t>02.09.1988</t>
  </si>
  <si>
    <t>Хамельн  Германия</t>
  </si>
  <si>
    <t>Оларь Сергей</t>
  </si>
  <si>
    <t>02.11.1991</t>
  </si>
  <si>
    <t>Олонов Александр</t>
  </si>
  <si>
    <t>27.05.1989</t>
  </si>
  <si>
    <t>Ангарск  Ирк.о.</t>
  </si>
  <si>
    <t>Пайков Михаил</t>
  </si>
  <si>
    <t>31.07.1989</t>
  </si>
  <si>
    <t>Орел</t>
  </si>
  <si>
    <t>Панфилов Федор</t>
  </si>
  <si>
    <t>20.02.2003</t>
  </si>
  <si>
    <t>Панченко Артем</t>
  </si>
  <si>
    <t>25.03.1986</t>
  </si>
  <si>
    <t>Пачев Артур</t>
  </si>
  <si>
    <t>24.10.1963</t>
  </si>
  <si>
    <t>Пашин Алексей</t>
  </si>
  <si>
    <t>20.04.1978</t>
  </si>
  <si>
    <t>Пермяков Евгений</t>
  </si>
  <si>
    <t>21.06.1989</t>
  </si>
  <si>
    <t>Перов Павел</t>
  </si>
  <si>
    <t>25.01.1978</t>
  </si>
  <si>
    <t>Петрухин Евгений</t>
  </si>
  <si>
    <t>16.08.1985</t>
  </si>
  <si>
    <t>Петухов Илья</t>
  </si>
  <si>
    <t>Пешко Олег</t>
  </si>
  <si>
    <t>03.09.1989</t>
  </si>
  <si>
    <t>Пилипец Вадим</t>
  </si>
  <si>
    <t>19.07.1984</t>
  </si>
  <si>
    <t>Платонов Егор</t>
  </si>
  <si>
    <t>Плясовица Игорь</t>
  </si>
  <si>
    <t>24.06.1991</t>
  </si>
  <si>
    <t>07.03.2002</t>
  </si>
  <si>
    <t>15.04.2002</t>
  </si>
  <si>
    <t>08.05.2002</t>
  </si>
  <si>
    <t>Полозов Сергей</t>
  </si>
  <si>
    <t>25.02.1991</t>
  </si>
  <si>
    <t>24.06.1987</t>
  </si>
  <si>
    <t>Попов Михаил</t>
  </si>
  <si>
    <t>Постников Антон</t>
  </si>
  <si>
    <t>18.08.1989</t>
  </si>
  <si>
    <t>01.08.2002</t>
  </si>
  <si>
    <t>09.03.1993</t>
  </si>
  <si>
    <t>Пронкин Максим</t>
  </si>
  <si>
    <t>09.08.1978</t>
  </si>
  <si>
    <t>Ишим  Тюм.обл.</t>
  </si>
  <si>
    <t>Пульный Павел</t>
  </si>
  <si>
    <t>22.11.1991</t>
  </si>
  <si>
    <t>25.04.2001</t>
  </si>
  <si>
    <t>30.08.1996</t>
  </si>
  <si>
    <t>Хурцилава Антон</t>
  </si>
  <si>
    <t>Коряжма  Арх.о.</t>
  </si>
  <si>
    <t>14.07.2002</t>
  </si>
  <si>
    <t>Черепанов Никита</t>
  </si>
  <si>
    <t>12.02.2002</t>
  </si>
  <si>
    <t>Шаршиков Артем</t>
  </si>
  <si>
    <t>02.11.2001</t>
  </si>
  <si>
    <t>29.07.1975</t>
  </si>
  <si>
    <t>Шило Олег</t>
  </si>
  <si>
    <t>Широкий Глеб</t>
  </si>
  <si>
    <t>Шмарук Сергей</t>
  </si>
  <si>
    <t>Холмск  Сахал.</t>
  </si>
  <si>
    <t>Юдаков Антон</t>
  </si>
  <si>
    <t>Архангельская  Красн.кр.</t>
  </si>
  <si>
    <t>Янчуркин Иван</t>
  </si>
  <si>
    <t>17.02.1988</t>
  </si>
  <si>
    <t>Яшин Сергей</t>
  </si>
  <si>
    <t>13.07.1991</t>
  </si>
  <si>
    <t>24.05.2004</t>
  </si>
  <si>
    <t>02.09.2003</t>
  </si>
  <si>
    <t>Лагань  Калм.</t>
  </si>
  <si>
    <t>Сунтар  Як.</t>
  </si>
  <si>
    <t>26.08.2003</t>
  </si>
  <si>
    <t>Бурдыгина Валерия</t>
  </si>
  <si>
    <t>Быкова Ксения</t>
  </si>
  <si>
    <t>18.01.2003</t>
  </si>
  <si>
    <t>Сибирский  Алт.кр.</t>
  </si>
  <si>
    <t>Воеводина Юлия</t>
  </si>
  <si>
    <t>20.06.2002</t>
  </si>
  <si>
    <t>Воробьева Дарья</t>
  </si>
  <si>
    <t>Галкина Анастасия</t>
  </si>
  <si>
    <t>Гармашова Анастасия</t>
  </si>
  <si>
    <t>Гельфонд Мария</t>
  </si>
  <si>
    <t>Генкина Марина</t>
  </si>
  <si>
    <t>08.10.1999</t>
  </si>
  <si>
    <t>06.01.2001</t>
  </si>
  <si>
    <t>Губашиева Даяна</t>
  </si>
  <si>
    <t>29.04.1986</t>
  </si>
  <si>
    <t>14.09.2002</t>
  </si>
  <si>
    <t>Дударь Алена</t>
  </si>
  <si>
    <t>29.09.2002</t>
  </si>
  <si>
    <t>Ефимова Александра</t>
  </si>
  <si>
    <t>26.12.1996</t>
  </si>
  <si>
    <t>15.07.2003</t>
  </si>
  <si>
    <t>12.07.1984</t>
  </si>
  <si>
    <t>19.10.2001</t>
  </si>
  <si>
    <t>Чередниченко Сергей</t>
  </si>
  <si>
    <t>25.03.1968</t>
  </si>
  <si>
    <t>Чернов Александр</t>
  </si>
  <si>
    <t>Чернышков Алексей</t>
  </si>
  <si>
    <t>12.02.1983</t>
  </si>
  <si>
    <t>Чимбарцев Владислав</t>
  </si>
  <si>
    <t>Лермонтов  Ставр.кр.</t>
  </si>
  <si>
    <t>Чимбарцев Михаил</t>
  </si>
  <si>
    <t>08.06.1966</t>
  </si>
  <si>
    <t>Шамин Илья</t>
  </si>
  <si>
    <t>17.12.1993</t>
  </si>
  <si>
    <t>Шевцов Андрей</t>
  </si>
  <si>
    <t>Шибаев Александр</t>
  </si>
  <si>
    <t>09.09.1990</t>
  </si>
  <si>
    <t>Анапа</t>
  </si>
  <si>
    <t>Школа Максим</t>
  </si>
  <si>
    <t>03.09.1994</t>
  </si>
  <si>
    <t>Щербак Антон</t>
  </si>
  <si>
    <t>04.11.1993</t>
  </si>
  <si>
    <t>Юрин Артем</t>
  </si>
  <si>
    <t>08.02.1993</t>
  </si>
  <si>
    <t>06.02.2003</t>
  </si>
  <si>
    <t>Янкин Геннадий</t>
  </si>
  <si>
    <t>25.02.2002</t>
  </si>
  <si>
    <t>23.08.2001</t>
  </si>
  <si>
    <t>Ястребов Сергей</t>
  </si>
  <si>
    <t>11.04.1988</t>
  </si>
  <si>
    <t>Абаимова Елена</t>
  </si>
  <si>
    <t>11.07.1976</t>
  </si>
  <si>
    <t>Абрамова Екатерина</t>
  </si>
  <si>
    <t>28.06.2003</t>
  </si>
  <si>
    <t>Амехина Анастасия</t>
  </si>
  <si>
    <t>Ананьева Виктория</t>
  </si>
  <si>
    <t>30.07.2002</t>
  </si>
  <si>
    <t>04.09.2001</t>
  </si>
  <si>
    <t>12.10.1990</t>
  </si>
  <si>
    <t>03.12.1991</t>
  </si>
  <si>
    <t>Бебчик Полина</t>
  </si>
  <si>
    <t>Беляева Елизавета</t>
  </si>
  <si>
    <t>19.08.2001</t>
  </si>
  <si>
    <t>Беспалова Екатерина</t>
  </si>
  <si>
    <t>07.11.2001</t>
  </si>
  <si>
    <t>02.09.1994</t>
  </si>
  <si>
    <t>Бордюговская Дарья</t>
  </si>
  <si>
    <t>02.01.2002</t>
  </si>
  <si>
    <t>10.10.1987</t>
  </si>
  <si>
    <t>22.03.2001</t>
  </si>
  <si>
    <t>04.03.1994</t>
  </si>
  <si>
    <t>11.08.1998</t>
  </si>
  <si>
    <t>06.01.1990</t>
  </si>
  <si>
    <t>29.07.2002</t>
  </si>
  <si>
    <t>Гаврилова Ксения</t>
  </si>
  <si>
    <t>02.01.1993</t>
  </si>
  <si>
    <t>Кореновск  Красн.кр.</t>
  </si>
  <si>
    <t>Григорьева Ксения</t>
  </si>
  <si>
    <t>Баксан  КБР</t>
  </si>
  <si>
    <t>Гудко Юлия</t>
  </si>
  <si>
    <t>11.05.2003</t>
  </si>
  <si>
    <t>Гулакова Светлана</t>
  </si>
  <si>
    <t>13.02.1987</t>
  </si>
  <si>
    <t>20.07.2001</t>
  </si>
  <si>
    <t>Долгих Мария</t>
  </si>
  <si>
    <t>24.07.1987</t>
  </si>
  <si>
    <t>Дробиткова Валерия</t>
  </si>
  <si>
    <t>Дудник Ксения</t>
  </si>
  <si>
    <t>12.05.2003</t>
  </si>
  <si>
    <t>Моршанск</t>
  </si>
  <si>
    <t>Емельянова Валерия</t>
  </si>
  <si>
    <t>Ермакова Екатерина</t>
  </si>
  <si>
    <t>14.08.1994</t>
  </si>
  <si>
    <t>Ермакова Ирина</t>
  </si>
  <si>
    <t>11.11.1979</t>
  </si>
  <si>
    <t>31.10.2002</t>
  </si>
  <si>
    <t>Забусова Арина</t>
  </si>
  <si>
    <t>Бугульма  Тат.</t>
  </si>
  <si>
    <t>06.11.2001</t>
  </si>
  <si>
    <t>Иванова Софья</t>
  </si>
  <si>
    <t>Илюнина Алина</t>
  </si>
  <si>
    <t>Калашникова Эвелина</t>
  </si>
  <si>
    <t>Калинина Екатерина</t>
  </si>
  <si>
    <t>26.10.2002</t>
  </si>
  <si>
    <t>Карпушина Анастасия</t>
  </si>
  <si>
    <t>05.07.2002</t>
  </si>
  <si>
    <t>10.08.2001</t>
  </si>
  <si>
    <t>26.10.1988</t>
  </si>
  <si>
    <t>09.02.1995</t>
  </si>
  <si>
    <t>Клюкина Виктория</t>
  </si>
  <si>
    <t>31.08.1998</t>
  </si>
  <si>
    <t>Кондратова Анна</t>
  </si>
  <si>
    <t>Котлас</t>
  </si>
  <si>
    <t>Корзунова Карина</t>
  </si>
  <si>
    <t>16.09.2002</t>
  </si>
  <si>
    <t>Семенов  Ниж.обл.</t>
  </si>
  <si>
    <t>Котельникова Мария</t>
  </si>
  <si>
    <t>11.07.2002</t>
  </si>
  <si>
    <t>Коцюр Валерия</t>
  </si>
  <si>
    <t>Находка</t>
  </si>
  <si>
    <t>Крекина Светлана</t>
  </si>
  <si>
    <t>05.08.1981</t>
  </si>
  <si>
    <t>Кременецкая Анастасия</t>
  </si>
  <si>
    <t>Кузнецова Ангелина</t>
  </si>
  <si>
    <t>Куликова Ольга</t>
  </si>
  <si>
    <t>14.06.1993</t>
  </si>
  <si>
    <t>10.06.2003</t>
  </si>
  <si>
    <t>Кускова Дарья</t>
  </si>
  <si>
    <t>30.11.1993</t>
  </si>
  <si>
    <t>Лебедева Анастасия</t>
  </si>
  <si>
    <t>Нижнекамск</t>
  </si>
  <si>
    <t>Лебедева Виктория</t>
  </si>
  <si>
    <t>12.09.1992</t>
  </si>
  <si>
    <t>26.07.2002</t>
  </si>
  <si>
    <t>Лисова Елизавета</t>
  </si>
  <si>
    <t>Логинова Диана</t>
  </si>
  <si>
    <t>11.06.2003</t>
  </si>
  <si>
    <t>Луценко Анна</t>
  </si>
  <si>
    <t>Лызкова Анна</t>
  </si>
  <si>
    <t>29.01.2002</t>
  </si>
  <si>
    <t>Майер Дарья</t>
  </si>
  <si>
    <t>05.05.2002</t>
  </si>
  <si>
    <t>15.02.1997</t>
  </si>
  <si>
    <t>Маркович Ксения</t>
  </si>
  <si>
    <t>18.05.1992</t>
  </si>
  <si>
    <t>31.07.2000</t>
  </si>
  <si>
    <t>Кущевская  Красн.кр.</t>
  </si>
  <si>
    <t>Михайлова Дарья</t>
  </si>
  <si>
    <t>19.01.2004</t>
  </si>
  <si>
    <t>31.08.1986</t>
  </si>
  <si>
    <t>12.02.2003</t>
  </si>
  <si>
    <t>Мозговая Валерия</t>
  </si>
  <si>
    <t>Моргунова Александра</t>
  </si>
  <si>
    <t>24.07.2001</t>
  </si>
  <si>
    <t>Морозова Валерия</t>
  </si>
  <si>
    <t>07.01.1993</t>
  </si>
  <si>
    <t>22.06.2003</t>
  </si>
  <si>
    <t>Назарова Дарья</t>
  </si>
  <si>
    <t>Носкова Яна</t>
  </si>
  <si>
    <t>02.02.1994</t>
  </si>
  <si>
    <t>Овчинникова Екатерина</t>
  </si>
  <si>
    <t>Офертайте Юлия</t>
  </si>
  <si>
    <t>12.01.2002</t>
  </si>
  <si>
    <t>Охотникова Екатерина</t>
  </si>
  <si>
    <t>30.03.1994</t>
  </si>
  <si>
    <t>14.08.2003</t>
  </si>
  <si>
    <t>Пантелеева Мария</t>
  </si>
  <si>
    <t>06.05.2002</t>
  </si>
  <si>
    <t>Светогорск  Лен.о.</t>
  </si>
  <si>
    <t>ПЕСОЦКАЯ Маргарита</t>
  </si>
  <si>
    <t>09.08.1991</t>
  </si>
  <si>
    <t>Пигалева Юлия</t>
  </si>
  <si>
    <t>05.03.1982</t>
  </si>
  <si>
    <t>Попова Анастасия</t>
  </si>
  <si>
    <t>Попова Надежда</t>
  </si>
  <si>
    <t>21.07.2001</t>
  </si>
  <si>
    <t>24.01.2003</t>
  </si>
  <si>
    <t>Прохорова Юлия</t>
  </si>
  <si>
    <t>15.07.1987</t>
  </si>
  <si>
    <t>07.07.2001</t>
  </si>
  <si>
    <t>Выселки  Краснд.кр.</t>
  </si>
  <si>
    <t>Рыбникова Ирина</t>
  </si>
  <si>
    <t>Сабитова Валентина</t>
  </si>
  <si>
    <t>11.04.1990</t>
  </si>
  <si>
    <t>Савельева Антонина</t>
  </si>
  <si>
    <t>23.10.1989</t>
  </si>
  <si>
    <t>Селедкова Юлия</t>
  </si>
  <si>
    <t>Слаутина Арина</t>
  </si>
  <si>
    <t>01.11.2003</t>
  </si>
  <si>
    <t>Степанова Анна</t>
  </si>
  <si>
    <t>Сухова Ирина</t>
  </si>
  <si>
    <t>Твердова Мария</t>
  </si>
  <si>
    <t>05.08.2001</t>
  </si>
  <si>
    <t>Тихомирова Анна</t>
  </si>
  <si>
    <t>04.12.1984</t>
  </si>
  <si>
    <t>Тихоненкова Елена</t>
  </si>
  <si>
    <t>25.07.2003</t>
  </si>
  <si>
    <t>Тихонова Мария</t>
  </si>
  <si>
    <t>Тихонова Юлия</t>
  </si>
  <si>
    <t>16.02.1989</t>
  </si>
  <si>
    <t>Трубникова Ольга</t>
  </si>
  <si>
    <t>10.08.1992</t>
  </si>
  <si>
    <t>Фетюхина Маргарита</t>
  </si>
  <si>
    <t>24.07.1988</t>
  </si>
  <si>
    <t>Фомина Анастасия</t>
  </si>
  <si>
    <t>08.03.2002</t>
  </si>
  <si>
    <t>08.01.2004</t>
  </si>
  <si>
    <t>Хурцилава Ксения</t>
  </si>
  <si>
    <t>10.04.2003</t>
  </si>
  <si>
    <t>Чеботарева Екатерина</t>
  </si>
  <si>
    <t>14.06.2003</t>
  </si>
  <si>
    <t>26.03.1980</t>
  </si>
  <si>
    <t>Коваленко Антон</t>
  </si>
  <si>
    <t>21.02.1986</t>
  </si>
  <si>
    <t>Гай</t>
  </si>
  <si>
    <t>Баранов Илья</t>
  </si>
  <si>
    <t>Каргин Валерий</t>
  </si>
  <si>
    <t>18.06.1963</t>
  </si>
  <si>
    <t>Мамадыш  Тат.</t>
  </si>
  <si>
    <t>Родин Александр</t>
  </si>
  <si>
    <t>08.09.1990</t>
  </si>
  <si>
    <t>Керчь</t>
  </si>
  <si>
    <t>Торгов Максим</t>
  </si>
  <si>
    <t>29.11.1988</t>
  </si>
  <si>
    <t>Суйналиев Асильбек</t>
  </si>
  <si>
    <t>08.11.1989</t>
  </si>
  <si>
    <t>Миленький Илья</t>
  </si>
  <si>
    <t>22.08.1984</t>
  </si>
  <si>
    <t>Зырянов Дмитрий</t>
  </si>
  <si>
    <t>Иоффе Дмитрий</t>
  </si>
  <si>
    <t>20.11.1970</t>
  </si>
  <si>
    <t>14.08.1988</t>
  </si>
  <si>
    <t>Красный Сулин  Рост.обл.</t>
  </si>
  <si>
    <t>Горячий Ключ  Красн.кр.</t>
  </si>
  <si>
    <t>Горбунов Владислав</t>
  </si>
  <si>
    <t>25.04.2002</t>
  </si>
  <si>
    <t>Мытищи</t>
  </si>
  <si>
    <t>Гусев Алексей</t>
  </si>
  <si>
    <t>Гусев Михаил</t>
  </si>
  <si>
    <t>28.02.1999</t>
  </si>
  <si>
    <t>Динисенко Тимофей</t>
  </si>
  <si>
    <t>18.12.2002</t>
  </si>
  <si>
    <t>Динмухаметов Ильнур</t>
  </si>
  <si>
    <t>23.10.2002</t>
  </si>
  <si>
    <t>21.02.1996</t>
  </si>
  <si>
    <t>В. Вилюйск  Саха</t>
  </si>
  <si>
    <t>Ершов Вадим</t>
  </si>
  <si>
    <t>Братск</t>
  </si>
  <si>
    <t>08.06.2002</t>
  </si>
  <si>
    <t>29.06.2002</t>
  </si>
  <si>
    <t>Зайцев Вадим</t>
  </si>
  <si>
    <t>Светлоград  Ставр.кр.</t>
  </si>
  <si>
    <t>Зуботыкин Юрий</t>
  </si>
  <si>
    <t>19.10.1998</t>
  </si>
  <si>
    <t>Иванов Максим</t>
  </si>
  <si>
    <t>11.08.2003</t>
  </si>
  <si>
    <t>Ильин Артем</t>
  </si>
  <si>
    <t>28.08.1999</t>
  </si>
  <si>
    <t>Казаков Владислав</t>
  </si>
  <si>
    <t>01.04.2004</t>
  </si>
  <si>
    <t>Календжан Даниил</t>
  </si>
  <si>
    <t>17.03.2004</t>
  </si>
  <si>
    <t>Калитин Вячеслав</t>
  </si>
  <si>
    <t>Благовещенка  Алт.кр.</t>
  </si>
  <si>
    <t>Кармазин Александр</t>
  </si>
  <si>
    <t>Карпов Глеб</t>
  </si>
  <si>
    <t>Кацман Лев</t>
  </si>
  <si>
    <t>Кукмор  Тат</t>
  </si>
  <si>
    <t>В. Новгород</t>
  </si>
  <si>
    <t>Кириллов Егор</t>
  </si>
  <si>
    <t>Кирьянов Игорь</t>
  </si>
  <si>
    <t>17.12.1999</t>
  </si>
  <si>
    <t>22.05.2001</t>
  </si>
  <si>
    <t>06.12.1995</t>
  </si>
  <si>
    <t>Кожемякин Михаил</t>
  </si>
  <si>
    <t>Козлов Михаил</t>
  </si>
  <si>
    <t>29.12.1970</t>
  </si>
  <si>
    <t>Коновалов Роман</t>
  </si>
  <si>
    <t>03.09.1997</t>
  </si>
  <si>
    <t>Косткин Денис</t>
  </si>
  <si>
    <t>Кравец Даниил</t>
  </si>
  <si>
    <t>Кривоноженков Артем</t>
  </si>
  <si>
    <t>25.04.1997</t>
  </si>
  <si>
    <t>Крыхтин Арсений</t>
  </si>
  <si>
    <t>14.11.2002</t>
  </si>
  <si>
    <t>10.05.2004</t>
  </si>
  <si>
    <t>Кузьмин Александр</t>
  </si>
  <si>
    <t>25.02.2004</t>
  </si>
  <si>
    <t>Кулаков Антон</t>
  </si>
  <si>
    <t>12.09.1974</t>
  </si>
  <si>
    <t>31.10.2003</t>
  </si>
  <si>
    <t>15.01.2003</t>
  </si>
  <si>
    <t>Курбанов Александр</t>
  </si>
  <si>
    <t>02.10.2001</t>
  </si>
  <si>
    <t>Дмитров</t>
  </si>
  <si>
    <t>Белгород</t>
  </si>
  <si>
    <t>Леонов Владислав</t>
  </si>
  <si>
    <t>Леонов Михаил</t>
  </si>
  <si>
    <t>Новосысоевка  Прим.кр.</t>
  </si>
  <si>
    <t>Лукьянов Павел</t>
  </si>
  <si>
    <t>17.08.1979</t>
  </si>
  <si>
    <t>Савинский  Арх.о.</t>
  </si>
  <si>
    <t>Макаров Владислав</t>
  </si>
  <si>
    <t>25.09.2004</t>
  </si>
  <si>
    <t>Макаров Никита</t>
  </si>
  <si>
    <t>Матюнов Андрей</t>
  </si>
  <si>
    <t>Медведев Михаил</t>
  </si>
  <si>
    <t>01.04.1999</t>
  </si>
  <si>
    <t>Мельников Станислав</t>
  </si>
  <si>
    <t>17.02.1971</t>
  </si>
  <si>
    <t>Данков  Лип.о.</t>
  </si>
  <si>
    <t>18.06.2003</t>
  </si>
  <si>
    <t>19.02.2002</t>
  </si>
  <si>
    <t>Мишаков Максим</t>
  </si>
  <si>
    <t>31.03.2005</t>
  </si>
  <si>
    <t>Мухин Кирилл</t>
  </si>
  <si>
    <t>Набиулин Евгений</t>
  </si>
  <si>
    <t>15.07.2002</t>
  </si>
  <si>
    <t>01.09.2003</t>
  </si>
  <si>
    <t>20.10.2004</t>
  </si>
  <si>
    <t>Никулин Иван</t>
  </si>
  <si>
    <t>Ноздрунов Юрий</t>
  </si>
  <si>
    <t>24.04.2003</t>
  </si>
  <si>
    <t>Павлов Андрей</t>
  </si>
  <si>
    <t>Перевалов Ярослав</t>
  </si>
  <si>
    <t>08.02.2005</t>
  </si>
  <si>
    <t>Перепелюков Эдуард</t>
  </si>
  <si>
    <t>Петров Никита</t>
  </si>
  <si>
    <t>Петрук Дмитрий</t>
  </si>
  <si>
    <t>05.10.2001</t>
  </si>
  <si>
    <t>22.01.2003</t>
  </si>
  <si>
    <t>Подлазов Владислав</t>
  </si>
  <si>
    <t>19.03.2004</t>
  </si>
  <si>
    <t>Попов Алексей</t>
  </si>
  <si>
    <t>23.04.2001</t>
  </si>
  <si>
    <t>Попов Антон</t>
  </si>
  <si>
    <t>Кавказская  Кр.кр.</t>
  </si>
  <si>
    <t>09.02.2003</t>
  </si>
  <si>
    <t>05.11.2001</t>
  </si>
  <si>
    <t>Загреб  Хорватия</t>
  </si>
  <si>
    <t>Прокофьев Алексей</t>
  </si>
  <si>
    <t>14.11.1956</t>
  </si>
  <si>
    <t>28.08.1998</t>
  </si>
  <si>
    <t>Ревин Евгений</t>
  </si>
  <si>
    <t>15.05.1987</t>
  </si>
  <si>
    <t>Рибенков Павел</t>
  </si>
  <si>
    <t>Рожков Михаил</t>
  </si>
  <si>
    <t>04.07.2003</t>
  </si>
  <si>
    <t>Рыбальченко Дмитрий</t>
  </si>
  <si>
    <t>Рыжов Андрей</t>
  </si>
  <si>
    <t>Савельев Игорь</t>
  </si>
  <si>
    <t>24.02.1964</t>
  </si>
  <si>
    <t>Савельев Никита</t>
  </si>
  <si>
    <t>Семин Артем</t>
  </si>
  <si>
    <t>11.06.1998</t>
  </si>
  <si>
    <t>Сергеев Андрей</t>
  </si>
  <si>
    <t>05.01.1998</t>
  </si>
  <si>
    <t>Булгунняхтах  Саха</t>
  </si>
  <si>
    <t>Сичненко Алексей</t>
  </si>
  <si>
    <t>Сластихин Николай</t>
  </si>
  <si>
    <t>Смирнов Никита</t>
  </si>
  <si>
    <t>05.06.2001</t>
  </si>
  <si>
    <t>06.05.2003</t>
  </si>
  <si>
    <t>Соколов Даниил</t>
  </si>
  <si>
    <t>16.04.1999</t>
  </si>
  <si>
    <t>Старостин Максим</t>
  </si>
  <si>
    <t>20.12.2003</t>
  </si>
  <si>
    <t>Султанов Артур</t>
  </si>
  <si>
    <t>23.11.2003</t>
  </si>
  <si>
    <t>29.10.2002</t>
  </si>
  <si>
    <t>18.09.1997</t>
  </si>
  <si>
    <t>Тарасов Денис</t>
  </si>
  <si>
    <t>Тарутин Павел</t>
  </si>
  <si>
    <t>24.09.1999</t>
  </si>
  <si>
    <t>11.02.2003</t>
  </si>
  <si>
    <t>Тимергалеев Рафаэль</t>
  </si>
  <si>
    <t>Армавир</t>
  </si>
  <si>
    <t>18.08.1998</t>
  </si>
  <si>
    <t>Тормозов Михаил</t>
  </si>
  <si>
    <t>Тюльпин Артем</t>
  </si>
  <si>
    <t>Тютрюмов Александр</t>
  </si>
  <si>
    <t>Ульченко Илья</t>
  </si>
  <si>
    <t>Фоминых Илья</t>
  </si>
  <si>
    <t>Миронов Владимир</t>
  </si>
  <si>
    <t>13.04.1994</t>
  </si>
  <si>
    <t>06.03.1994</t>
  </si>
  <si>
    <t>Денисов Андрей</t>
  </si>
  <si>
    <t>Касимов  Ряз.о.</t>
  </si>
  <si>
    <t>09.12.1993</t>
  </si>
  <si>
    <t>05.09.1994</t>
  </si>
  <si>
    <t>Павлов Павел</t>
  </si>
  <si>
    <t>13.02.1992</t>
  </si>
  <si>
    <t>Ситников Кирилл</t>
  </si>
  <si>
    <t>Иванов Евгений</t>
  </si>
  <si>
    <t>Ялалетдинов Александр</t>
  </si>
  <si>
    <t>10.01.1989</t>
  </si>
  <si>
    <t>Сясьстрой  Лен.о.</t>
  </si>
  <si>
    <t>Ревда  Св.о.</t>
  </si>
  <si>
    <t>Соловьев Кирилл</t>
  </si>
  <si>
    <t>Смирнов Андрей</t>
  </si>
  <si>
    <t>Львов Дмитрий</t>
  </si>
  <si>
    <t>28.04.1999</t>
  </si>
  <si>
    <t>Заярко Ирина</t>
  </si>
  <si>
    <t>25.10.2003</t>
  </si>
  <si>
    <t>Иванова Диана</t>
  </si>
  <si>
    <t>Карась Галина</t>
  </si>
  <si>
    <t>30.04.2002</t>
  </si>
  <si>
    <t>16.05.2002</t>
  </si>
  <si>
    <t>Козлова Ксения</t>
  </si>
  <si>
    <t>Комарова Анна</t>
  </si>
  <si>
    <t>Константинова Екатерина</t>
  </si>
  <si>
    <t>Кошелева Елизавета</t>
  </si>
  <si>
    <t>18.05.2002</t>
  </si>
  <si>
    <t>22.10.2002</t>
  </si>
  <si>
    <t>03.10.2001</t>
  </si>
  <si>
    <t>Левина Анастасия</t>
  </si>
  <si>
    <t>22.03.2003</t>
  </si>
  <si>
    <t>01.01.2004</t>
  </si>
  <si>
    <t>Медведева Марина</t>
  </si>
  <si>
    <t>Миллер Вероника</t>
  </si>
  <si>
    <t>13.08.2001</t>
  </si>
  <si>
    <t>Мошковская Кристина</t>
  </si>
  <si>
    <t>Набиева Лиана</t>
  </si>
  <si>
    <t>24.10.2004</t>
  </si>
  <si>
    <t>12.01.2003</t>
  </si>
  <si>
    <t>Новикова Екатерина</t>
  </si>
  <si>
    <t>Овсянникова Алена</t>
  </si>
  <si>
    <t>Першанина Анна</t>
  </si>
  <si>
    <t>09.02.2002</t>
  </si>
  <si>
    <t>10.05.2002</t>
  </si>
  <si>
    <t>21.02.2002</t>
  </si>
  <si>
    <t>Погосянц Арина</t>
  </si>
  <si>
    <t>05.02.2002</t>
  </si>
  <si>
    <t>07.03.2003</t>
  </si>
  <si>
    <t>Рамазанова Янита</t>
  </si>
  <si>
    <t>19.01.2002</t>
  </si>
  <si>
    <t>Романова Алина</t>
  </si>
  <si>
    <t>Савина Ирина</t>
  </si>
  <si>
    <t>29.04.1997</t>
  </si>
  <si>
    <t>Салашная Анастасия</t>
  </si>
  <si>
    <t>05.04.1998</t>
  </si>
  <si>
    <t>09.04.1997</t>
  </si>
  <si>
    <t>12.01.1996</t>
  </si>
  <si>
    <t>21.03.2000</t>
  </si>
  <si>
    <t>28.12.2001</t>
  </si>
  <si>
    <t>Сухова Ангелина</t>
  </si>
  <si>
    <t>Фатеева Ксения</t>
  </si>
  <si>
    <t>14.02.2002</t>
  </si>
  <si>
    <t>07.12.2002</t>
  </si>
  <si>
    <t>Чурапча  Якутия</t>
  </si>
  <si>
    <t>Гуково  Рост.обл.</t>
  </si>
  <si>
    <t>22.04.2004</t>
  </si>
  <si>
    <t>10.01.2002</t>
  </si>
  <si>
    <t>Шатилова Милена</t>
  </si>
  <si>
    <t>06.08.2003</t>
  </si>
  <si>
    <t>Брюховецкая  Кр.кр.</t>
  </si>
  <si>
    <t>Шишкина Анна</t>
  </si>
  <si>
    <t>13.04.2002</t>
  </si>
  <si>
    <t>Ярмола Александра</t>
  </si>
  <si>
    <t>Киев</t>
  </si>
  <si>
    <t>Хорьков Алексей</t>
  </si>
  <si>
    <t>21.08.1979</t>
  </si>
  <si>
    <t>Карпенко Вячеслав</t>
  </si>
  <si>
    <t>23.03.1984</t>
  </si>
  <si>
    <t>Мясоедов Александр</t>
  </si>
  <si>
    <t>Некрасов Александр</t>
  </si>
  <si>
    <t>10.09.1983</t>
  </si>
  <si>
    <t>Багиян Степан</t>
  </si>
  <si>
    <t>02.10.1975</t>
  </si>
  <si>
    <t>Перфильев Алексей</t>
  </si>
  <si>
    <t>18.10.1983</t>
  </si>
  <si>
    <t>Гусев Дмитрий</t>
  </si>
  <si>
    <t>Матвиенко Александр</t>
  </si>
  <si>
    <t>12.06.1978</t>
  </si>
  <si>
    <t>Междуреченск  Кем.обл.</t>
  </si>
  <si>
    <t>03.07.1980</t>
  </si>
  <si>
    <t>Тимошин Богдан</t>
  </si>
  <si>
    <t>02.04.1992</t>
  </si>
  <si>
    <t>Лобовиков Юрий</t>
  </si>
  <si>
    <t>Лучинин Евгений</t>
  </si>
  <si>
    <t>Сироткин Андрей</t>
  </si>
  <si>
    <t>Попов Владимир</t>
  </si>
  <si>
    <t>Яценко Сергей</t>
  </si>
  <si>
    <t>01.10.1987</t>
  </si>
  <si>
    <t>Филатов Алексей</t>
  </si>
  <si>
    <t>Жучков Сергей</t>
  </si>
  <si>
    <t>Самохотов Леонид</t>
  </si>
  <si>
    <t>28.07.1973</t>
  </si>
  <si>
    <t>Суриков Игорь</t>
  </si>
  <si>
    <t>31.05.1968</t>
  </si>
  <si>
    <t>Мурманск</t>
  </si>
  <si>
    <t>Белоусов Александр</t>
  </si>
  <si>
    <t>28.05.1997</t>
  </si>
  <si>
    <t>09.08.1998</t>
  </si>
  <si>
    <t>Емельянов Дмитрий</t>
  </si>
  <si>
    <t>26.08.1996</t>
  </si>
  <si>
    <t>29.04.1998</t>
  </si>
  <si>
    <t>Старая Купавна</t>
  </si>
  <si>
    <t>Свеклов Сергей</t>
  </si>
  <si>
    <t>28.03.1971</t>
  </si>
  <si>
    <t>Николаевск-на-Амуре</t>
  </si>
  <si>
    <t>Кудрявцев Тимофей</t>
  </si>
  <si>
    <t>Щемеров Алексей</t>
  </si>
  <si>
    <t>16.09.1987</t>
  </si>
  <si>
    <t>10.02.1994</t>
  </si>
  <si>
    <t>Сандин Герман</t>
  </si>
  <si>
    <t>04.05.1964</t>
  </si>
  <si>
    <t>Железногорск  Крас. кр.</t>
  </si>
  <si>
    <t>29.07.1980</t>
  </si>
  <si>
    <t>Колесников Сергей</t>
  </si>
  <si>
    <t>15.11.1968</t>
  </si>
  <si>
    <t>Подъяков Сергей</t>
  </si>
  <si>
    <t>10.09.1966</t>
  </si>
  <si>
    <t>Миронов Андрей</t>
  </si>
  <si>
    <t>28.07.1993</t>
  </si>
  <si>
    <t>Нечушкин Алексей</t>
  </si>
  <si>
    <t>25.03.1991</t>
  </si>
  <si>
    <t>24.06.1984</t>
  </si>
  <si>
    <t>Линево  Новосиб.о.</t>
  </si>
  <si>
    <t>Пестрецы  ТАТ</t>
  </si>
  <si>
    <t>Иванов Илья</t>
  </si>
  <si>
    <t>Владимиров Дмитрий</t>
  </si>
  <si>
    <t>31.07.1982</t>
  </si>
  <si>
    <t>Иванов Денис</t>
  </si>
  <si>
    <t>02.01.1991</t>
  </si>
  <si>
    <t>Шелаболиха  Алт.кр.</t>
  </si>
  <si>
    <t>Нефтекамск  Башк.</t>
  </si>
  <si>
    <t>Иванов Иван</t>
  </si>
  <si>
    <t>Искитим  Новос.о.</t>
  </si>
  <si>
    <t>Агафонов Артем</t>
  </si>
  <si>
    <t>Минусинск  Красн.кр.</t>
  </si>
  <si>
    <t>Дзержинский  Мо</t>
  </si>
  <si>
    <t>14.12.1983</t>
  </si>
  <si>
    <t>Ершова Мария</t>
  </si>
  <si>
    <t>Доронина Ольга</t>
  </si>
  <si>
    <t>08.02.1983</t>
  </si>
  <si>
    <t>Дашкевич Ксения</t>
  </si>
  <si>
    <t>02.04.1991</t>
  </si>
  <si>
    <t>21.07.1985</t>
  </si>
  <si>
    <t>Щинова Виктория</t>
  </si>
  <si>
    <t>28.04.1986</t>
  </si>
  <si>
    <t>Кудякова Екатерина</t>
  </si>
  <si>
    <t>26.04.1974</t>
  </si>
  <si>
    <t>14.08.1980</t>
  </si>
  <si>
    <t>20.06.1976</t>
  </si>
  <si>
    <t>Моисеева Галина</t>
  </si>
  <si>
    <t>Тирских Наталья</t>
  </si>
  <si>
    <t>23.10.1994</t>
  </si>
  <si>
    <t>Пронина Анастасия</t>
  </si>
  <si>
    <t>Колодезникова Марфа</t>
  </si>
  <si>
    <t>Шлындров Арсений</t>
  </si>
  <si>
    <t>27.12.1983</t>
  </si>
  <si>
    <t>Иванов Егор</t>
  </si>
  <si>
    <t>Полотебнов Евгений</t>
  </si>
  <si>
    <t>Пермяков Андрей</t>
  </si>
  <si>
    <t>Кизляр  Даг.</t>
  </si>
  <si>
    <t>Колывань  Новос.обл.</t>
  </si>
  <si>
    <t>Петров Дмитрий</t>
  </si>
  <si>
    <t>Судаков Максим</t>
  </si>
  <si>
    <t>Матвеев Антон</t>
  </si>
  <si>
    <t>Виноградов Иван</t>
  </si>
  <si>
    <t>Тихонов Евгений</t>
  </si>
  <si>
    <t>Васильев Иван</t>
  </si>
  <si>
    <t>Кылабысов Михаил</t>
  </si>
  <si>
    <t>20.11.1998</t>
  </si>
  <si>
    <t>Майя  Р.Саха</t>
  </si>
  <si>
    <t>14.12.1997</t>
  </si>
  <si>
    <t>23.02.1988</t>
  </si>
  <si>
    <t>Минин Никита</t>
  </si>
  <si>
    <t>Борисов Игорь</t>
  </si>
  <si>
    <t>Соболев Александр</t>
  </si>
  <si>
    <t>Надым  ЯНАО</t>
  </si>
  <si>
    <t>Попов Артем</t>
  </si>
  <si>
    <t>Клин  М.о.</t>
  </si>
  <si>
    <t>Смирнов Павел</t>
  </si>
  <si>
    <t>07.06.1992</t>
  </si>
  <si>
    <t>Ершов Александр</t>
  </si>
  <si>
    <t>Марков Андрей</t>
  </si>
  <si>
    <t>Стерлитамак  Башк.</t>
  </si>
  <si>
    <t>Алексеева Полина</t>
  </si>
  <si>
    <t>Гришина Анастасия</t>
  </si>
  <si>
    <t>Солнечный  ХМАО</t>
  </si>
  <si>
    <t>Реутова Анастасия</t>
  </si>
  <si>
    <t>Ермакова Мария</t>
  </si>
  <si>
    <t>18.01.1998</t>
  </si>
  <si>
    <t>Горбунова Виктория</t>
  </si>
  <si>
    <t>Долгов Даниил</t>
  </si>
  <si>
    <t>Попов Максим</t>
  </si>
  <si>
    <t>Чадаев Роман</t>
  </si>
  <si>
    <t>Николаев Иван</t>
  </si>
  <si>
    <t>Наумов Михаил</t>
  </si>
  <si>
    <t>Смирнов Дмитрий</t>
  </si>
  <si>
    <t>Явас  Морд.</t>
  </si>
  <si>
    <t>Морозов Егор</t>
  </si>
  <si>
    <t>Васильев Андрей</t>
  </si>
  <si>
    <t>Фомин Николай</t>
  </si>
  <si>
    <t>31.07.1997</t>
  </si>
  <si>
    <t>Соколов Егор</t>
  </si>
  <si>
    <t>Кузнецов Павел</t>
  </si>
  <si>
    <t>Козлов Артем</t>
  </si>
  <si>
    <t>Сидоров Евгений</t>
  </si>
  <si>
    <t>Камардин Александр</t>
  </si>
  <si>
    <t>03.10.1999</t>
  </si>
  <si>
    <t>08.02.1999</t>
  </si>
  <si>
    <t>Дмитриев Максим</t>
  </si>
  <si>
    <t>Азов</t>
  </si>
  <si>
    <t>Прохладный  КБР</t>
  </si>
  <si>
    <t>Петров Максим</t>
  </si>
  <si>
    <t>Романов Сергей</t>
  </si>
  <si>
    <t>13.11.1992</t>
  </si>
  <si>
    <t>Кутев Даниил</t>
  </si>
  <si>
    <t>22.02.2004</t>
  </si>
  <si>
    <t>Белякова Дарья</t>
  </si>
  <si>
    <t>05.08.1983</t>
  </si>
  <si>
    <t>13.04.1997</t>
  </si>
  <si>
    <t>20.10.1999</t>
  </si>
  <si>
    <t>Шадрина Дарья</t>
  </si>
  <si>
    <t>Михайлова Диана</t>
  </si>
  <si>
    <t>Смирнова Мария</t>
  </si>
  <si>
    <t>Петрова Екатерина</t>
  </si>
  <si>
    <t>Сафина Валерия</t>
  </si>
  <si>
    <t>29.11.2003</t>
  </si>
  <si>
    <t>27.03.2002</t>
  </si>
  <si>
    <t>Халафова Юлия</t>
  </si>
  <si>
    <t>Кулакова Мария</t>
  </si>
  <si>
    <t>Волкова Анастасия</t>
  </si>
  <si>
    <t>Кузнецова Анастасия</t>
  </si>
  <si>
    <t>Иванова Анастасия</t>
  </si>
  <si>
    <t>Воробьева Анастасия</t>
  </si>
  <si>
    <t>Лосенкова Ольга</t>
  </si>
  <si>
    <t>Ноздреватых Антонина</t>
  </si>
  <si>
    <t>Воробьева Ольга</t>
  </si>
  <si>
    <t>Филатова Юлия</t>
  </si>
  <si>
    <t>Яковлева Дарья</t>
  </si>
  <si>
    <t>Иванова Ксения</t>
  </si>
  <si>
    <t>Цветкова Ксения</t>
  </si>
  <si>
    <t>Кузьмина Анастасия</t>
  </si>
  <si>
    <t>Павлова Ольга</t>
  </si>
  <si>
    <t>Ачинск  Краснояр.кр.</t>
  </si>
  <si>
    <t>Павлова Валерия</t>
  </si>
  <si>
    <t>Федорова Екатерина</t>
  </si>
  <si>
    <t>Иванова Александра</t>
  </si>
  <si>
    <t>Кузьмина Анна</t>
  </si>
  <si>
    <t>Третьякова Дарья</t>
  </si>
  <si>
    <t>Папина Анастасия</t>
  </si>
  <si>
    <t>26.11.2002</t>
  </si>
  <si>
    <t>Воронцов Александр</t>
  </si>
  <si>
    <t>16.08.2003</t>
  </si>
  <si>
    <t>13.04.2003</t>
  </si>
  <si>
    <t>Малахов Шон</t>
  </si>
  <si>
    <t>23.07.2003</t>
  </si>
  <si>
    <t>Муков Руслан</t>
  </si>
  <si>
    <t>Попов Данила</t>
  </si>
  <si>
    <t>Шумаков Виталий</t>
  </si>
  <si>
    <t>17.12.2002</t>
  </si>
  <si>
    <t>11.03.2002</t>
  </si>
  <si>
    <t>14.01.2003</t>
  </si>
  <si>
    <t>16.07.2004</t>
  </si>
  <si>
    <t>23.02.2003</t>
  </si>
  <si>
    <t>25.03.2002</t>
  </si>
  <si>
    <t>08.12.2001</t>
  </si>
  <si>
    <t>07.02.2003</t>
  </si>
  <si>
    <t>10.12.2003</t>
  </si>
  <si>
    <t>М</t>
  </si>
  <si>
    <t>Фамилия, имя</t>
  </si>
  <si>
    <t>Абалымов Максим</t>
  </si>
  <si>
    <t>20.08.2008</t>
  </si>
  <si>
    <t>Россошь  Ворон.обл.</t>
  </si>
  <si>
    <t>12.03.2005</t>
  </si>
  <si>
    <t>Аблаков Янис</t>
  </si>
  <si>
    <t>26.07.2007</t>
  </si>
  <si>
    <t>Аборнев Гавриил</t>
  </si>
  <si>
    <t>27.03.2008</t>
  </si>
  <si>
    <t>Абрамов Арсений</t>
  </si>
  <si>
    <t>07.09.2005</t>
  </si>
  <si>
    <t>07.07.2006</t>
  </si>
  <si>
    <t>Белая Калитва  Рост.обл.</t>
  </si>
  <si>
    <t>Абуков Мухамед</t>
  </si>
  <si>
    <t>07.07.2008</t>
  </si>
  <si>
    <t>Абулаев Айрат</t>
  </si>
  <si>
    <t>22.07.2005</t>
  </si>
  <si>
    <t>Абулаев Салават</t>
  </si>
  <si>
    <t>03.01.2004</t>
  </si>
  <si>
    <t>30.08.2004</t>
  </si>
  <si>
    <t>Авакумов Денис</t>
  </si>
  <si>
    <t>24.03.2008</t>
  </si>
  <si>
    <t>Аввакумов Максим</t>
  </si>
  <si>
    <t>Авдалян Александр</t>
  </si>
  <si>
    <t>03.09.2009</t>
  </si>
  <si>
    <t>Усть-Лабинск  Краснод.кр.</t>
  </si>
  <si>
    <t>Авдеев Александр</t>
  </si>
  <si>
    <t>02.04.2005</t>
  </si>
  <si>
    <t>Авдеев Владимир</t>
  </si>
  <si>
    <t>05.01.2004</t>
  </si>
  <si>
    <t>Авдеев Евгений</t>
  </si>
  <si>
    <t>17.03.2005</t>
  </si>
  <si>
    <t>04.12.2005</t>
  </si>
  <si>
    <t>01.03.2006</t>
  </si>
  <si>
    <t>Аверин Денис</t>
  </si>
  <si>
    <t>04.01.2005</t>
  </si>
  <si>
    <t>02.07.2003</t>
  </si>
  <si>
    <t>07.03.2006</t>
  </si>
  <si>
    <t>20.03.2004</t>
  </si>
  <si>
    <t>Авраменко Павел</t>
  </si>
  <si>
    <t>25.01.2004</t>
  </si>
  <si>
    <t>05.05.2004</t>
  </si>
  <si>
    <t>Агапов Данила</t>
  </si>
  <si>
    <t>29.09.2004</t>
  </si>
  <si>
    <t>19.05.2008</t>
  </si>
  <si>
    <t>10.01.2007</t>
  </si>
  <si>
    <t>20.02.2006</t>
  </si>
  <si>
    <t>Адигезалов Руслан</t>
  </si>
  <si>
    <t>07.07.2009</t>
  </si>
  <si>
    <t>Аешин Михаил</t>
  </si>
  <si>
    <t>25.03.2004</t>
  </si>
  <si>
    <t>27.07.2006</t>
  </si>
  <si>
    <t>Азаров Григорий</t>
  </si>
  <si>
    <t>20.03.2008</t>
  </si>
  <si>
    <t>18.10.1991</t>
  </si>
  <si>
    <t>Усинск  Коми</t>
  </si>
  <si>
    <t>Одинцово</t>
  </si>
  <si>
    <t>Акимов Артемий</t>
  </si>
  <si>
    <t>10.02.2008</t>
  </si>
  <si>
    <t>28.03.2006</t>
  </si>
  <si>
    <t>22.11.2005</t>
  </si>
  <si>
    <t>Акиньщиков Станислав</t>
  </si>
  <si>
    <t>17.03.2003</t>
  </si>
  <si>
    <t>Акиньщиков Ярослав</t>
  </si>
  <si>
    <t>23.09.2006</t>
  </si>
  <si>
    <t>Акопян Карен</t>
  </si>
  <si>
    <t>15.10.2007</t>
  </si>
  <si>
    <t>13.01.2007</t>
  </si>
  <si>
    <t>07.09.2007</t>
  </si>
  <si>
    <t>Бузулук  Орен.обл.</t>
  </si>
  <si>
    <t>03.11.2005</t>
  </si>
  <si>
    <t>23.06.2007</t>
  </si>
  <si>
    <t>16.01.2006</t>
  </si>
  <si>
    <t>Александрин Максим</t>
  </si>
  <si>
    <t>23.09.2009</t>
  </si>
  <si>
    <t>17.07.2004</t>
  </si>
  <si>
    <t>31.05.2005</t>
  </si>
  <si>
    <t>Алексеев Антон</t>
  </si>
  <si>
    <t>07.07.2007</t>
  </si>
  <si>
    <t>Саки  Крым</t>
  </si>
  <si>
    <t>Алексеев Георгий</t>
  </si>
  <si>
    <t>21.08.2007</t>
  </si>
  <si>
    <t>Алексеев Егор</t>
  </si>
  <si>
    <t>25.08.2006</t>
  </si>
  <si>
    <t>Алексеев Илья</t>
  </si>
  <si>
    <t>Алексеев Иннокентий</t>
  </si>
  <si>
    <t>22.10.1987</t>
  </si>
  <si>
    <t>14.06.2007</t>
  </si>
  <si>
    <t>01.04.2006</t>
  </si>
  <si>
    <t>Алексеев Юрий</t>
  </si>
  <si>
    <t>04.05.2006</t>
  </si>
  <si>
    <t>Алешин Николай</t>
  </si>
  <si>
    <t>06.01.2007</t>
  </si>
  <si>
    <t>14.05.2006</t>
  </si>
  <si>
    <t>Алиев Тимур</t>
  </si>
  <si>
    <t>09.02.2007</t>
  </si>
  <si>
    <t>16.05.2009</t>
  </si>
  <si>
    <t>Александров  Вл.о.</t>
  </si>
  <si>
    <t>04.12.2006</t>
  </si>
  <si>
    <t>02.04.2006</t>
  </si>
  <si>
    <t>09.05.2006</t>
  </si>
  <si>
    <t>Альтман Марк</t>
  </si>
  <si>
    <t>04.06.2009</t>
  </si>
  <si>
    <t>Амбросов Виктор</t>
  </si>
  <si>
    <t>10.12.2005</t>
  </si>
  <si>
    <t>Амелин Леонид</t>
  </si>
  <si>
    <t>28.07.2007</t>
  </si>
  <si>
    <t>07.01.2008</t>
  </si>
  <si>
    <t>07.03.2007</t>
  </si>
  <si>
    <t>12.07.2004</t>
  </si>
  <si>
    <t>Амиров Булат</t>
  </si>
  <si>
    <t>18.05.2009</t>
  </si>
  <si>
    <t>Амиров Карим</t>
  </si>
  <si>
    <t>24.12.2008</t>
  </si>
  <si>
    <t>26.09.2002</t>
  </si>
  <si>
    <t>30.07.2005</t>
  </si>
  <si>
    <t>Ананьин Федор</t>
  </si>
  <si>
    <t>18.03.2006</t>
  </si>
  <si>
    <t>25.02.2007</t>
  </si>
  <si>
    <t>Андреев Василий</t>
  </si>
  <si>
    <t>16.05.2008</t>
  </si>
  <si>
    <t>08.08.2006</t>
  </si>
  <si>
    <t>03.09.2005</t>
  </si>
  <si>
    <t>16.05.2006</t>
  </si>
  <si>
    <t>Андреев Игорь</t>
  </si>
  <si>
    <t>01.03.2007</t>
  </si>
  <si>
    <t>Андреев Максим</t>
  </si>
  <si>
    <t>03.11.2009</t>
  </si>
  <si>
    <t>19.12.2008</t>
  </si>
  <si>
    <t>12.08.2004</t>
  </si>
  <si>
    <t>Андрианов Артем</t>
  </si>
  <si>
    <t>29.08.2003</t>
  </si>
  <si>
    <t>01.09.2004</t>
  </si>
  <si>
    <t>28.05.2004</t>
  </si>
  <si>
    <t>Андронов Александр</t>
  </si>
  <si>
    <t>23.02.2007</t>
  </si>
  <si>
    <t>08.06.2005</t>
  </si>
  <si>
    <t>Андруш Артем</t>
  </si>
  <si>
    <t>29.01.2009</t>
  </si>
  <si>
    <t>15.02.2005</t>
  </si>
  <si>
    <t>22.09.2006</t>
  </si>
  <si>
    <t>Андрян Константин</t>
  </si>
  <si>
    <t>Аникин Семен</t>
  </si>
  <si>
    <t>29.06.2010</t>
  </si>
  <si>
    <t>Анисимов Богдан</t>
  </si>
  <si>
    <t>Анисимов Даниил</t>
  </si>
  <si>
    <t>23.02.2004</t>
  </si>
  <si>
    <t>Анисимов Дмитрий</t>
  </si>
  <si>
    <t>02.10.2006</t>
  </si>
  <si>
    <t>07.12.2007</t>
  </si>
  <si>
    <t>06.01.2005</t>
  </si>
  <si>
    <t>Анохин Ярослав</t>
  </si>
  <si>
    <t>30.09.2008</t>
  </si>
  <si>
    <t>20.04.2006</t>
  </si>
  <si>
    <t>Антипов Герман</t>
  </si>
  <si>
    <t>06.12.1965</t>
  </si>
  <si>
    <t>Антипов Михаил</t>
  </si>
  <si>
    <t>12.08.2007</t>
  </si>
  <si>
    <t>16.05.2003</t>
  </si>
  <si>
    <t>15.11.2003</t>
  </si>
  <si>
    <t>Антонюк Владимир</t>
  </si>
  <si>
    <t>20.06.2006</t>
  </si>
  <si>
    <t>15.06.2005</t>
  </si>
  <si>
    <t>Антюфеев Даниил</t>
  </si>
  <si>
    <t>22.02.2006</t>
  </si>
  <si>
    <t>06.08.2005</t>
  </si>
  <si>
    <t>30.07.2007</t>
  </si>
  <si>
    <t>Аполосов Максим</t>
  </si>
  <si>
    <t>09.02.2006</t>
  </si>
  <si>
    <t>Апшев Тимур</t>
  </si>
  <si>
    <t>17.10.2005</t>
  </si>
  <si>
    <t>17.02.2007</t>
  </si>
  <si>
    <t>Аранцев Даниил</t>
  </si>
  <si>
    <t>14.01.2009</t>
  </si>
  <si>
    <t>Арбатов Илья</t>
  </si>
  <si>
    <t>29.03.2006</t>
  </si>
  <si>
    <t>21.11.2003</t>
  </si>
  <si>
    <t>Аргунов Эрсар</t>
  </si>
  <si>
    <t>14.02.2008</t>
  </si>
  <si>
    <t>Рассолода  Якутия</t>
  </si>
  <si>
    <t>Арефьев Даниил</t>
  </si>
  <si>
    <t>27.12.2009</t>
  </si>
  <si>
    <t>16.03.2006</t>
  </si>
  <si>
    <t>30.11.2005</t>
  </si>
  <si>
    <t>Арский Станислав</t>
  </si>
  <si>
    <t>14.03.2009</t>
  </si>
  <si>
    <t>28.06.2006</t>
  </si>
  <si>
    <t>14.12.2005</t>
  </si>
  <si>
    <t>17.05.2006</t>
  </si>
  <si>
    <t>Артемов Иван</t>
  </si>
  <si>
    <t>21.01.2008</t>
  </si>
  <si>
    <t>Артемов Игорь</t>
  </si>
  <si>
    <t>12.03.2007</t>
  </si>
  <si>
    <t>Артемьев Максим</t>
  </si>
  <si>
    <t>29.11.2006</t>
  </si>
  <si>
    <t>13.04.2006</t>
  </si>
  <si>
    <t>11.07.2006</t>
  </si>
  <si>
    <t>Уральск  Казах.</t>
  </si>
  <si>
    <t>Асанов Александр</t>
  </si>
  <si>
    <t>23.10.2007</t>
  </si>
  <si>
    <t>05.05.2006</t>
  </si>
  <si>
    <t>12.11.2007</t>
  </si>
  <si>
    <t>Асланян Арутюн</t>
  </si>
  <si>
    <t>21.05.2003</t>
  </si>
  <si>
    <t>Астанин Александр</t>
  </si>
  <si>
    <t>Астахов Алексей</t>
  </si>
  <si>
    <t>25.09.2002</t>
  </si>
  <si>
    <t>Астахов Матвей</t>
  </si>
  <si>
    <t>01.11.2008</t>
  </si>
  <si>
    <t>Асташов Михаил</t>
  </si>
  <si>
    <t>07.01.2004</t>
  </si>
  <si>
    <t>Афанасьев Тимофей</t>
  </si>
  <si>
    <t>09.03.2005</t>
  </si>
  <si>
    <t>08.07.2007</t>
  </si>
  <si>
    <t>Ахмедханов Магомед</t>
  </si>
  <si>
    <t>01.07.2005</t>
  </si>
  <si>
    <t>Балахани  Дагестан</t>
  </si>
  <si>
    <t>Ахмеров Риналь</t>
  </si>
  <si>
    <t>22.03.2009</t>
  </si>
  <si>
    <t>05.06.1983</t>
  </si>
  <si>
    <t>Ахметзянов Ислам</t>
  </si>
  <si>
    <t>11.09.2006</t>
  </si>
  <si>
    <t>06.10.2007</t>
  </si>
  <si>
    <t>25.07.2005</t>
  </si>
  <si>
    <t>Ахметшин Тагир</t>
  </si>
  <si>
    <t>17.07.2006</t>
  </si>
  <si>
    <t>Ацканов Артур</t>
  </si>
  <si>
    <t>24.07.2007</t>
  </si>
  <si>
    <t>Аштуев Александр</t>
  </si>
  <si>
    <t>17.02.2009</t>
  </si>
  <si>
    <t>Бабарицкий Федор</t>
  </si>
  <si>
    <t>19.11.2010</t>
  </si>
  <si>
    <t>Бабенко Владислав</t>
  </si>
  <si>
    <t>25.10.2008</t>
  </si>
  <si>
    <t>04.04.2007</t>
  </si>
  <si>
    <t>Бабкин Егор</t>
  </si>
  <si>
    <t>Бабкин Константин</t>
  </si>
  <si>
    <t>28.11.2007</t>
  </si>
  <si>
    <t>Бабкин Петр</t>
  </si>
  <si>
    <t>26.12.2008</t>
  </si>
  <si>
    <t>Бабошин Александр</t>
  </si>
  <si>
    <t>13.03.2003</t>
  </si>
  <si>
    <t>31.01.2004</t>
  </si>
  <si>
    <t>16.02.2007</t>
  </si>
  <si>
    <t>Рыбная Слобода  Тат.</t>
  </si>
  <si>
    <t>Багапов Артур</t>
  </si>
  <si>
    <t>07.02.2007</t>
  </si>
  <si>
    <t>Багин Максим</t>
  </si>
  <si>
    <t>17.07.2005</t>
  </si>
  <si>
    <t>10.05.2006</t>
  </si>
  <si>
    <t>Багров Макар</t>
  </si>
  <si>
    <t>23.01.2009</t>
  </si>
  <si>
    <t>Бадиков Егор</t>
  </si>
  <si>
    <t>04.05.2003</t>
  </si>
  <si>
    <t>Бадмаев Тимур</t>
  </si>
  <si>
    <t>22.11.2007</t>
  </si>
  <si>
    <t>Бадретдинов Рахим</t>
  </si>
  <si>
    <t>28.12.2009</t>
  </si>
  <si>
    <t>08.05.2006</t>
  </si>
  <si>
    <t>01.01.2007</t>
  </si>
  <si>
    <t>Баженов Игнат</t>
  </si>
  <si>
    <t>12.01.2006</t>
  </si>
  <si>
    <t>Агинск</t>
  </si>
  <si>
    <t>Базилевич Александр</t>
  </si>
  <si>
    <t>15.11.2008</t>
  </si>
  <si>
    <t>11.06.2004</t>
  </si>
  <si>
    <t>Морозовск  Рост.обл.</t>
  </si>
  <si>
    <t>15.02.2006</t>
  </si>
  <si>
    <t>Байдамшин Азат</t>
  </si>
  <si>
    <t>27.01.2009</t>
  </si>
  <si>
    <t>Байдин Виталий</t>
  </si>
  <si>
    <t>Байназаров Азамат</t>
  </si>
  <si>
    <t>Сибай  Баш.</t>
  </si>
  <si>
    <t>08.04.2005</t>
  </si>
  <si>
    <t>Баканин Ярослав</t>
  </si>
  <si>
    <t>01.03.2008</t>
  </si>
  <si>
    <t>18.08.2004</t>
  </si>
  <si>
    <t>Бакулин Глеб</t>
  </si>
  <si>
    <t>06.12.2003</t>
  </si>
  <si>
    <t>11.12.2004</t>
  </si>
  <si>
    <t>14.03.2008</t>
  </si>
  <si>
    <t>16.02.2005</t>
  </si>
  <si>
    <t>Баландин Александр</t>
  </si>
  <si>
    <t>22.09.2005</t>
  </si>
  <si>
    <t>Балашов Назар</t>
  </si>
  <si>
    <t>26.12.2005</t>
  </si>
  <si>
    <t>Балдовский Вячеслав</t>
  </si>
  <si>
    <t>18.09.2008</t>
  </si>
  <si>
    <t>Балдовский Георгий</t>
  </si>
  <si>
    <t>19.09.2009</t>
  </si>
  <si>
    <t>Балицкий Назар</t>
  </si>
  <si>
    <t>30.10.2007</t>
  </si>
  <si>
    <t>26.07.2006</t>
  </si>
  <si>
    <t>Раменское  М.о.</t>
  </si>
  <si>
    <t>Балыков Максим</t>
  </si>
  <si>
    <t>15.03.2006</t>
  </si>
  <si>
    <t>Дрезна  Мос.обл.</t>
  </si>
  <si>
    <t>02.03.2006</t>
  </si>
  <si>
    <t>06.11.2006</t>
  </si>
  <si>
    <t>Банников Владислав</t>
  </si>
  <si>
    <t>23.02.2005</t>
  </si>
  <si>
    <t>10.03.2006</t>
  </si>
  <si>
    <t>Барабашев Данила</t>
  </si>
  <si>
    <t>11.08.2007</t>
  </si>
  <si>
    <t>15.09.2006</t>
  </si>
  <si>
    <t>09.08.2004</t>
  </si>
  <si>
    <t>24.07.2006</t>
  </si>
  <si>
    <t>Барсуков Даниил</t>
  </si>
  <si>
    <t>03.11.2004</t>
  </si>
  <si>
    <t>Барсуков Дмитрий</t>
  </si>
  <si>
    <t>Басал Али</t>
  </si>
  <si>
    <t>12.02.2007</t>
  </si>
  <si>
    <t>Баскаков Андрей</t>
  </si>
  <si>
    <t>Донецк  Укр.</t>
  </si>
  <si>
    <t>Баталов Евгений</t>
  </si>
  <si>
    <t>02.02.2007</t>
  </si>
  <si>
    <t>Батандаев Тагир</t>
  </si>
  <si>
    <t>13.08.2004</t>
  </si>
  <si>
    <t>Батодоржиев Сергей</t>
  </si>
  <si>
    <t>17.04.2009</t>
  </si>
  <si>
    <t>Батороев Дашинима</t>
  </si>
  <si>
    <t>20.07.2006</t>
  </si>
  <si>
    <t>06.12.2004</t>
  </si>
  <si>
    <t>20.01.2005</t>
  </si>
  <si>
    <t>Батухтин Федор</t>
  </si>
  <si>
    <t>04.10.2005</t>
  </si>
  <si>
    <t>21.11.2002</t>
  </si>
  <si>
    <t>13.05.2005</t>
  </si>
  <si>
    <t>Бацазов Владислав</t>
  </si>
  <si>
    <t>Бацан Артем</t>
  </si>
  <si>
    <t>30.10.2008</t>
  </si>
  <si>
    <t>29.04.2007</t>
  </si>
  <si>
    <t>Бачурин Илья</t>
  </si>
  <si>
    <t>14.07.2009</t>
  </si>
  <si>
    <t>Баширов Ильяс</t>
  </si>
  <si>
    <t>11.09.2008</t>
  </si>
  <si>
    <t>Баширов Камиль</t>
  </si>
  <si>
    <t>21.11.2007</t>
  </si>
  <si>
    <t>Башкиров Георгий</t>
  </si>
  <si>
    <t>19.05.2007</t>
  </si>
  <si>
    <t>Бедриков Матвей</t>
  </si>
  <si>
    <t>10.11.2009</t>
  </si>
  <si>
    <t>08.01.2007</t>
  </si>
  <si>
    <t>06.04.2006</t>
  </si>
  <si>
    <t>Белевич Александр</t>
  </si>
  <si>
    <t>21.01.2005</t>
  </si>
  <si>
    <t>Белецкий Владислав</t>
  </si>
  <si>
    <t>24.03.2009</t>
  </si>
  <si>
    <t>14.09.2006</t>
  </si>
  <si>
    <t>Белкин Михаил</t>
  </si>
  <si>
    <t>Белов Арсений</t>
  </si>
  <si>
    <t>17.04.2008</t>
  </si>
  <si>
    <t>15.04.2007</t>
  </si>
  <si>
    <t>13.05.2002</t>
  </si>
  <si>
    <t>Белов Макар</t>
  </si>
  <si>
    <t>03.04.2007</t>
  </si>
  <si>
    <t>05.10.2009</t>
  </si>
  <si>
    <t>Белозеров Антон</t>
  </si>
  <si>
    <t>06.02.2005</t>
  </si>
  <si>
    <t>12.08.2005</t>
  </si>
  <si>
    <t>Белозеров Матвей</t>
  </si>
  <si>
    <t>12.12.2008</t>
  </si>
  <si>
    <t>Белоножко Антон</t>
  </si>
  <si>
    <t>25.03.2006</t>
  </si>
  <si>
    <t>Белоусов Мирон</t>
  </si>
  <si>
    <t>16.03.2007</t>
  </si>
  <si>
    <t>07.06.2007</t>
  </si>
  <si>
    <t>20.09.2004</t>
  </si>
  <si>
    <t>Белько Егор</t>
  </si>
  <si>
    <t>06.10.2009</t>
  </si>
  <si>
    <t>Беляев Данила</t>
  </si>
  <si>
    <t>25.06.2007</t>
  </si>
  <si>
    <t>23.06.2006</t>
  </si>
  <si>
    <t>Беляев Евгений</t>
  </si>
  <si>
    <t>12.10.2008</t>
  </si>
  <si>
    <t>Беляев Олег</t>
  </si>
  <si>
    <t>16.03.2009</t>
  </si>
  <si>
    <t>25.05.2006</t>
  </si>
  <si>
    <t>01.06.2005</t>
  </si>
  <si>
    <t>Беляков Максим</t>
  </si>
  <si>
    <t>19.08.2007</t>
  </si>
  <si>
    <t>Белянин Артем</t>
  </si>
  <si>
    <t>02.03.2004</t>
  </si>
  <si>
    <t>27.01.2003</t>
  </si>
  <si>
    <t>Бербеницкий Михаил</t>
  </si>
  <si>
    <t>06.02.2002</t>
  </si>
  <si>
    <t>08.08.2007</t>
  </si>
  <si>
    <t>Бердышев Евгений</t>
  </si>
  <si>
    <t>02.11.2006</t>
  </si>
  <si>
    <t>22.11.2003</t>
  </si>
  <si>
    <t>27.03.2005</t>
  </si>
  <si>
    <t>Бережной Артем</t>
  </si>
  <si>
    <t>Березин Матвей</t>
  </si>
  <si>
    <t>16.12.2008</t>
  </si>
  <si>
    <t>Березин Никита</t>
  </si>
  <si>
    <t>20.12.2004</t>
  </si>
  <si>
    <t>Березин Сергей</t>
  </si>
  <si>
    <t>02.04.1989</t>
  </si>
  <si>
    <t>Березин Тимофей</t>
  </si>
  <si>
    <t>18.07.2005</t>
  </si>
  <si>
    <t>11.09.2004</t>
  </si>
  <si>
    <t>01.12.2006</t>
  </si>
  <si>
    <t>Береснев Кирилл</t>
  </si>
  <si>
    <t>11.03.2009</t>
  </si>
  <si>
    <t>Берестин Александр</t>
  </si>
  <si>
    <t>28.05.2008</t>
  </si>
  <si>
    <t>Беседин Иван</t>
  </si>
  <si>
    <t>10.08.2006</t>
  </si>
  <si>
    <t>Биккулов Эмиль</t>
  </si>
  <si>
    <t>Бикмаев Карим</t>
  </si>
  <si>
    <t>03.12.2009</t>
  </si>
  <si>
    <t>Бикмухаметов Амир</t>
  </si>
  <si>
    <t>04.02.2005</t>
  </si>
  <si>
    <t>25.04.2006</t>
  </si>
  <si>
    <t>Бирев Максим</t>
  </si>
  <si>
    <t>09.01.2007</t>
  </si>
  <si>
    <t>10.10.2007</t>
  </si>
  <si>
    <t>Володарский  Астр.обл.</t>
  </si>
  <si>
    <t>15.10.2006</t>
  </si>
  <si>
    <t>Битюков Тимофей</t>
  </si>
  <si>
    <t>23.03.2004</t>
  </si>
  <si>
    <t>11.03.2006</t>
  </si>
  <si>
    <t>12.04.2004</t>
  </si>
  <si>
    <t>14.03.2006</t>
  </si>
  <si>
    <t>Бобарыкин Вячеслав</t>
  </si>
  <si>
    <t>30.01.2008</t>
  </si>
  <si>
    <t>28.12.2006</t>
  </si>
  <si>
    <t>Большая Мурта  Краснояр.кр.</t>
  </si>
  <si>
    <t>05.03.1971</t>
  </si>
  <si>
    <t>Бобров Егор</t>
  </si>
  <si>
    <t>18.09.2005</t>
  </si>
  <si>
    <t>19.01.2005</t>
  </si>
  <si>
    <t>Богатырев Артем</t>
  </si>
  <si>
    <t>15.08.2008</t>
  </si>
  <si>
    <t>19.05.2006</t>
  </si>
  <si>
    <t>Богдан Давид</t>
  </si>
  <si>
    <t>13.03.2009</t>
  </si>
  <si>
    <t>Богданов Даниил</t>
  </si>
  <si>
    <t>09.12.2008</t>
  </si>
  <si>
    <t>Богданов Никита</t>
  </si>
  <si>
    <t>Богомолов Алексей</t>
  </si>
  <si>
    <t>11.12.2006</t>
  </si>
  <si>
    <t>Богомольный Иван</t>
  </si>
  <si>
    <t>28.03.2007</t>
  </si>
  <si>
    <t>Бодин Илья</t>
  </si>
  <si>
    <t>24.10.2008</t>
  </si>
  <si>
    <t>07.04.2005</t>
  </si>
  <si>
    <t>Бодров Владислав</t>
  </si>
  <si>
    <t>03.05.2007</t>
  </si>
  <si>
    <t>Боев Сергей</t>
  </si>
  <si>
    <t>09.02.2010</t>
  </si>
  <si>
    <t>Божедомов Михаил</t>
  </si>
  <si>
    <t>30.04.2009</t>
  </si>
  <si>
    <t>Боженков Евгений</t>
  </si>
  <si>
    <t>30.05.2005</t>
  </si>
  <si>
    <t>11.01.2007</t>
  </si>
  <si>
    <t>Бозин Павел</t>
  </si>
  <si>
    <t>01.02.2004</t>
  </si>
  <si>
    <t>03.06.2002</t>
  </si>
  <si>
    <t>01.08.2007</t>
  </si>
  <si>
    <t>Бондаренко Кирилл</t>
  </si>
  <si>
    <t>11.02.2009</t>
  </si>
  <si>
    <t>28.03.2008</t>
  </si>
  <si>
    <t>22.07.2007</t>
  </si>
  <si>
    <t>11.10.2003</t>
  </si>
  <si>
    <t>Борисов Вадим</t>
  </si>
  <si>
    <t>18.08.2006</t>
  </si>
  <si>
    <t>21.07.2007</t>
  </si>
  <si>
    <t>11.07.2007</t>
  </si>
  <si>
    <t>Бородай Тимофей</t>
  </si>
  <si>
    <t>03.02.2008</t>
  </si>
  <si>
    <t>Бородин Анатолий</t>
  </si>
  <si>
    <t>19.12.2005</t>
  </si>
  <si>
    <t>Ялта</t>
  </si>
  <si>
    <t>Бородин Иван</t>
  </si>
  <si>
    <t>01.06.2008</t>
  </si>
  <si>
    <t>Бородин Илья</t>
  </si>
  <si>
    <t>Бородинов Артем</t>
  </si>
  <si>
    <t>03.06.2006</t>
  </si>
  <si>
    <t>Борщенко Юрий</t>
  </si>
  <si>
    <t>30.05.2007</t>
  </si>
  <si>
    <t>Агинское  Заб.кр.</t>
  </si>
  <si>
    <t>03.02.2007</t>
  </si>
  <si>
    <t>Бочкарев Николай</t>
  </si>
  <si>
    <t>Бочков Алексей</t>
  </si>
  <si>
    <t>03.05.2006</t>
  </si>
  <si>
    <t>Боязитов Артем</t>
  </si>
  <si>
    <t>07.11.2006</t>
  </si>
  <si>
    <t>Братков Дмитрий</t>
  </si>
  <si>
    <t>27.12.2007</t>
  </si>
  <si>
    <t>26.06.2006</t>
  </si>
  <si>
    <t>Бриль Ярослав</t>
  </si>
  <si>
    <t>15.04.2009</t>
  </si>
  <si>
    <t>Брожевич Максим</t>
  </si>
  <si>
    <t>26.10.2008</t>
  </si>
  <si>
    <t>Брусков Сергей</t>
  </si>
  <si>
    <t>03.08.2006</t>
  </si>
  <si>
    <t>11.11.2004</t>
  </si>
  <si>
    <t>Брусникин Егор</t>
  </si>
  <si>
    <t>24.09.2006</t>
  </si>
  <si>
    <t>Брыксин Тарас</t>
  </si>
  <si>
    <t>09.06.2006</t>
  </si>
  <si>
    <t>Бубенок Роман</t>
  </si>
  <si>
    <t>20.04.2007</t>
  </si>
  <si>
    <t>06.07.2006</t>
  </si>
  <si>
    <t>Углич  Яр.о.</t>
  </si>
  <si>
    <t>11.11.2007</t>
  </si>
  <si>
    <t>18.04.2004</t>
  </si>
  <si>
    <t>29.10.2006</t>
  </si>
  <si>
    <t>Букреев Даниил</t>
  </si>
  <si>
    <t>14.02.2007</t>
  </si>
  <si>
    <t>Булавин Михаил</t>
  </si>
  <si>
    <t>08.11.2004</t>
  </si>
  <si>
    <t>31.12.2003</t>
  </si>
  <si>
    <t>Булхак Арсений</t>
  </si>
  <si>
    <t>04.09.2008</t>
  </si>
  <si>
    <t>Буравкин Сергей</t>
  </si>
  <si>
    <t>22.07.2006</t>
  </si>
  <si>
    <t>Бураков Максим</t>
  </si>
  <si>
    <t>18.06.2005</t>
  </si>
  <si>
    <t>10.02.2009</t>
  </si>
  <si>
    <t>Бургасов Владимир</t>
  </si>
  <si>
    <t>01.11.2004</t>
  </si>
  <si>
    <t>Бурдик Виктор</t>
  </si>
  <si>
    <t>04.04.2006</t>
  </si>
  <si>
    <t>Бурков Артем</t>
  </si>
  <si>
    <t>17.07.2009</t>
  </si>
  <si>
    <t>Бурмистров Никита</t>
  </si>
  <si>
    <t>30.05.2009</t>
  </si>
  <si>
    <t>31.05.2006</t>
  </si>
  <si>
    <t>21.06.2006</t>
  </si>
  <si>
    <t>11.02.2007</t>
  </si>
  <si>
    <t>Буторин Андрей</t>
  </si>
  <si>
    <t>10.09.2008</t>
  </si>
  <si>
    <t>07.05.2006</t>
  </si>
  <si>
    <t>Бухарин Егор</t>
  </si>
  <si>
    <t>31.01.2008</t>
  </si>
  <si>
    <t>Бухтияров Иван</t>
  </si>
  <si>
    <t>15.07.2004</t>
  </si>
  <si>
    <t>Бушков Владислав</t>
  </si>
  <si>
    <t>Бушков Тимофей</t>
  </si>
  <si>
    <t>01.01.2008</t>
  </si>
  <si>
    <t>Бушмакин Александр</t>
  </si>
  <si>
    <t>17.03.2008</t>
  </si>
  <si>
    <t>Бушуев Иван</t>
  </si>
  <si>
    <t>01.04.2008</t>
  </si>
  <si>
    <t>Бушуев Павел</t>
  </si>
  <si>
    <t>19.06.2008</t>
  </si>
  <si>
    <t>Быков Андрей</t>
  </si>
  <si>
    <t>04.04.2008</t>
  </si>
  <si>
    <t>Быков Даниил</t>
  </si>
  <si>
    <t>12.06.2008</t>
  </si>
  <si>
    <t>Быков Марк</t>
  </si>
  <si>
    <t>17.07.2010</t>
  </si>
  <si>
    <t>Сыктывкар</t>
  </si>
  <si>
    <t>07.05.2004</t>
  </si>
  <si>
    <t>05.03.2004</t>
  </si>
  <si>
    <t>13.02.2006</t>
  </si>
  <si>
    <t>Всеволожск  Ленингр.обл.</t>
  </si>
  <si>
    <t>Валиев Равиль</t>
  </si>
  <si>
    <t>19.11.2002</t>
  </si>
  <si>
    <t>27.01.2006</t>
  </si>
  <si>
    <t>Валимухаметов Гадель</t>
  </si>
  <si>
    <t>Валиуллин Мурат</t>
  </si>
  <si>
    <t>22.09.2008</t>
  </si>
  <si>
    <t>Валишевский Никита</t>
  </si>
  <si>
    <t>10.05.2007</t>
  </si>
  <si>
    <t>24.09.2007</t>
  </si>
  <si>
    <t>09.04.2007</t>
  </si>
  <si>
    <t>09.08.2006</t>
  </si>
  <si>
    <t>Варварин Александр</t>
  </si>
  <si>
    <t>05.01.2003</t>
  </si>
  <si>
    <t>12.12.2006</t>
  </si>
  <si>
    <t>Варежкин Андрей</t>
  </si>
  <si>
    <t>07.04.2009</t>
  </si>
  <si>
    <t>Варжев Федор</t>
  </si>
  <si>
    <t>05.09.2010</t>
  </si>
  <si>
    <t>12.12.2007</t>
  </si>
  <si>
    <t>Высокая Гора  Тат.</t>
  </si>
  <si>
    <t>Варлыгин Иван</t>
  </si>
  <si>
    <t>26.04.2008</t>
  </si>
  <si>
    <t>12.07.2005</t>
  </si>
  <si>
    <t>Варушкин Данил</t>
  </si>
  <si>
    <t>17.02.2005</t>
  </si>
  <si>
    <t>Варфоломеев Захар</t>
  </si>
  <si>
    <t>04.04.2010</t>
  </si>
  <si>
    <t>Варфоломеев Сергей</t>
  </si>
  <si>
    <t>19.05.2002</t>
  </si>
  <si>
    <t>Варченко Станислав</t>
  </si>
  <si>
    <t>25.02.2005</t>
  </si>
  <si>
    <t>29.04.2004</t>
  </si>
  <si>
    <t>Васиков Евгений</t>
  </si>
  <si>
    <t>30.03.2008</t>
  </si>
  <si>
    <t>Василевский Андрей</t>
  </si>
  <si>
    <t>01.04.2009</t>
  </si>
  <si>
    <t>25.04.2005</t>
  </si>
  <si>
    <t>13.08.2002</t>
  </si>
  <si>
    <t>17.10.2003</t>
  </si>
  <si>
    <t>10.10.2004</t>
  </si>
  <si>
    <t>27.10.2004</t>
  </si>
  <si>
    <t>Васильев Мирон</t>
  </si>
  <si>
    <t>13.09.2005</t>
  </si>
  <si>
    <t>Васильков Виктор</t>
  </si>
  <si>
    <t>16.05.2007</t>
  </si>
  <si>
    <t>Васильченко Владислав</t>
  </si>
  <si>
    <t>20.09.2009</t>
  </si>
  <si>
    <t>14.02.2006</t>
  </si>
  <si>
    <t>Васякин Иван</t>
  </si>
  <si>
    <t>28.10.2008</t>
  </si>
  <si>
    <t>17.10.2006</t>
  </si>
  <si>
    <t>10.01.2006</t>
  </si>
  <si>
    <t>30.09.2004</t>
  </si>
  <si>
    <t>Вахрушев Матвей</t>
  </si>
  <si>
    <t>13.11.2008</t>
  </si>
  <si>
    <t>Северская  Красн.кр.</t>
  </si>
  <si>
    <t>Вебер Роман</t>
  </si>
  <si>
    <t>07.05.2005</t>
  </si>
  <si>
    <t>02.05.2005</t>
  </si>
  <si>
    <t>Вежов Иван</t>
  </si>
  <si>
    <t>25.05.2005</t>
  </si>
  <si>
    <t>Велиев Махир</t>
  </si>
  <si>
    <t>28.02.2005</t>
  </si>
  <si>
    <t>30.01.2004</t>
  </si>
  <si>
    <t>05.05.2005</t>
  </si>
  <si>
    <t>Вензик Никита</t>
  </si>
  <si>
    <t>20.01.2009</t>
  </si>
  <si>
    <t>26.07.2005</t>
  </si>
  <si>
    <t>Верещагин Егор</t>
  </si>
  <si>
    <t>26.03.2006</t>
  </si>
  <si>
    <t>Верниковский Максим</t>
  </si>
  <si>
    <t>05.03.2008</t>
  </si>
  <si>
    <t>Веселов Дмитрий</t>
  </si>
  <si>
    <t>07.07.2003</t>
  </si>
  <si>
    <t>Ветохин Артем</t>
  </si>
  <si>
    <t>26.07.2008</t>
  </si>
  <si>
    <t>06.08.2006</t>
  </si>
  <si>
    <t>23.07.2007</t>
  </si>
  <si>
    <t>01.06.2006</t>
  </si>
  <si>
    <t>Первомайский  Тамб.обл.</t>
  </si>
  <si>
    <t>28.08.2006</t>
  </si>
  <si>
    <t>Вилежанин Алексей</t>
  </si>
  <si>
    <t>21.01.2004</t>
  </si>
  <si>
    <t>13.05.2007</t>
  </si>
  <si>
    <t>22.08.2006</t>
  </si>
  <si>
    <t>01.11.2010</t>
  </si>
  <si>
    <t>20.02.2007</t>
  </si>
  <si>
    <t>Виниченко Никита</t>
  </si>
  <si>
    <t>23.03.2009</t>
  </si>
  <si>
    <t>Винк Алексей</t>
  </si>
  <si>
    <t>30.08.2008</t>
  </si>
  <si>
    <t>Винник Глеб</t>
  </si>
  <si>
    <t>16.03.2008</t>
  </si>
  <si>
    <t>30.06.2006</t>
  </si>
  <si>
    <t>Виноградов Дмитрий</t>
  </si>
  <si>
    <t>08.12.2005</t>
  </si>
  <si>
    <t>24.01.2008</t>
  </si>
  <si>
    <t>Виноградов Роман</t>
  </si>
  <si>
    <t>19.08.2005</t>
  </si>
  <si>
    <t>Виноградов Спартак</t>
  </si>
  <si>
    <t>29.06.2006</t>
  </si>
  <si>
    <t>17.11.2008</t>
  </si>
  <si>
    <t>Винокуров Дмитрий</t>
  </si>
  <si>
    <t>03.09.2004</t>
  </si>
  <si>
    <t>Хатассы  Якут.</t>
  </si>
  <si>
    <t>Винокуров Роман</t>
  </si>
  <si>
    <t>09.04.2006</t>
  </si>
  <si>
    <t>Витвинов Степан</t>
  </si>
  <si>
    <t>04.10.2004</t>
  </si>
  <si>
    <t>Вишняков Николай</t>
  </si>
  <si>
    <t>04.02.2006</t>
  </si>
  <si>
    <t>31.01.2006</t>
  </si>
  <si>
    <t>Кижинга  Бурятия</t>
  </si>
  <si>
    <t>Владимиров Андрей</t>
  </si>
  <si>
    <t>Владимиров Илья</t>
  </si>
  <si>
    <t>01.09.2005</t>
  </si>
  <si>
    <t>Владимиров Серафим</t>
  </si>
  <si>
    <t>16.04.2007</t>
  </si>
  <si>
    <t>Железнодорожный</t>
  </si>
  <si>
    <t>Владимиров Степан</t>
  </si>
  <si>
    <t>05.01.2009</t>
  </si>
  <si>
    <t>18.10.2005</t>
  </si>
  <si>
    <t>Власов Александр</t>
  </si>
  <si>
    <t>04.07.2006</t>
  </si>
  <si>
    <t>Власов Артем</t>
  </si>
  <si>
    <t>04.10.2007</t>
  </si>
  <si>
    <t>17.08.2003</t>
  </si>
  <si>
    <t>26.04.2003</t>
  </si>
  <si>
    <t>Симферополь</t>
  </si>
  <si>
    <t>Власов Дмитрий</t>
  </si>
  <si>
    <t>05.02.2005</t>
  </si>
  <si>
    <t>02.05.2004</t>
  </si>
  <si>
    <t>Войнов Вячеслав</t>
  </si>
  <si>
    <t>08.04.2007</t>
  </si>
  <si>
    <t>14.12.2004</t>
  </si>
  <si>
    <t>21.11.2005</t>
  </si>
  <si>
    <t>Волков Владислав</t>
  </si>
  <si>
    <t>Волков Вячеслав</t>
  </si>
  <si>
    <t>25.09.2009</t>
  </si>
  <si>
    <t>27.11.2005</t>
  </si>
  <si>
    <t>Волков Максим</t>
  </si>
  <si>
    <t>08.02.2008</t>
  </si>
  <si>
    <t>Воловик Макар</t>
  </si>
  <si>
    <t>02.03.2010</t>
  </si>
  <si>
    <t>19.09.2006</t>
  </si>
  <si>
    <t>Волошин Александр</t>
  </si>
  <si>
    <t>06.08.2004</t>
  </si>
  <si>
    <t>Волчанский Даниил</t>
  </si>
  <si>
    <t>Волченков Георгий</t>
  </si>
  <si>
    <t>26.01.2008</t>
  </si>
  <si>
    <t>Волынкин Александр</t>
  </si>
  <si>
    <t>11.08.2004</t>
  </si>
  <si>
    <t>Вольф Антон</t>
  </si>
  <si>
    <t>14.10.2007</t>
  </si>
  <si>
    <t>19.06.2005</t>
  </si>
  <si>
    <t>18.01.2005</t>
  </si>
  <si>
    <t>31.08.2006</t>
  </si>
  <si>
    <t>Воронцов Антон</t>
  </si>
  <si>
    <t>Воскресенский Алексей</t>
  </si>
  <si>
    <t>08.06.2008</t>
  </si>
  <si>
    <t>Востров Данила</t>
  </si>
  <si>
    <t>20.07.2005</t>
  </si>
  <si>
    <t>Вторушин Иван</t>
  </si>
  <si>
    <t>09.11.2007</t>
  </si>
  <si>
    <t>29.03.2005</t>
  </si>
  <si>
    <t>Вялов Ярослав</t>
  </si>
  <si>
    <t>24.05.2005</t>
  </si>
  <si>
    <t>Габараев Эдуард</t>
  </si>
  <si>
    <t>07.07.2004</t>
  </si>
  <si>
    <t>05.05.2008</t>
  </si>
  <si>
    <t>Габдрахманов Дамир</t>
  </si>
  <si>
    <t>Саракташ  Ор.обл.</t>
  </si>
  <si>
    <t>15.03.2007</t>
  </si>
  <si>
    <t>04.06.2005</t>
  </si>
  <si>
    <t>Габов Александр</t>
  </si>
  <si>
    <t>Габриелян Тигран</t>
  </si>
  <si>
    <t>18.06.2007</t>
  </si>
  <si>
    <t>Гавриленков Максим</t>
  </si>
  <si>
    <t>Гаврилец Виктор</t>
  </si>
  <si>
    <t>07.01.2006</t>
  </si>
  <si>
    <t>03.05.1977</t>
  </si>
  <si>
    <t>12.01.2008</t>
  </si>
  <si>
    <t>Гаврусев Кирилл</t>
  </si>
  <si>
    <t>01.06.2004</t>
  </si>
  <si>
    <t>Гавышев Александр</t>
  </si>
  <si>
    <t>26.06.2008</t>
  </si>
  <si>
    <t>Щелково</t>
  </si>
  <si>
    <t>Гадиятуллин Булат</t>
  </si>
  <si>
    <t>Гаев Матвей</t>
  </si>
  <si>
    <t>19.03.2005</t>
  </si>
  <si>
    <t>Газарян Сергей</t>
  </si>
  <si>
    <t>15.01.2006</t>
  </si>
  <si>
    <t>06.05.2006</t>
  </si>
  <si>
    <t>13.02.2007</t>
  </si>
  <si>
    <t>Гайфулин Тимур</t>
  </si>
  <si>
    <t>23.07.2009</t>
  </si>
  <si>
    <t>19.06.2007</t>
  </si>
  <si>
    <t>Галанин Илья</t>
  </si>
  <si>
    <t>09.02.2009</t>
  </si>
  <si>
    <t>12.06.2006</t>
  </si>
  <si>
    <t>Галиакберов Раиль</t>
  </si>
  <si>
    <t>19.04.1989</t>
  </si>
  <si>
    <t>20.03.2006</t>
  </si>
  <si>
    <t>05.09.2004</t>
  </si>
  <si>
    <t>Галимов Владислав</t>
  </si>
  <si>
    <t>19.12.2004</t>
  </si>
  <si>
    <t>Галимов Рафаэль</t>
  </si>
  <si>
    <t>25.04.2007</t>
  </si>
  <si>
    <t>17.11.2007</t>
  </si>
  <si>
    <t>Галицын Кирилл</t>
  </si>
  <si>
    <t>14.11.2007</t>
  </si>
  <si>
    <t>Галичев Артем</t>
  </si>
  <si>
    <t>16.04.2004</t>
  </si>
  <si>
    <t>Галищук Егор</t>
  </si>
  <si>
    <t>13.04.2005</t>
  </si>
  <si>
    <t>Галкин Григорий</t>
  </si>
  <si>
    <t>21.05.2009</t>
  </si>
  <si>
    <t>Галочкин Иван</t>
  </si>
  <si>
    <t>10.04.2007</t>
  </si>
  <si>
    <t>Галузин Александр</t>
  </si>
  <si>
    <t>07.10.2003</t>
  </si>
  <si>
    <t>Ганиев Далиль</t>
  </si>
  <si>
    <t>09.07.2010</t>
  </si>
  <si>
    <t>Ганин Тимофей</t>
  </si>
  <si>
    <t>24.08.2009</t>
  </si>
  <si>
    <t>17.09.2006</t>
  </si>
  <si>
    <t>Гапдерахманов Инсаф</t>
  </si>
  <si>
    <t>10.02.2010</t>
  </si>
  <si>
    <t>Гапонов Назар</t>
  </si>
  <si>
    <t>14.02.2004</t>
  </si>
  <si>
    <t>Актаныш  Тат.</t>
  </si>
  <si>
    <t>Гараев Искандер</t>
  </si>
  <si>
    <t>16.07.2008</t>
  </si>
  <si>
    <t>28.07.2004</t>
  </si>
  <si>
    <t>Гареев Ильхам</t>
  </si>
  <si>
    <t>02.04.2004</t>
  </si>
  <si>
    <t>29.04.2002</t>
  </si>
  <si>
    <t>Гармаев Жамсаран</t>
  </si>
  <si>
    <t>05.10.2008</t>
  </si>
  <si>
    <t>Джида  респ.Бурятия</t>
  </si>
  <si>
    <t>Гасанов Магомед-Наби</t>
  </si>
  <si>
    <t>Гаспарян Александр</t>
  </si>
  <si>
    <t>08.06.1983</t>
  </si>
  <si>
    <t>18.03.2003</t>
  </si>
  <si>
    <t>Гатауллин Нияз</t>
  </si>
  <si>
    <t>09.01.2008</t>
  </si>
  <si>
    <t>05.08.2007</t>
  </si>
  <si>
    <t>ГАЧИНА Андрей</t>
  </si>
  <si>
    <t>21.05.1986</t>
  </si>
  <si>
    <t>17.01.2006</t>
  </si>
  <si>
    <t>Краснообск  Новос.обл.</t>
  </si>
  <si>
    <t>17.06.2004</t>
  </si>
  <si>
    <t>Герасев Максим</t>
  </si>
  <si>
    <t>ГЕРАСИМЕНКО Александр</t>
  </si>
  <si>
    <t>Алматы  Казахстан</t>
  </si>
  <si>
    <t>Герасимов Артемий</t>
  </si>
  <si>
    <t>12.05.2008</t>
  </si>
  <si>
    <t>Герасимов Владислав</t>
  </si>
  <si>
    <t>03.03.2003</t>
  </si>
  <si>
    <t>Герасимов Михаил</t>
  </si>
  <si>
    <t>Неклиновка  Рост.обл.</t>
  </si>
  <si>
    <t>Герасимов Роман</t>
  </si>
  <si>
    <t>18.02.2004</t>
  </si>
  <si>
    <t>31.08.2004</t>
  </si>
  <si>
    <t>14.08.2006</t>
  </si>
  <si>
    <t>Хангалас  Як.</t>
  </si>
  <si>
    <t>Гетманов Артем</t>
  </si>
  <si>
    <t>21.06.2008</t>
  </si>
  <si>
    <t>Гибатов Мурат</t>
  </si>
  <si>
    <t>07.09.2009</t>
  </si>
  <si>
    <t>Гильмутдинов Эмиль</t>
  </si>
  <si>
    <t>18.02.2003</t>
  </si>
  <si>
    <t>Гимадеев Ильдар</t>
  </si>
  <si>
    <t>25.11.2009</t>
  </si>
  <si>
    <t>Гитер Сергей</t>
  </si>
  <si>
    <t>15.11.2005</t>
  </si>
  <si>
    <t>13.11.2005</t>
  </si>
  <si>
    <t>08.09.2006</t>
  </si>
  <si>
    <t>09.01.2005</t>
  </si>
  <si>
    <t>Глазков Даниил</t>
  </si>
  <si>
    <t>10.04.2008</t>
  </si>
  <si>
    <t>16.10.2006</t>
  </si>
  <si>
    <t>Глазов Владимир</t>
  </si>
  <si>
    <t>22.02.2003</t>
  </si>
  <si>
    <t>Глумов Евгений</t>
  </si>
  <si>
    <t>04.03.2007</t>
  </si>
  <si>
    <t>Глухов Елисей</t>
  </si>
  <si>
    <t>29.06.2008</t>
  </si>
  <si>
    <t>Людиново  Калуж.обл.</t>
  </si>
  <si>
    <t>17.08.2004</t>
  </si>
  <si>
    <t>Гляделкин Михаил</t>
  </si>
  <si>
    <t>27.07.2008</t>
  </si>
  <si>
    <t>08.03.2005</t>
  </si>
  <si>
    <t>Голаев Ильхам</t>
  </si>
  <si>
    <t>26.03.2004</t>
  </si>
  <si>
    <t>Голик Максим</t>
  </si>
  <si>
    <t>13.10.2004</t>
  </si>
  <si>
    <t>Голованов Федор</t>
  </si>
  <si>
    <t>23.09.2004</t>
  </si>
  <si>
    <t>25.01.2006</t>
  </si>
  <si>
    <t>13.07.2006</t>
  </si>
  <si>
    <t>Головков Никита</t>
  </si>
  <si>
    <t>Головоненко Кирилл</t>
  </si>
  <si>
    <t>14.07.2005</t>
  </si>
  <si>
    <t>Голомолзин Дмитрий</t>
  </si>
  <si>
    <t>11.07.2008</t>
  </si>
  <si>
    <t>Голоулин Артем</t>
  </si>
  <si>
    <t>Голубев Артем</t>
  </si>
  <si>
    <t>07.05.2007</t>
  </si>
  <si>
    <t>Голубев Герман</t>
  </si>
  <si>
    <t>Голублев Никита</t>
  </si>
  <si>
    <t>16.01.2008</t>
  </si>
  <si>
    <t>15.05.2006</t>
  </si>
  <si>
    <t>27.10.2006</t>
  </si>
  <si>
    <t>Гольдин Максим</t>
  </si>
  <si>
    <t>14.07.2004</t>
  </si>
  <si>
    <t>Гольтин Никита</t>
  </si>
  <si>
    <t>Гольтяпин Николай</t>
  </si>
  <si>
    <t>Гоноков Амир</t>
  </si>
  <si>
    <t>04.06.2004</t>
  </si>
  <si>
    <t>Гоноков Тимур</t>
  </si>
  <si>
    <t>Гончаров Андрей</t>
  </si>
  <si>
    <t>26.12.2003</t>
  </si>
  <si>
    <t>05.04.2006</t>
  </si>
  <si>
    <t>Гончаров Игорь</t>
  </si>
  <si>
    <t>19.09.2005</t>
  </si>
  <si>
    <t>Гончаров Матвей</t>
  </si>
  <si>
    <t>18.10.2003</t>
  </si>
  <si>
    <t>Гончаров Семен</t>
  </si>
  <si>
    <t>31.03.2006</t>
  </si>
  <si>
    <t>Горбач Станислав</t>
  </si>
  <si>
    <t>29.05.2003</t>
  </si>
  <si>
    <t>13.08.2007</t>
  </si>
  <si>
    <t>Горбунов Фаддей</t>
  </si>
  <si>
    <t>15.11.2007</t>
  </si>
  <si>
    <t>14.08.2005</t>
  </si>
  <si>
    <t>18.07.2007</t>
  </si>
  <si>
    <t>Гордеев Сергей</t>
  </si>
  <si>
    <t>19.10.1966</t>
  </si>
  <si>
    <t>23.06.2004</t>
  </si>
  <si>
    <t>19.04.2006</t>
  </si>
  <si>
    <t>Горев Егор</t>
  </si>
  <si>
    <t>27.02.2007</t>
  </si>
  <si>
    <t>Гореленко Иван</t>
  </si>
  <si>
    <t>Псков</t>
  </si>
  <si>
    <t>Горелкин Арсений</t>
  </si>
  <si>
    <t>06.09.2008</t>
  </si>
  <si>
    <t>Горелов Сергей</t>
  </si>
  <si>
    <t>07.01.2005</t>
  </si>
  <si>
    <t>Реутов  Мос.обл.</t>
  </si>
  <si>
    <t>Горлач Арсений</t>
  </si>
  <si>
    <t>Горочный Александр</t>
  </si>
  <si>
    <t>Горский Ярослав</t>
  </si>
  <si>
    <t>05.04.2009</t>
  </si>
  <si>
    <t>Горшков Данил</t>
  </si>
  <si>
    <t>Горюнов Евгений</t>
  </si>
  <si>
    <t>29.06.1995</t>
  </si>
  <si>
    <t>Горюнов Павел</t>
  </si>
  <si>
    <t>26.04.2007</t>
  </si>
  <si>
    <t>Горячев Артем</t>
  </si>
  <si>
    <t>Горячев Глеб</t>
  </si>
  <si>
    <t>22.01.2007</t>
  </si>
  <si>
    <t>Гостюжов Прохор</t>
  </si>
  <si>
    <t>Грачев Артем</t>
  </si>
  <si>
    <t>21.02.2007</t>
  </si>
  <si>
    <t>07.02.2006</t>
  </si>
  <si>
    <t>Гребень Артем</t>
  </si>
  <si>
    <t>Гребнев Матвей</t>
  </si>
  <si>
    <t>29.11.2010</t>
  </si>
  <si>
    <t>25.06.2006</t>
  </si>
  <si>
    <t>15.09.2002</t>
  </si>
  <si>
    <t>18.03.2004</t>
  </si>
  <si>
    <t>Грибченков Иван</t>
  </si>
  <si>
    <t>07.04.2004</t>
  </si>
  <si>
    <t>Григорьев Вячеслав</t>
  </si>
  <si>
    <t>23.08.2006</t>
  </si>
  <si>
    <t>08.12.2007</t>
  </si>
  <si>
    <t>22.03.2006</t>
  </si>
  <si>
    <t>10.06.2006</t>
  </si>
  <si>
    <t>Григорьян Евгений</t>
  </si>
  <si>
    <t>27.04.2007</t>
  </si>
  <si>
    <t>20.10.2009</t>
  </si>
  <si>
    <t>Гриднев Лев</t>
  </si>
  <si>
    <t>15.07.2005</t>
  </si>
  <si>
    <t>Гришаев Платон</t>
  </si>
  <si>
    <t>03.05.2009</t>
  </si>
  <si>
    <t>Гришечкин Артем</t>
  </si>
  <si>
    <t>26.08.2007</t>
  </si>
  <si>
    <t>Гришунин Михаил</t>
  </si>
  <si>
    <t>Громов Иван</t>
  </si>
  <si>
    <t>23.02.2006</t>
  </si>
  <si>
    <t>Громов Никита</t>
  </si>
  <si>
    <t>Громов Сергей</t>
  </si>
  <si>
    <t>28.05.2007</t>
  </si>
  <si>
    <t>31.10.2007</t>
  </si>
  <si>
    <t>15.10.2005</t>
  </si>
  <si>
    <t>Грязнов Роман</t>
  </si>
  <si>
    <t>Губанов Никита</t>
  </si>
  <si>
    <t>Губачев Денис</t>
  </si>
  <si>
    <t>05.02.2006</t>
  </si>
  <si>
    <t>Гудукин Владислав</t>
  </si>
  <si>
    <t>Гужва Богдан</t>
  </si>
  <si>
    <t>11.04.2004</t>
  </si>
  <si>
    <t>Гузенко Глеб</t>
  </si>
  <si>
    <t>25.06.2004</t>
  </si>
  <si>
    <t>Гузенко Игорь</t>
  </si>
  <si>
    <t>24.01.2010</t>
  </si>
  <si>
    <t>Гулевский Андрей</t>
  </si>
  <si>
    <t>Гуляев Леонид</t>
  </si>
  <si>
    <t>17.10.2008</t>
  </si>
  <si>
    <t>Гуляев Никита</t>
  </si>
  <si>
    <t>06.07.2005</t>
  </si>
  <si>
    <t>Гунбин Егор</t>
  </si>
  <si>
    <t>26.05.2007</t>
  </si>
  <si>
    <t>12.06.2007</t>
  </si>
  <si>
    <t>11.08.2006</t>
  </si>
  <si>
    <t>14.08.2007</t>
  </si>
  <si>
    <t>Гусаимов Никита</t>
  </si>
  <si>
    <t>21.09.2004</t>
  </si>
  <si>
    <t>20.11.2007</t>
  </si>
  <si>
    <t>Гусалов Матвей</t>
  </si>
  <si>
    <t>04.12.2009</t>
  </si>
  <si>
    <t>08.10.2007</t>
  </si>
  <si>
    <t>17.08.2009</t>
  </si>
  <si>
    <t>Гусев Никита</t>
  </si>
  <si>
    <t>Гусейнов Рауф</t>
  </si>
  <si>
    <t>07.02.2004</t>
  </si>
  <si>
    <t>25.12.2007</t>
  </si>
  <si>
    <t>Гутковский Илья</t>
  </si>
  <si>
    <t>27.04.2005</t>
  </si>
  <si>
    <t>Гюльбангян Давид</t>
  </si>
  <si>
    <t>10.09.2007</t>
  </si>
  <si>
    <t>03.05.2004</t>
  </si>
  <si>
    <t>Давыдов Александр</t>
  </si>
  <si>
    <t>12.05.1977</t>
  </si>
  <si>
    <t>Давыдов Андрей</t>
  </si>
  <si>
    <t>Давыдов Святослав</t>
  </si>
  <si>
    <t>Давыдов Станислав</t>
  </si>
  <si>
    <t>16.12.2002</t>
  </si>
  <si>
    <t>Давыдов Федор</t>
  </si>
  <si>
    <t>23.10.2006</t>
  </si>
  <si>
    <t>Феодосия  Крым</t>
  </si>
  <si>
    <t>05.03.2005</t>
  </si>
  <si>
    <t>14.01.2006</t>
  </si>
  <si>
    <t>06.05.2007</t>
  </si>
  <si>
    <t>23.03.2006</t>
  </si>
  <si>
    <t>08.06.2007</t>
  </si>
  <si>
    <t>Данилов Евгений</t>
  </si>
  <si>
    <t>24.03.2006</t>
  </si>
  <si>
    <t>Данилов Игнат</t>
  </si>
  <si>
    <t>14.05.2008</t>
  </si>
  <si>
    <t>Данилов Кирилл</t>
  </si>
  <si>
    <t>06.03.2006</t>
  </si>
  <si>
    <t>Данилов Максим</t>
  </si>
  <si>
    <t>Данн Артем</t>
  </si>
  <si>
    <t>18.01.2008</t>
  </si>
  <si>
    <t>Данченков Савелий</t>
  </si>
  <si>
    <t>10.07.2008</t>
  </si>
  <si>
    <t>Даньчин Артем</t>
  </si>
  <si>
    <t>13.12.2006</t>
  </si>
  <si>
    <t>Даулиев Газиз</t>
  </si>
  <si>
    <t>Дашиев Тимур</t>
  </si>
  <si>
    <t>04.12.2003</t>
  </si>
  <si>
    <t>Двизов Антон</t>
  </si>
  <si>
    <t>Двоенко Владислав</t>
  </si>
  <si>
    <t>Двойных Владимир</t>
  </si>
  <si>
    <t>19.01.2007</t>
  </si>
  <si>
    <t>Девлякшин Никита</t>
  </si>
  <si>
    <t>03.01.2008</t>
  </si>
  <si>
    <t>Девяткин Иван</t>
  </si>
  <si>
    <t>03.10.2004</t>
  </si>
  <si>
    <t>Деденев Константин</t>
  </si>
  <si>
    <t>Дедюля Кирилл</t>
  </si>
  <si>
    <t>28.10.2009</t>
  </si>
  <si>
    <t>Делев Денис</t>
  </si>
  <si>
    <t>25.01.2009</t>
  </si>
  <si>
    <t>Терновская  Кр.кр.</t>
  </si>
  <si>
    <t>13.08.2006</t>
  </si>
  <si>
    <t>Демиденко Артем</t>
  </si>
  <si>
    <t>Демидов Иван</t>
  </si>
  <si>
    <t>16.08.2005</t>
  </si>
  <si>
    <t>Демидов Матвей</t>
  </si>
  <si>
    <t>20.08.2004</t>
  </si>
  <si>
    <t>Демидюк Андрей</t>
  </si>
  <si>
    <t>10.04.2004</t>
  </si>
  <si>
    <t>Демин Александр</t>
  </si>
  <si>
    <t>16.12.2007</t>
  </si>
  <si>
    <t>Демяненко Артем</t>
  </si>
  <si>
    <t>25.10.2007</t>
  </si>
  <si>
    <t>06.07.2007</t>
  </si>
  <si>
    <t>Денисов Илья</t>
  </si>
  <si>
    <t>03.02.2003</t>
  </si>
  <si>
    <t>24.12.2007</t>
  </si>
  <si>
    <t>01.05.2005</t>
  </si>
  <si>
    <t>Денисов Никита</t>
  </si>
  <si>
    <t>Дерзков Дмитрий</t>
  </si>
  <si>
    <t>16.06.2001</t>
  </si>
  <si>
    <t>Детков Александр</t>
  </si>
  <si>
    <t>25.09.2006</t>
  </si>
  <si>
    <t>Джамалетдинов Шамиль</t>
  </si>
  <si>
    <t>15.04.2008</t>
  </si>
  <si>
    <t>28.02.2006</t>
  </si>
  <si>
    <t>05.03.2007</t>
  </si>
  <si>
    <t>27.07.2007</t>
  </si>
  <si>
    <t>Джигкаев Георгий</t>
  </si>
  <si>
    <t>Дзамихов Алихан</t>
  </si>
  <si>
    <t>Дзантиев Эрик</t>
  </si>
  <si>
    <t>29.11.2002</t>
  </si>
  <si>
    <t>Дзгоев Сослан</t>
  </si>
  <si>
    <t>27.05.2008</t>
  </si>
  <si>
    <t>21.05.2004</t>
  </si>
  <si>
    <t>24.05.2006</t>
  </si>
  <si>
    <t>Дидычук Илья</t>
  </si>
  <si>
    <t>Воркута</t>
  </si>
  <si>
    <t>Диканов Дмитрий</t>
  </si>
  <si>
    <t>23.01.2008</t>
  </si>
  <si>
    <t>Димитриев Александр</t>
  </si>
  <si>
    <t>28.11.2004</t>
  </si>
  <si>
    <t>17.05.2005</t>
  </si>
  <si>
    <t>Дицкий Артем</t>
  </si>
  <si>
    <t>Диянов Олег</t>
  </si>
  <si>
    <t>16.09.2007</t>
  </si>
  <si>
    <t>Дияров Вильдан</t>
  </si>
  <si>
    <t>07.02.2008</t>
  </si>
  <si>
    <t>21.03.2006</t>
  </si>
  <si>
    <t>13.12.2008</t>
  </si>
  <si>
    <t>Дмитриев Егор</t>
  </si>
  <si>
    <t>Дмитриев Иван</t>
  </si>
  <si>
    <t>13.11.2003</t>
  </si>
  <si>
    <t>06.11.2004</t>
  </si>
  <si>
    <t>06.04.2007</t>
  </si>
  <si>
    <t>Дмитриенко Николай</t>
  </si>
  <si>
    <t>26.03.2009</t>
  </si>
  <si>
    <t>04.05.2007</t>
  </si>
  <si>
    <t>15.06.2006</t>
  </si>
  <si>
    <t>14.08.2004</t>
  </si>
  <si>
    <t>Добрынин Андрей</t>
  </si>
  <si>
    <t>22.12.2006</t>
  </si>
  <si>
    <t>02.10.2003</t>
  </si>
  <si>
    <t>Долинский Егор</t>
  </si>
  <si>
    <t>25.01.2005</t>
  </si>
  <si>
    <t>Долотцев Артур</t>
  </si>
  <si>
    <t>23.09.2003</t>
  </si>
  <si>
    <t>Доминов Имир</t>
  </si>
  <si>
    <t>20.11.2006</t>
  </si>
  <si>
    <t>Доморощин Михаил</t>
  </si>
  <si>
    <t>22.10.2006</t>
  </si>
  <si>
    <t>Дормачев Иван</t>
  </si>
  <si>
    <t>24.01.2006</t>
  </si>
  <si>
    <t>Доровской Георгий</t>
  </si>
  <si>
    <t>31.01.2010</t>
  </si>
  <si>
    <t>04.07.2004</t>
  </si>
  <si>
    <t>28.01.2006</t>
  </si>
  <si>
    <t>Дорофеев Дмитрий</t>
  </si>
  <si>
    <t>Дорофеев Петр</t>
  </si>
  <si>
    <t>09.07.2006</t>
  </si>
  <si>
    <t>Досов Александр</t>
  </si>
  <si>
    <t>28.10.2004</t>
  </si>
  <si>
    <t>Досов Алексей</t>
  </si>
  <si>
    <t>25.12.2003</t>
  </si>
  <si>
    <t>Досов Евгений</t>
  </si>
  <si>
    <t>08.02.2011</t>
  </si>
  <si>
    <t>Доценко Сергей</t>
  </si>
  <si>
    <t>15.02.2009</t>
  </si>
  <si>
    <t>Драгунов Денис</t>
  </si>
  <si>
    <t>Дремов Георгий</t>
  </si>
  <si>
    <t>Дреслер Алексей</t>
  </si>
  <si>
    <t>02.02.2005</t>
  </si>
  <si>
    <t>Дроботов Илья</t>
  </si>
  <si>
    <t>14.11.2008</t>
  </si>
  <si>
    <t>23.01.2007</t>
  </si>
  <si>
    <t>Дрожбин Степан</t>
  </si>
  <si>
    <t>Дроженко Арсений</t>
  </si>
  <si>
    <t>Дрозд Борис</t>
  </si>
  <si>
    <t>30.05.2006</t>
  </si>
  <si>
    <t>Дронов Артем</t>
  </si>
  <si>
    <t>Дружинин Никита</t>
  </si>
  <si>
    <t>21.04.2007</t>
  </si>
  <si>
    <t>Дубина Никита</t>
  </si>
  <si>
    <t>Дубинин Захар</t>
  </si>
  <si>
    <t>14.06.2005</t>
  </si>
  <si>
    <t>Дубограев Андрей</t>
  </si>
  <si>
    <t>Дубровский Иван</t>
  </si>
  <si>
    <t>11.07.2003</t>
  </si>
  <si>
    <t>Дугаров Кирилл</t>
  </si>
  <si>
    <t>05.09.2008</t>
  </si>
  <si>
    <t>Дудуев Сулейман</t>
  </si>
  <si>
    <t>Дулаев Артем</t>
  </si>
  <si>
    <t>01.02.2010</t>
  </si>
  <si>
    <t>03.12.2007</t>
  </si>
  <si>
    <t>30.03.2006</t>
  </si>
  <si>
    <t>28.09.2004</t>
  </si>
  <si>
    <t>Дунаев Степан</t>
  </si>
  <si>
    <t>29.03.2009</t>
  </si>
  <si>
    <t>Дурхисанов Илья</t>
  </si>
  <si>
    <t>Дутов Вячеслав</t>
  </si>
  <si>
    <t>Дутов Сергей</t>
  </si>
  <si>
    <t>05.12.1973</t>
  </si>
  <si>
    <t>Духов Егор</t>
  </si>
  <si>
    <t>12.05.2004</t>
  </si>
  <si>
    <t>Духов Николай</t>
  </si>
  <si>
    <t>30.04.2007</t>
  </si>
  <si>
    <t>Дыгай Олег</t>
  </si>
  <si>
    <t>12.04.2005</t>
  </si>
  <si>
    <t>Дыкин Алексей</t>
  </si>
  <si>
    <t>28.07.2006</t>
  </si>
  <si>
    <t>Дышеков Султан</t>
  </si>
  <si>
    <t>11.06.2006</t>
  </si>
  <si>
    <t>Дьяков Дмитрий</t>
  </si>
  <si>
    <t>05.11.2007</t>
  </si>
  <si>
    <t>Дьяченко Константин</t>
  </si>
  <si>
    <t>Дьячков Вячеслав</t>
  </si>
  <si>
    <t>08.09.2003</t>
  </si>
  <si>
    <t>27.01.2004</t>
  </si>
  <si>
    <t>Дюжик Сергей</t>
  </si>
  <si>
    <t>Дягелев Артем</t>
  </si>
  <si>
    <t>26.04.2005</t>
  </si>
  <si>
    <t>Дягелев Денис</t>
  </si>
  <si>
    <t>07.03.2008</t>
  </si>
  <si>
    <t>Евграфов Владислав</t>
  </si>
  <si>
    <t>04.07.2001</t>
  </si>
  <si>
    <t>Евдокименко Илья</t>
  </si>
  <si>
    <t>Евсеев Дмитрий</t>
  </si>
  <si>
    <t>10.04.2006</t>
  </si>
  <si>
    <t>Евсеев Иван</t>
  </si>
  <si>
    <t>09.09.2007</t>
  </si>
  <si>
    <t>Евсеев Павел</t>
  </si>
  <si>
    <t>Евсик Сергей</t>
  </si>
  <si>
    <t>20.04.2004</t>
  </si>
  <si>
    <t>Евстафьев Кирилл</t>
  </si>
  <si>
    <t>06.04.2008</t>
  </si>
  <si>
    <t>03.04.2005</t>
  </si>
  <si>
    <t>Евстифеев Алексей</t>
  </si>
  <si>
    <t>29.11.2005</t>
  </si>
  <si>
    <t>Евтеев Иван</t>
  </si>
  <si>
    <t>21.12.2005</t>
  </si>
  <si>
    <t>Евтехов Александр</t>
  </si>
  <si>
    <t>30.07.2008</t>
  </si>
  <si>
    <t>Евтушенко Иван</t>
  </si>
  <si>
    <t>17.01.2003</t>
  </si>
  <si>
    <t>Евтушенко Сергей</t>
  </si>
  <si>
    <t>15.09.2001</t>
  </si>
  <si>
    <t>02.11.2004</t>
  </si>
  <si>
    <t>Егоров Алексей</t>
  </si>
  <si>
    <t>25.03.2008</t>
  </si>
  <si>
    <t>Егоров Андрей</t>
  </si>
  <si>
    <t>16.05.2004</t>
  </si>
  <si>
    <t>Егоров Антон</t>
  </si>
  <si>
    <t>27.02.2010</t>
  </si>
  <si>
    <t>Егоров Арсений</t>
  </si>
  <si>
    <t>16.02.2008</t>
  </si>
  <si>
    <t>01.09.2006</t>
  </si>
  <si>
    <t>29.12.2006</t>
  </si>
  <si>
    <t>10.09.2006</t>
  </si>
  <si>
    <t>24.12.2005</t>
  </si>
  <si>
    <t>Езепчук Михаил</t>
  </si>
  <si>
    <t>Езерский Кирилл</t>
  </si>
  <si>
    <t>Елесин Илья</t>
  </si>
  <si>
    <t>24.07.2008</t>
  </si>
  <si>
    <t>Елизаровский Вениамин</t>
  </si>
  <si>
    <t>Елин Богдан</t>
  </si>
  <si>
    <t>05.04.2008</t>
  </si>
  <si>
    <t>Елисеев Максим</t>
  </si>
  <si>
    <t>15.04.2006</t>
  </si>
  <si>
    <t>09.11.2005</t>
  </si>
  <si>
    <t>Елфимов Кирилл</t>
  </si>
  <si>
    <t>18.02.2010</t>
  </si>
  <si>
    <t>19.03.2007</t>
  </si>
  <si>
    <t>23.10.2004</t>
  </si>
  <si>
    <t>Емельянов Артем</t>
  </si>
  <si>
    <t>13.10.2006</t>
  </si>
  <si>
    <t>Емельянов Владислав</t>
  </si>
  <si>
    <t>17.02.2008</t>
  </si>
  <si>
    <t>18.04.2006</t>
  </si>
  <si>
    <t>26.04.2006</t>
  </si>
  <si>
    <t>Емельянов Максим</t>
  </si>
  <si>
    <t>14.09.2008</t>
  </si>
  <si>
    <t>Емельянчик Матвей</t>
  </si>
  <si>
    <t>30.09.2007</t>
  </si>
  <si>
    <t>Енгачев Данил</t>
  </si>
  <si>
    <t>28.08.2008</t>
  </si>
  <si>
    <t>Енжиевский Дмитрий</t>
  </si>
  <si>
    <t>07.10.2010</t>
  </si>
  <si>
    <t>Еникеев Тимур</t>
  </si>
  <si>
    <t>21.08.2003</t>
  </si>
  <si>
    <t>Епимахов Михаил</t>
  </si>
  <si>
    <t>06.05.2008</t>
  </si>
  <si>
    <t>Епишин Кирилл</t>
  </si>
  <si>
    <t>29.02.2004</t>
  </si>
  <si>
    <t>Ерастов Максим</t>
  </si>
  <si>
    <t>Ердеков Александр</t>
  </si>
  <si>
    <t>28.01.2005</t>
  </si>
  <si>
    <t>Еременко Василий</t>
  </si>
  <si>
    <t>12.03.2009</t>
  </si>
  <si>
    <t>Еременко Ярослав</t>
  </si>
  <si>
    <t>15.08.2003</t>
  </si>
  <si>
    <t>Еремин Анатолий</t>
  </si>
  <si>
    <t>26.09.2006</t>
  </si>
  <si>
    <t>Еремин Андрей</t>
  </si>
  <si>
    <t>Ступино  Мо</t>
  </si>
  <si>
    <t>Еремушко Ярослав</t>
  </si>
  <si>
    <t>21.11.2008</t>
  </si>
  <si>
    <t>Ермаков Максим</t>
  </si>
  <si>
    <t>03.02.2005</t>
  </si>
  <si>
    <t>Ермилов Тимофей</t>
  </si>
  <si>
    <t>20.04.2008</t>
  </si>
  <si>
    <t>05.01.2007</t>
  </si>
  <si>
    <t>Николаенко  Краснодар.край</t>
  </si>
  <si>
    <t>19.02.2006</t>
  </si>
  <si>
    <t>Ершов Артемий</t>
  </si>
  <si>
    <t>02.02.2006</t>
  </si>
  <si>
    <t>Ершов Илья</t>
  </si>
  <si>
    <t>05.02.2007</t>
  </si>
  <si>
    <t>26.10.2005</t>
  </si>
  <si>
    <t>Ершов Никита</t>
  </si>
  <si>
    <t>17.08.2008</t>
  </si>
  <si>
    <t>Краснокамск  Перм.кр.</t>
  </si>
  <si>
    <t>29.09.2005</t>
  </si>
  <si>
    <t>Ефанов Алексей</t>
  </si>
  <si>
    <t>24.02.2004</t>
  </si>
  <si>
    <t>Ефимов Аркадий</t>
  </si>
  <si>
    <t>Ефимов Дмитрий</t>
  </si>
  <si>
    <t>27.06.2006</t>
  </si>
  <si>
    <t>28.02.2008</t>
  </si>
  <si>
    <t>02.07.2006</t>
  </si>
  <si>
    <t>Ефремов Павел</t>
  </si>
  <si>
    <t>Ехлаков Даниил</t>
  </si>
  <si>
    <t>14.04.2005</t>
  </si>
  <si>
    <t>02.12.2003</t>
  </si>
  <si>
    <t>ЖАМАЛ Бекулан</t>
  </si>
  <si>
    <t>Актобе  Казахстан</t>
  </si>
  <si>
    <t>Жамбалов Тумэн</t>
  </si>
  <si>
    <t>09.08.2007</t>
  </si>
  <si>
    <t>Жапов Жигжит</t>
  </si>
  <si>
    <t>22.05.2007</t>
  </si>
  <si>
    <t>22.01.2006</t>
  </si>
  <si>
    <t>Жданов Владислав</t>
  </si>
  <si>
    <t>Железняков Иван</t>
  </si>
  <si>
    <t>27.10.2003</t>
  </si>
  <si>
    <t>Железов Илья</t>
  </si>
  <si>
    <t>23.07.2008</t>
  </si>
  <si>
    <t>Железов Максим</t>
  </si>
  <si>
    <t>Желобнев Дмитрий</t>
  </si>
  <si>
    <t>05.08.2003</t>
  </si>
  <si>
    <t>Желоков Эдуард</t>
  </si>
  <si>
    <t>Серпуховской р-он</t>
  </si>
  <si>
    <t>09.03.2006</t>
  </si>
  <si>
    <t>15.08.2004</t>
  </si>
  <si>
    <t>Жидков Лев</t>
  </si>
  <si>
    <t>Жилис Денис</t>
  </si>
  <si>
    <t>06.10.2006</t>
  </si>
  <si>
    <t>27.09.2007</t>
  </si>
  <si>
    <t>29.12.2004</t>
  </si>
  <si>
    <t>Жмарев Иван</t>
  </si>
  <si>
    <t>06.07.2008</t>
  </si>
  <si>
    <t>Жубаниязов Вадим</t>
  </si>
  <si>
    <t>Жуков Ислам</t>
  </si>
  <si>
    <t>14.11.2003</t>
  </si>
  <si>
    <t>29.04.2003</t>
  </si>
  <si>
    <t>Журавлев Евгений</t>
  </si>
  <si>
    <t>Журенко Денис</t>
  </si>
  <si>
    <t>29.10.2007</t>
  </si>
  <si>
    <t>15.07.2006</t>
  </si>
  <si>
    <t>Забелкин Дмитрий</t>
  </si>
  <si>
    <t>09.08.2002</t>
  </si>
  <si>
    <t>12.07.2007</t>
  </si>
  <si>
    <t>Завиялов Илья</t>
  </si>
  <si>
    <t>26.06.2010</t>
  </si>
  <si>
    <t>Загидуллин Вильдан</t>
  </si>
  <si>
    <t>16.01.2005</t>
  </si>
  <si>
    <t>Загидуллин Салават</t>
  </si>
  <si>
    <t>Загоскин Сергей</t>
  </si>
  <si>
    <t>Загуляев Егор</t>
  </si>
  <si>
    <t>Задубин Вадим</t>
  </si>
  <si>
    <t>07.03.2005</t>
  </si>
  <si>
    <t>Заика Павел</t>
  </si>
  <si>
    <t>19.10.1978</t>
  </si>
  <si>
    <t>26.02.2007</t>
  </si>
  <si>
    <t>Заикин Максим</t>
  </si>
  <si>
    <t>26.01.2007</t>
  </si>
  <si>
    <t>Заикин Тимофей</t>
  </si>
  <si>
    <t>Зайдулин Ярослав</t>
  </si>
  <si>
    <t>05.08.2008</t>
  </si>
  <si>
    <t>Зайнашев Денис</t>
  </si>
  <si>
    <t>10.06.2005</t>
  </si>
  <si>
    <t>26.05.2004</t>
  </si>
  <si>
    <t>07.08.2009</t>
  </si>
  <si>
    <t>Зайцев Андрей</t>
  </si>
  <si>
    <t>26.04.2004</t>
  </si>
  <si>
    <t>Зайцев Игорь</t>
  </si>
  <si>
    <t>20.10.2003</t>
  </si>
  <si>
    <t>Закиров Камиль</t>
  </si>
  <si>
    <t>21.04.2008</t>
  </si>
  <si>
    <t>Закоптелов Савелий</t>
  </si>
  <si>
    <t>18.03.2008</t>
  </si>
  <si>
    <t>Залевский Григорий</t>
  </si>
  <si>
    <t>03.11.2007</t>
  </si>
  <si>
    <t>Залелетдинов Тамирлан</t>
  </si>
  <si>
    <t>03.04.2008</t>
  </si>
  <si>
    <t>Заломов Игорь</t>
  </si>
  <si>
    <t>Замалиев Чингиз</t>
  </si>
  <si>
    <t>Замбуров Тембулат</t>
  </si>
  <si>
    <t>15.12.2009</t>
  </si>
  <si>
    <t>Занозин Семен</t>
  </si>
  <si>
    <t>06.02.2009</t>
  </si>
  <si>
    <t>08.08.2004</t>
  </si>
  <si>
    <t>23.09.2005</t>
  </si>
  <si>
    <t>Зарков Демид</t>
  </si>
  <si>
    <t>01.10.2007</t>
  </si>
  <si>
    <t>21.05.2006</t>
  </si>
  <si>
    <t>Зарочинцев Егор</t>
  </si>
  <si>
    <t>21.03.2009</t>
  </si>
  <si>
    <t>04.03.2006</t>
  </si>
  <si>
    <t>Захаров Александр</t>
  </si>
  <si>
    <t>18.05.2007</t>
  </si>
  <si>
    <t>Захаров Виктор</t>
  </si>
  <si>
    <t>26.09.2007</t>
  </si>
  <si>
    <t>09.06.2004</t>
  </si>
  <si>
    <t>Эмиссы  Якут.</t>
  </si>
  <si>
    <t>10.02.2005</t>
  </si>
  <si>
    <t>21.10.2004</t>
  </si>
  <si>
    <t>Звинцев Артем</t>
  </si>
  <si>
    <t>12.02.2009</t>
  </si>
  <si>
    <t>12.10.2007</t>
  </si>
  <si>
    <t>Звягин Максим</t>
  </si>
  <si>
    <t>Землянских Егор</t>
  </si>
  <si>
    <t>07.04.2008</t>
  </si>
  <si>
    <t>Земсков Артем</t>
  </si>
  <si>
    <t>22.09.2004</t>
  </si>
  <si>
    <t>Зенин Илья</t>
  </si>
  <si>
    <t>20.09.2006</t>
  </si>
  <si>
    <t>07.09.2006</t>
  </si>
  <si>
    <t>Зефиров Кирилл</t>
  </si>
  <si>
    <t>19.09.2003</t>
  </si>
  <si>
    <t>Зима Семен</t>
  </si>
  <si>
    <t>23.06.2005</t>
  </si>
  <si>
    <t>Верх-Нейвинский  Св.обл.</t>
  </si>
  <si>
    <t>22.06.2007</t>
  </si>
  <si>
    <t>Зиновьев Михаил</t>
  </si>
  <si>
    <t>23.09.1989</t>
  </si>
  <si>
    <t>21.03.2007</t>
  </si>
  <si>
    <t>Яблоновский  Адыгея</t>
  </si>
  <si>
    <t>Зинченко Артем</t>
  </si>
  <si>
    <t>13.04.2007</t>
  </si>
  <si>
    <t>Солнечногорск  М.о.</t>
  </si>
  <si>
    <t>Золотарев Захар</t>
  </si>
  <si>
    <t>11.10.2009</t>
  </si>
  <si>
    <t>19.06.2006</t>
  </si>
  <si>
    <t>24.08.2007</t>
  </si>
  <si>
    <t>12.03.2006</t>
  </si>
  <si>
    <t>Зоткин Алексей</t>
  </si>
  <si>
    <t>Зотов Александр</t>
  </si>
  <si>
    <t>15.02.2007</t>
  </si>
  <si>
    <t>17.04.2003</t>
  </si>
  <si>
    <t>Зубехин Андрей</t>
  </si>
  <si>
    <t>07.10.2006</t>
  </si>
  <si>
    <t>Зубехин Олег</t>
  </si>
  <si>
    <t>23.03.2008</t>
  </si>
  <si>
    <t>Зубков Дмитрий</t>
  </si>
  <si>
    <t>17.04.2007</t>
  </si>
  <si>
    <t>03.10.2008</t>
  </si>
  <si>
    <t>Зундо Артем</t>
  </si>
  <si>
    <t>14.11.2004</t>
  </si>
  <si>
    <t>Зыкин Всеволод</t>
  </si>
  <si>
    <t>08.02.2006</t>
  </si>
  <si>
    <t>15.03.2010</t>
  </si>
  <si>
    <t>22.08.2007</t>
  </si>
  <si>
    <t>Зябкин Борислав</t>
  </si>
  <si>
    <t>29.06.2007</t>
  </si>
  <si>
    <t>Ибрагимов Мурат</t>
  </si>
  <si>
    <t>20.08.2009</t>
  </si>
  <si>
    <t>Иваненко Сергей</t>
  </si>
  <si>
    <t>Иваницкий Вадим</t>
  </si>
  <si>
    <t>28.07.2008</t>
  </si>
  <si>
    <t>Иванов Арсений</t>
  </si>
  <si>
    <t>07.02.2005</t>
  </si>
  <si>
    <t>23.04.2006</t>
  </si>
  <si>
    <t>Иванов Глеб</t>
  </si>
  <si>
    <t>Елец  Лип.обл.</t>
  </si>
  <si>
    <t>03.10.2007</t>
  </si>
  <si>
    <t>02.06.2006</t>
  </si>
  <si>
    <t>24.03.2007</t>
  </si>
  <si>
    <t>29.10.2005</t>
  </si>
  <si>
    <t>02.09.2006</t>
  </si>
  <si>
    <t>Джанкой  Крым</t>
  </si>
  <si>
    <t>02.08.2009</t>
  </si>
  <si>
    <t>18.09.2007</t>
  </si>
  <si>
    <t>21.09.2006</t>
  </si>
  <si>
    <t>31.05.2007</t>
  </si>
  <si>
    <t>19.07.2006</t>
  </si>
  <si>
    <t>Игнатов Владимир</t>
  </si>
  <si>
    <t>27.04.2009</t>
  </si>
  <si>
    <t>Игнатов Егор</t>
  </si>
  <si>
    <t>02.03.2007</t>
  </si>
  <si>
    <t>Игнатьев Яков</t>
  </si>
  <si>
    <t>16.06.2004</t>
  </si>
  <si>
    <t>Идиатуллин Роберт</t>
  </si>
  <si>
    <t>17.06.2010</t>
  </si>
  <si>
    <t>Измайлов Дмитрий</t>
  </si>
  <si>
    <t>02.02.2008</t>
  </si>
  <si>
    <t>Израйлит Александр</t>
  </si>
  <si>
    <t>28.04.2006</t>
  </si>
  <si>
    <t>Сасово  Ряз.обл.</t>
  </si>
  <si>
    <t>Изумрудов Денис</t>
  </si>
  <si>
    <t>Изумрудов Максим</t>
  </si>
  <si>
    <t>19.03.2006</t>
  </si>
  <si>
    <t>Ильин Амир</t>
  </si>
  <si>
    <t>11.11.2009</t>
  </si>
  <si>
    <t>Ильин Иван</t>
  </si>
  <si>
    <t>Ильин Игорь</t>
  </si>
  <si>
    <t>02.10.1988</t>
  </si>
  <si>
    <t>Ильин Матвей</t>
  </si>
  <si>
    <t>08.07.2004</t>
  </si>
  <si>
    <t>Ильин Николай</t>
  </si>
  <si>
    <t>Ильин Павел</t>
  </si>
  <si>
    <t>26.05.2010</t>
  </si>
  <si>
    <t>Ильин Святослав</t>
  </si>
  <si>
    <t>Ильин Тимофей</t>
  </si>
  <si>
    <t>Ильичев Лев</t>
  </si>
  <si>
    <t>Иманов Даниил</t>
  </si>
  <si>
    <t>15.01.2008</t>
  </si>
  <si>
    <t>Иосько Борис</t>
  </si>
  <si>
    <t>29.04.2006</t>
  </si>
  <si>
    <t>Иринин Александр</t>
  </si>
  <si>
    <t>22.09.2007</t>
  </si>
  <si>
    <t>Исаенков Георгий</t>
  </si>
  <si>
    <t>02.11.2007</t>
  </si>
  <si>
    <t>19.04.2005</t>
  </si>
  <si>
    <t>Исаян Михаил</t>
  </si>
  <si>
    <t>18.01.2004</t>
  </si>
  <si>
    <t>Исмаилов Саъди</t>
  </si>
  <si>
    <t>Испирян Артем</t>
  </si>
  <si>
    <t>22.06.2006</t>
  </si>
  <si>
    <t>Исупов Богдан</t>
  </si>
  <si>
    <t>11.08.2008</t>
  </si>
  <si>
    <t>26.01.2006</t>
  </si>
  <si>
    <t>Успенский  Краснод.кр.</t>
  </si>
  <si>
    <t>19.07.2007</t>
  </si>
  <si>
    <t>Новошешминск  Тат.</t>
  </si>
  <si>
    <t>Исянбаев Тагир</t>
  </si>
  <si>
    <t>Иутин Богдан</t>
  </si>
  <si>
    <t>15.08.2006</t>
  </si>
  <si>
    <t>Ишанов Амир</t>
  </si>
  <si>
    <t>18.09.2009</t>
  </si>
  <si>
    <t>Ишмуратов Шамиль</t>
  </si>
  <si>
    <t>08.02.2007</t>
  </si>
  <si>
    <t>Кабатов Владимир</t>
  </si>
  <si>
    <t>21.10.2008</t>
  </si>
  <si>
    <t>Кабрера Даниэль</t>
  </si>
  <si>
    <t>17.07.2007</t>
  </si>
  <si>
    <t>Кабылов Омурбек</t>
  </si>
  <si>
    <t>24.08.2008</t>
  </si>
  <si>
    <t>21.02.2003</t>
  </si>
  <si>
    <t>Каверзин Денис</t>
  </si>
  <si>
    <t>Каверин Евгений</t>
  </si>
  <si>
    <t>Кадирбеков Саид</t>
  </si>
  <si>
    <t>Кадлубиский Артемий</t>
  </si>
  <si>
    <t>30.10.2006</t>
  </si>
  <si>
    <t>Казакевич Дмитрий</t>
  </si>
  <si>
    <t>Казаков Арсений</t>
  </si>
  <si>
    <t>04.01.2004</t>
  </si>
  <si>
    <t>Казаков Олег</t>
  </si>
  <si>
    <t>02.12.2005</t>
  </si>
  <si>
    <t>Кайгородов Георгий</t>
  </si>
  <si>
    <t>25.07.2007</t>
  </si>
  <si>
    <t>Калиберда Илья</t>
  </si>
  <si>
    <t>20.05.2007</t>
  </si>
  <si>
    <t>Калинин Александр</t>
  </si>
  <si>
    <t>15.07.2008</t>
  </si>
  <si>
    <t>Калинин Андрей</t>
  </si>
  <si>
    <t>07.11.2007</t>
  </si>
  <si>
    <t>22.02.2007</t>
  </si>
  <si>
    <t>05.01.2005</t>
  </si>
  <si>
    <t>Калинин Роман</t>
  </si>
  <si>
    <t>31.05.2008</t>
  </si>
  <si>
    <t>Калюжный Степан</t>
  </si>
  <si>
    <t>24.06.2008</t>
  </si>
  <si>
    <t>Камашев Максим</t>
  </si>
  <si>
    <t>20.06.2004</t>
  </si>
  <si>
    <t>Камнев Михаил</t>
  </si>
  <si>
    <t>Каморин Савва</t>
  </si>
  <si>
    <t>Кандыба Иван</t>
  </si>
  <si>
    <t>22.04.2009</t>
  </si>
  <si>
    <t>Новотроицкое  Рост.обл.</t>
  </si>
  <si>
    <t>Каневский Денис</t>
  </si>
  <si>
    <t>27.06.2008</t>
  </si>
  <si>
    <t>05.07.2005</t>
  </si>
  <si>
    <t>Каночкин Егор</t>
  </si>
  <si>
    <t>20.06.2008</t>
  </si>
  <si>
    <t>Каншиев Даниил</t>
  </si>
  <si>
    <t>20.04.2009</t>
  </si>
  <si>
    <t>Каншоев Алан</t>
  </si>
  <si>
    <t>Капинос Георгий</t>
  </si>
  <si>
    <t>Капитонов Богдан</t>
  </si>
  <si>
    <t>05.04.2004</t>
  </si>
  <si>
    <t>10.06.2004</t>
  </si>
  <si>
    <t>Капралов Тимур</t>
  </si>
  <si>
    <t>Капустин Егор</t>
  </si>
  <si>
    <t>25.10.2006</t>
  </si>
  <si>
    <t>Капустянский Григорий</t>
  </si>
  <si>
    <t>14.06.2004</t>
  </si>
  <si>
    <t>Карабасов Егор</t>
  </si>
  <si>
    <t>22.05.2004</t>
  </si>
  <si>
    <t>Караваев Арсений</t>
  </si>
  <si>
    <t>Карамян Сурен</t>
  </si>
  <si>
    <t>Карасев Владислав</t>
  </si>
  <si>
    <t>Карбаинов Данил</t>
  </si>
  <si>
    <t>26.09.2003</t>
  </si>
  <si>
    <t>Кардашов Артем</t>
  </si>
  <si>
    <t>30.12.2005</t>
  </si>
  <si>
    <t>Каримов Федор</t>
  </si>
  <si>
    <t>Каримуллин Ильдар</t>
  </si>
  <si>
    <t>02.04.2008</t>
  </si>
  <si>
    <t>Карлаш Захар</t>
  </si>
  <si>
    <t>20.05.2006</t>
  </si>
  <si>
    <t>31.07.2007</t>
  </si>
  <si>
    <t>25.09.1994</t>
  </si>
  <si>
    <t>Каров Ибрагим</t>
  </si>
  <si>
    <t>30.08.2006</t>
  </si>
  <si>
    <t>Каров Ислам</t>
  </si>
  <si>
    <t>08.12.2009</t>
  </si>
  <si>
    <t>Карпенко Руслан</t>
  </si>
  <si>
    <t>24.09.2005</t>
  </si>
  <si>
    <t>Карпетов Михаил</t>
  </si>
  <si>
    <t>29.08.2006</t>
  </si>
  <si>
    <t>19.10.2006</t>
  </si>
  <si>
    <t>Карсин Дмитрий</t>
  </si>
  <si>
    <t>Карюковский Даниил</t>
  </si>
  <si>
    <t>Касаджик Владимир</t>
  </si>
  <si>
    <t>29.12.2007</t>
  </si>
  <si>
    <t>Бишкек  Кыргызстан</t>
  </si>
  <si>
    <t>Катанов Александр</t>
  </si>
  <si>
    <t>Катанов Михаил</t>
  </si>
  <si>
    <t>10.07.2002</t>
  </si>
  <si>
    <t>Кафиятуллов Камиль</t>
  </si>
  <si>
    <t>Кац Артем</t>
  </si>
  <si>
    <t>Севастополь</t>
  </si>
  <si>
    <t>02.07.2007</t>
  </si>
  <si>
    <t>29.06.2003</t>
  </si>
  <si>
    <t>19.08.2006</t>
  </si>
  <si>
    <t>06.06.2006</t>
  </si>
  <si>
    <t>24.11.2007</t>
  </si>
  <si>
    <t>КЕЛЬБУГАНОВ Тимур</t>
  </si>
  <si>
    <t>Кельдибеков Абдулвасит</t>
  </si>
  <si>
    <t>Кержаков Никита</t>
  </si>
  <si>
    <t>Кетов Андрей</t>
  </si>
  <si>
    <t>23.06.2008</t>
  </si>
  <si>
    <t>Кижапкин Вадим</t>
  </si>
  <si>
    <t>Кизимов Савелий</t>
  </si>
  <si>
    <t>20.03.2002</t>
  </si>
  <si>
    <t>Ким Артем</t>
  </si>
  <si>
    <t>21.05.2005</t>
  </si>
  <si>
    <t>Ким Виталий</t>
  </si>
  <si>
    <t>01.02.2006</t>
  </si>
  <si>
    <t>20.04.2005</t>
  </si>
  <si>
    <t>29.08.2002</t>
  </si>
  <si>
    <t>16.07.2003</t>
  </si>
  <si>
    <t>Кирпичников Глеб</t>
  </si>
  <si>
    <t>Кирющенков Кирилл</t>
  </si>
  <si>
    <t>Киряков Александр</t>
  </si>
  <si>
    <t>13.06.2003</t>
  </si>
  <si>
    <t>Киселев Вадим</t>
  </si>
  <si>
    <t>Киселев Георгий</t>
  </si>
  <si>
    <t>06.05.2005</t>
  </si>
  <si>
    <t>Киселев Евгений</t>
  </si>
  <si>
    <t>12.03.2008</t>
  </si>
  <si>
    <t>Киселев Илья</t>
  </si>
  <si>
    <t>27.10.2007</t>
  </si>
  <si>
    <t>Киселев Ольгерд</t>
  </si>
  <si>
    <t>25.12.2006</t>
  </si>
  <si>
    <t>Киселев Тимофей</t>
  </si>
  <si>
    <t>Киселев Федор</t>
  </si>
  <si>
    <t>Киселев Эдгард</t>
  </si>
  <si>
    <t>23.12.2008</t>
  </si>
  <si>
    <t>Кислицын Константин</t>
  </si>
  <si>
    <t>Березовский  Св.обл.</t>
  </si>
  <si>
    <t>Кислов Артем</t>
  </si>
  <si>
    <t>20.11.2003</t>
  </si>
  <si>
    <t>Кисляков Никита</t>
  </si>
  <si>
    <t>19.02.2008</t>
  </si>
  <si>
    <t>Кисляков Ярослав</t>
  </si>
  <si>
    <t>26.08.2008</t>
  </si>
  <si>
    <t>Кистанов Сергей</t>
  </si>
  <si>
    <t>16.12.2006</t>
  </si>
  <si>
    <t>Клепов Александр</t>
  </si>
  <si>
    <t>07.08.2008</t>
  </si>
  <si>
    <t>Клестов Евгений</t>
  </si>
  <si>
    <t>12.09.2003</t>
  </si>
  <si>
    <t>Покровка  Пр.кр.</t>
  </si>
  <si>
    <t>Клецко Андрей</t>
  </si>
  <si>
    <t>Клименко Алексей</t>
  </si>
  <si>
    <t>07.06.2005</t>
  </si>
  <si>
    <t>Клименко Егор</t>
  </si>
  <si>
    <t>03.05.2008</t>
  </si>
  <si>
    <t>10.11.2006</t>
  </si>
  <si>
    <t>20.03.2007</t>
  </si>
  <si>
    <t>Климентьев Александр</t>
  </si>
  <si>
    <t>Климентьев Ярослав</t>
  </si>
  <si>
    <t>30.03.2009</t>
  </si>
  <si>
    <t>Климов Артем</t>
  </si>
  <si>
    <t>Климов Кирилл</t>
  </si>
  <si>
    <t>Клочко Никита</t>
  </si>
  <si>
    <t>06.02.2006</t>
  </si>
  <si>
    <t>Клычков Глеб</t>
  </si>
  <si>
    <t>Клюев Михаил</t>
  </si>
  <si>
    <t>31.08.2008</t>
  </si>
  <si>
    <t>Кобзев Олег</t>
  </si>
  <si>
    <t>Ковалев Владислав</t>
  </si>
  <si>
    <t>28.03.2005</t>
  </si>
  <si>
    <t>Ковалев Георгий</t>
  </si>
  <si>
    <t>17.10.2004</t>
  </si>
  <si>
    <t>Ковалев Иван</t>
  </si>
  <si>
    <t>01.11.2006</t>
  </si>
  <si>
    <t>24.07.2005</t>
  </si>
  <si>
    <t>Ковалев Илья</t>
  </si>
  <si>
    <t>Ковалев Лев</t>
  </si>
  <si>
    <t>Ковалев Максим</t>
  </si>
  <si>
    <t>Ковалев Роман</t>
  </si>
  <si>
    <t>02.05.2007</t>
  </si>
  <si>
    <t>Ковалевский Алексей</t>
  </si>
  <si>
    <t>Коваленко Александр</t>
  </si>
  <si>
    <t>20.03.2005</t>
  </si>
  <si>
    <t>Коваленко Андрей</t>
  </si>
  <si>
    <t>15.09.1962</t>
  </si>
  <si>
    <t>25.02.2008</t>
  </si>
  <si>
    <t>23.08.2004</t>
  </si>
  <si>
    <t>Коваль Алексей</t>
  </si>
  <si>
    <t>Ковальский Илья</t>
  </si>
  <si>
    <t>05.01.2008</t>
  </si>
  <si>
    <t>Ковальчук Виктор</t>
  </si>
  <si>
    <t>05.12.2002</t>
  </si>
  <si>
    <t>20.12.2005</t>
  </si>
  <si>
    <t>Ковенко Павел</t>
  </si>
  <si>
    <t>20.10.1985</t>
  </si>
  <si>
    <t>Коврига Владимир</t>
  </si>
  <si>
    <t>Ковригин Александр</t>
  </si>
  <si>
    <t>Коврижников Максим</t>
  </si>
  <si>
    <t>03.03.2009</t>
  </si>
  <si>
    <t>Кожин Андрей</t>
  </si>
  <si>
    <t>27.10.2005</t>
  </si>
  <si>
    <t>Кожин Виктор</t>
  </si>
  <si>
    <t>11.02.2008</t>
  </si>
  <si>
    <t>13.07.2005</t>
  </si>
  <si>
    <t>23.01.1983</t>
  </si>
  <si>
    <t>31.10.2005</t>
  </si>
  <si>
    <t>27.06.2003</t>
  </si>
  <si>
    <t>Козлов Марк</t>
  </si>
  <si>
    <t>28.01.2008</t>
  </si>
  <si>
    <t>Козырев Кирилл</t>
  </si>
  <si>
    <t>23.03.2005</t>
  </si>
  <si>
    <t>15.03.2004</t>
  </si>
  <si>
    <t>Кокорин Родион</t>
  </si>
  <si>
    <t>04.03.2004</t>
  </si>
  <si>
    <t>Колесников Дмитрий</t>
  </si>
  <si>
    <t>12.11.2003</t>
  </si>
  <si>
    <t>16.06.2007</t>
  </si>
  <si>
    <t>Новоалтайск</t>
  </si>
  <si>
    <t>05.09.2006</t>
  </si>
  <si>
    <t>06.08.2007</t>
  </si>
  <si>
    <t>Колмыков Николай</t>
  </si>
  <si>
    <t>05.10.2006</t>
  </si>
  <si>
    <t>Колобов Александр</t>
  </si>
  <si>
    <t>17.03.2007</t>
  </si>
  <si>
    <t>19.06.2004</t>
  </si>
  <si>
    <t>30.01.2005</t>
  </si>
  <si>
    <t>Коломийченко Илья</t>
  </si>
  <si>
    <t>Коломин Иван</t>
  </si>
  <si>
    <t>26.05.2006</t>
  </si>
  <si>
    <t>Коломыцев Дмитрий</t>
  </si>
  <si>
    <t>31.03.2008</t>
  </si>
  <si>
    <t>17.09.2003</t>
  </si>
  <si>
    <t>Колычев Алексей</t>
  </si>
  <si>
    <t>02.01.2007</t>
  </si>
  <si>
    <t>Колюпанов Максим</t>
  </si>
  <si>
    <t>21.06.2005</t>
  </si>
  <si>
    <t>Коляда Евгений</t>
  </si>
  <si>
    <t>26.11.2008</t>
  </si>
  <si>
    <t>13.01.2004</t>
  </si>
  <si>
    <t>Комлев Иван</t>
  </si>
  <si>
    <t>Кондаков Матвей</t>
  </si>
  <si>
    <t>07.01.2007</t>
  </si>
  <si>
    <t>Кондратьев Иван</t>
  </si>
  <si>
    <t>03.01.2006</t>
  </si>
  <si>
    <t>Кондратьев Кирилл</t>
  </si>
  <si>
    <t>Кондрашов Дмитрий</t>
  </si>
  <si>
    <t>Кондрашов Станислав</t>
  </si>
  <si>
    <t>17.10.2002</t>
  </si>
  <si>
    <t>08.09.2004</t>
  </si>
  <si>
    <t>02.10.2007</t>
  </si>
  <si>
    <t>03.12.2006</t>
  </si>
  <si>
    <t>07.11.2008</t>
  </si>
  <si>
    <t>Константинов Кирилл</t>
  </si>
  <si>
    <t>14.08.2008</t>
  </si>
  <si>
    <t>Константинов Максим</t>
  </si>
  <si>
    <t>Константинов Степан</t>
  </si>
  <si>
    <t>10.04.2005</t>
  </si>
  <si>
    <t>Конурин Артем</t>
  </si>
  <si>
    <t>08.10.2006</t>
  </si>
  <si>
    <t>Чкаловск  Ниж.обл.</t>
  </si>
  <si>
    <t>Конюхов Илья</t>
  </si>
  <si>
    <t>Копейкин Денис</t>
  </si>
  <si>
    <t>12.04.2006</t>
  </si>
  <si>
    <t>Копотев Аркадий</t>
  </si>
  <si>
    <t>19.07.2004</t>
  </si>
  <si>
    <t>Копылов Владимир</t>
  </si>
  <si>
    <t>17.01.2004</t>
  </si>
  <si>
    <t>28.08.2003</t>
  </si>
  <si>
    <t>Кораблев Денис</t>
  </si>
  <si>
    <t>14.03.2004</t>
  </si>
  <si>
    <t>Кораблев Клим</t>
  </si>
  <si>
    <t>Коратыгин Иван</t>
  </si>
  <si>
    <t>Корбанов Айзат</t>
  </si>
  <si>
    <t>20.04.2003</t>
  </si>
  <si>
    <t>Корепанов Никита</t>
  </si>
  <si>
    <t>26.07.2004</t>
  </si>
  <si>
    <t>22.01.2005</t>
  </si>
  <si>
    <t>Кормилицын Денис</t>
  </si>
  <si>
    <t>07.10.2008</t>
  </si>
  <si>
    <t>Корнев Георгий</t>
  </si>
  <si>
    <t>Корнилов Даниил</t>
  </si>
  <si>
    <t>Корнилов Иван</t>
  </si>
  <si>
    <t>11.01.2009</t>
  </si>
  <si>
    <t>Вербилки  Мос.обл.</t>
  </si>
  <si>
    <t>Корнилов Никита</t>
  </si>
  <si>
    <t>Корнилов Святослав</t>
  </si>
  <si>
    <t>21.02.2005</t>
  </si>
  <si>
    <t>Коробкин Владислав</t>
  </si>
  <si>
    <t>09.11.2008</t>
  </si>
  <si>
    <t>Коробов Александр</t>
  </si>
  <si>
    <t>18.10.2006</t>
  </si>
  <si>
    <t>15.10.2004</t>
  </si>
  <si>
    <t>30.01.2006</t>
  </si>
  <si>
    <t>Король Владислав</t>
  </si>
  <si>
    <t>21.10.2003</t>
  </si>
  <si>
    <t>09.09.2004</t>
  </si>
  <si>
    <t>Коростелев Лев</t>
  </si>
  <si>
    <t>Коростылев Данил</t>
  </si>
  <si>
    <t>Коротаев Алексей</t>
  </si>
  <si>
    <t>09.07.2008</t>
  </si>
  <si>
    <t>Коротаев Андрей</t>
  </si>
  <si>
    <t>Коротаев Егор</t>
  </si>
  <si>
    <t>Коротков Степан</t>
  </si>
  <si>
    <t>10.03.2004</t>
  </si>
  <si>
    <t>Коротченко Артемий</t>
  </si>
  <si>
    <t>03.07.2003</t>
  </si>
  <si>
    <t>Корх Андрей</t>
  </si>
  <si>
    <t>18.11.2003</t>
  </si>
  <si>
    <t>Коршунов Александр</t>
  </si>
  <si>
    <t>Коршунов Даниил</t>
  </si>
  <si>
    <t>22.04.2003</t>
  </si>
  <si>
    <t>Коршунов Егор</t>
  </si>
  <si>
    <t>Корытов Максим</t>
  </si>
  <si>
    <t>16.11.2006</t>
  </si>
  <si>
    <t>Усть-Киран  Бурятия</t>
  </si>
  <si>
    <t>Косакян Жора</t>
  </si>
  <si>
    <t>Косарев Иван</t>
  </si>
  <si>
    <t>Космачев Иван</t>
  </si>
  <si>
    <t>27.04.2006</t>
  </si>
  <si>
    <t>Косов Сергей</t>
  </si>
  <si>
    <t>18.06.2006</t>
  </si>
  <si>
    <t>Костарев Владимир</t>
  </si>
  <si>
    <t>Костриков Сергей</t>
  </si>
  <si>
    <t>06.04.1969</t>
  </si>
  <si>
    <t>29.07.2007</t>
  </si>
  <si>
    <t>24.12.2004</t>
  </si>
  <si>
    <t>Костюренко Виталий</t>
  </si>
  <si>
    <t>Косюга Артем</t>
  </si>
  <si>
    <t>03.12.2004</t>
  </si>
  <si>
    <t>03.08.2007</t>
  </si>
  <si>
    <t>Котов Степан</t>
  </si>
  <si>
    <t>Котюбеев Тимофей</t>
  </si>
  <si>
    <t>Кочергин Алексей</t>
  </si>
  <si>
    <t>13.09.2008</t>
  </si>
  <si>
    <t>Кочетков Алексей</t>
  </si>
  <si>
    <t>30.04.2004</t>
  </si>
  <si>
    <t>Кочетков Константин</t>
  </si>
  <si>
    <t>Кочетов Никита</t>
  </si>
  <si>
    <t>01.02.2007</t>
  </si>
  <si>
    <t>Кочнев Дмитрий</t>
  </si>
  <si>
    <t>Кочура Михаил</t>
  </si>
  <si>
    <t>Кошельников Андрей</t>
  </si>
  <si>
    <t>18.07.2008</t>
  </si>
  <si>
    <t>Кошкин Денис</t>
  </si>
  <si>
    <t>22.11.2006</t>
  </si>
  <si>
    <t>Кошкин Иван</t>
  </si>
  <si>
    <t>Кравцов Герман</t>
  </si>
  <si>
    <t>11.06.2009</t>
  </si>
  <si>
    <t>14.06.2006</t>
  </si>
  <si>
    <t>Крамаренко Алексей</t>
  </si>
  <si>
    <t>Красавин Артем</t>
  </si>
  <si>
    <t>Красавин Леонид</t>
  </si>
  <si>
    <t>Краснов Арсений</t>
  </si>
  <si>
    <t>11.09.2007</t>
  </si>
  <si>
    <t>29.05.2007</t>
  </si>
  <si>
    <t>Красножон Михаил</t>
  </si>
  <si>
    <t>09.09.2006</t>
  </si>
  <si>
    <t>Крекер Григорий</t>
  </si>
  <si>
    <t>20.02.2009</t>
  </si>
  <si>
    <t>Кретов Даниил</t>
  </si>
  <si>
    <t>Кривилин Никита</t>
  </si>
  <si>
    <t>18.06.2008</t>
  </si>
  <si>
    <t>Кривоборский Григорий</t>
  </si>
  <si>
    <t>Кривоногов Виталий</t>
  </si>
  <si>
    <t>25.01.2007</t>
  </si>
  <si>
    <t>Кривошапкин Владимир</t>
  </si>
  <si>
    <t>Хатылы  Якут.</t>
  </si>
  <si>
    <t>Кривошапкин Изот</t>
  </si>
  <si>
    <t>26.05.2009</t>
  </si>
  <si>
    <t>18.12.2005</t>
  </si>
  <si>
    <t>Крикунов Андрей</t>
  </si>
  <si>
    <t>Крикунов Максим</t>
  </si>
  <si>
    <t>10.08.2007</t>
  </si>
  <si>
    <t>Крикунов Сергей</t>
  </si>
  <si>
    <t>Крикущенко Даниил</t>
  </si>
  <si>
    <t>Кроптя Кирилл</t>
  </si>
  <si>
    <t>Крохин Вадим</t>
  </si>
  <si>
    <t>Кружков Алексей</t>
  </si>
  <si>
    <t>Крылов Даниил</t>
  </si>
  <si>
    <t>Крылов Савелий</t>
  </si>
  <si>
    <t>05.06.2005</t>
  </si>
  <si>
    <t>Крыхтин Александр</t>
  </si>
  <si>
    <t>04.09.2007</t>
  </si>
  <si>
    <t>23.11.2006</t>
  </si>
  <si>
    <t>Крючков Андрей</t>
  </si>
  <si>
    <t>15.05.2008</t>
  </si>
  <si>
    <t>22.09.2003</t>
  </si>
  <si>
    <t>Крючков Родион</t>
  </si>
  <si>
    <t>Кряжев Александр</t>
  </si>
  <si>
    <t>14.04.1981</t>
  </si>
  <si>
    <t>Кубик Лев</t>
  </si>
  <si>
    <t>Кублицкий Максим</t>
  </si>
  <si>
    <t>09.03.2008</t>
  </si>
  <si>
    <t>Кугучев Алексей</t>
  </si>
  <si>
    <t>Куделько Павел</t>
  </si>
  <si>
    <t>Кудряшов Никита</t>
  </si>
  <si>
    <t>01.10.2008</t>
  </si>
  <si>
    <t>Кужекин Константин</t>
  </si>
  <si>
    <t>Кузин Максим</t>
  </si>
  <si>
    <t>27.07.1985</t>
  </si>
  <si>
    <t>Латвия</t>
  </si>
  <si>
    <t>16.01.2007</t>
  </si>
  <si>
    <t>Кузнецов Владимир</t>
  </si>
  <si>
    <t>Кузнецов Владислав</t>
  </si>
  <si>
    <t>Кузнецов Даниил</t>
  </si>
  <si>
    <t>27.06.2009</t>
  </si>
  <si>
    <t>Кузнецов Илья</t>
  </si>
  <si>
    <t>27.09.2005</t>
  </si>
  <si>
    <t>Кузуб Иван</t>
  </si>
  <si>
    <t>09.05.2004</t>
  </si>
  <si>
    <t>19.11.2005</t>
  </si>
  <si>
    <t>Кузьмин Герман</t>
  </si>
  <si>
    <t>04.06.2008</t>
  </si>
  <si>
    <t>Кузьмин Глеб</t>
  </si>
  <si>
    <t>10.08.2009</t>
  </si>
  <si>
    <t>02.07.2005</t>
  </si>
  <si>
    <t>Кузьмин Иван</t>
  </si>
  <si>
    <t>13.04.2009</t>
  </si>
  <si>
    <t>15.12.2005</t>
  </si>
  <si>
    <t>25.06.2002</t>
  </si>
  <si>
    <t>25.05.2007</t>
  </si>
  <si>
    <t>Кузьмичук Егор</t>
  </si>
  <si>
    <t>08.01.2008</t>
  </si>
  <si>
    <t>Кукарцев Павел</t>
  </si>
  <si>
    <t>26.02.2003</t>
  </si>
  <si>
    <t>Кукушкин Григорий</t>
  </si>
  <si>
    <t>11.11.2008</t>
  </si>
  <si>
    <t>Кукушкин Сергей</t>
  </si>
  <si>
    <t>29.08.1971</t>
  </si>
  <si>
    <t>Кулаков Захар</t>
  </si>
  <si>
    <t>28.05.2009</t>
  </si>
  <si>
    <t>Кулаков Макар</t>
  </si>
  <si>
    <t>30.06.2007</t>
  </si>
  <si>
    <t>24.11.2006</t>
  </si>
  <si>
    <t>Кулешов Игорь</t>
  </si>
  <si>
    <t>09.09.2003</t>
  </si>
  <si>
    <t>Кулешов Олег</t>
  </si>
  <si>
    <t>Кулешов Ярослав</t>
  </si>
  <si>
    <t>01.07.2006</t>
  </si>
  <si>
    <t>24.05.2007</t>
  </si>
  <si>
    <t>25.05.2004</t>
  </si>
  <si>
    <t>16.03.2004</t>
  </si>
  <si>
    <t>Кумышев Данимир</t>
  </si>
  <si>
    <t>26.06.2005</t>
  </si>
  <si>
    <t>Кунгурцев Егор</t>
  </si>
  <si>
    <t>12.09.2007</t>
  </si>
  <si>
    <t>Курашков Павел</t>
  </si>
  <si>
    <t>Курбанов Адель</t>
  </si>
  <si>
    <t>Курбанов Амир</t>
  </si>
  <si>
    <t>31.10.2008</t>
  </si>
  <si>
    <t>Курбасов Иван</t>
  </si>
  <si>
    <t>Курдюков Владислав</t>
  </si>
  <si>
    <t>25.09.2008</t>
  </si>
  <si>
    <t>Куренков Никита</t>
  </si>
  <si>
    <t>Курилкин Данил</t>
  </si>
  <si>
    <t>Курилович Ярослав</t>
  </si>
  <si>
    <t>03.01.2007</t>
  </si>
  <si>
    <t>12.01.2007</t>
  </si>
  <si>
    <t>Караганда  Казахстан</t>
  </si>
  <si>
    <t>Курников Кирилл</t>
  </si>
  <si>
    <t>16.02.2006</t>
  </si>
  <si>
    <t>07.08.2007</t>
  </si>
  <si>
    <t>20.07.2007</t>
  </si>
  <si>
    <t>Курочкин Никита</t>
  </si>
  <si>
    <t>16.04.2006</t>
  </si>
  <si>
    <t>29.07.2006</t>
  </si>
  <si>
    <t>Кустарев Сергей</t>
  </si>
  <si>
    <t>31.07.2008</t>
  </si>
  <si>
    <t>Давыдово  Мо</t>
  </si>
  <si>
    <t>Кутыш Михаил</t>
  </si>
  <si>
    <t>Кучеревский Лев</t>
  </si>
  <si>
    <t>28.11.2008</t>
  </si>
  <si>
    <t>Лаврецкий Михаил</t>
  </si>
  <si>
    <t>26.03.2008</t>
  </si>
  <si>
    <t>Лаврешин Дмитрий</t>
  </si>
  <si>
    <t>Лавров Дмитрий</t>
  </si>
  <si>
    <t>09.10.2007</t>
  </si>
  <si>
    <t>Лавров Ярослав</t>
  </si>
  <si>
    <t>09.05.2008</t>
  </si>
  <si>
    <t>28.02.2004</t>
  </si>
  <si>
    <t>Лазарев Александр</t>
  </si>
  <si>
    <t>Лазарев Игорь</t>
  </si>
  <si>
    <t>09.06.2007</t>
  </si>
  <si>
    <t>Лазарев Михаил</t>
  </si>
  <si>
    <t>16.07.2007</t>
  </si>
  <si>
    <t>Лазарев Петр</t>
  </si>
  <si>
    <t>Лазутин Артем</t>
  </si>
  <si>
    <t>10.01.2008</t>
  </si>
  <si>
    <t>Лапин Андрей</t>
  </si>
  <si>
    <t>12.11.1985</t>
  </si>
  <si>
    <t>Лаптев Данил</t>
  </si>
  <si>
    <t>27.04.2008</t>
  </si>
  <si>
    <t>04.01.2006</t>
  </si>
  <si>
    <t>Ларин Матвей</t>
  </si>
  <si>
    <t>17.04.2004</t>
  </si>
  <si>
    <t>Латипов Булат</t>
  </si>
  <si>
    <t>09.05.2003</t>
  </si>
  <si>
    <t>Латута Дмитрий</t>
  </si>
  <si>
    <t>Латыпов Данис</t>
  </si>
  <si>
    <t>Латышев Максим</t>
  </si>
  <si>
    <t>29.05.1975</t>
  </si>
  <si>
    <t>Лебедев Артем</t>
  </si>
  <si>
    <t>Лебедев Вадим</t>
  </si>
  <si>
    <t>13.02.2008</t>
  </si>
  <si>
    <t>Лебедев Егор</t>
  </si>
  <si>
    <t>10.11.2008</t>
  </si>
  <si>
    <t>08.06.2004</t>
  </si>
  <si>
    <t>Лебедев Тимофей</t>
  </si>
  <si>
    <t>Лебедков Артем</t>
  </si>
  <si>
    <t>21.06.2004</t>
  </si>
  <si>
    <t>05.02.2004</t>
  </si>
  <si>
    <t>Левинцов Даниил</t>
  </si>
  <si>
    <t>13.06.2006</t>
  </si>
  <si>
    <t>Левченков Дмитрий</t>
  </si>
  <si>
    <t>05.08.2005</t>
  </si>
  <si>
    <t>Ледяев Руслан</t>
  </si>
  <si>
    <t>27.06.2005</t>
  </si>
  <si>
    <t>Лейковский Глеб</t>
  </si>
  <si>
    <t>Лемехов Михаил</t>
  </si>
  <si>
    <t>29.03.2007</t>
  </si>
  <si>
    <t>06.06.2007</t>
  </si>
  <si>
    <t>27.05.2005</t>
  </si>
  <si>
    <t>03.09.2006</t>
  </si>
  <si>
    <t>Лепихин Матвей</t>
  </si>
  <si>
    <t>06.02.2008</t>
  </si>
  <si>
    <t>14.05.2005</t>
  </si>
  <si>
    <t>Либерман Михаил</t>
  </si>
  <si>
    <t>29.08.2004</t>
  </si>
  <si>
    <t>09.02.2005</t>
  </si>
  <si>
    <t>Литвиненко Тимофей</t>
  </si>
  <si>
    <t>Литвинцев Платон</t>
  </si>
  <si>
    <t>Лихобаба Александр</t>
  </si>
  <si>
    <t>14.01.2007</t>
  </si>
  <si>
    <t>Лихолат Роман</t>
  </si>
  <si>
    <t>Лихопуд Дмитрий</t>
  </si>
  <si>
    <t>30.09.2005</t>
  </si>
  <si>
    <t>Лобовиков Артем</t>
  </si>
  <si>
    <t>14.01.2004</t>
  </si>
  <si>
    <t>Ловчий Евгений</t>
  </si>
  <si>
    <t>04.03.2005</t>
  </si>
  <si>
    <t>Логвин Михаил</t>
  </si>
  <si>
    <t>Логинов Артем</t>
  </si>
  <si>
    <t>19.10.2004</t>
  </si>
  <si>
    <t>Логинов Давид</t>
  </si>
  <si>
    <t>06.07.2009</t>
  </si>
  <si>
    <t>Логинов Даниил</t>
  </si>
  <si>
    <t>13.01.2011</t>
  </si>
  <si>
    <t>23.03.2007</t>
  </si>
  <si>
    <t>Ломакин Павел</t>
  </si>
  <si>
    <t>28.08.2007</t>
  </si>
  <si>
    <t>Лопин Арсений</t>
  </si>
  <si>
    <t>12.11.2008</t>
  </si>
  <si>
    <t>23.06.1971</t>
  </si>
  <si>
    <t>Лукашевич Захар</t>
  </si>
  <si>
    <t>08.11.2006</t>
  </si>
  <si>
    <t>Луковников Семен</t>
  </si>
  <si>
    <t>Лукьянов Михаил</t>
  </si>
  <si>
    <t>24.01.2009</t>
  </si>
  <si>
    <t>Лупиков Илья</t>
  </si>
  <si>
    <t>24.06.2007</t>
  </si>
  <si>
    <t>27.05.2006</t>
  </si>
  <si>
    <t>Луста Степан</t>
  </si>
  <si>
    <t>31.08.2007</t>
  </si>
  <si>
    <t>Ессентуки  Ст.кр.</t>
  </si>
  <si>
    <t>Лысенко Нестор</t>
  </si>
  <si>
    <t>22.01.2008</t>
  </si>
  <si>
    <t>Лысенков Демьян</t>
  </si>
  <si>
    <t>13.01.2005</t>
  </si>
  <si>
    <t>Лысогорский Виктор</t>
  </si>
  <si>
    <t>09.10.2005</t>
  </si>
  <si>
    <t>Любезнов Демид</t>
  </si>
  <si>
    <t>Любченко Михаил</t>
  </si>
  <si>
    <t>08.09.2009</t>
  </si>
  <si>
    <t>Лягин Никита</t>
  </si>
  <si>
    <t>23.03.2003</t>
  </si>
  <si>
    <t>Лялин Дмитрий</t>
  </si>
  <si>
    <t>Лямин Егор</t>
  </si>
  <si>
    <t>04.09.2006</t>
  </si>
  <si>
    <t>Ляпин Егор</t>
  </si>
  <si>
    <t>Лятамбур Тимур</t>
  </si>
  <si>
    <t>Лятифов Ислам</t>
  </si>
  <si>
    <t>Магомедов Асхабали</t>
  </si>
  <si>
    <t>Мазанько Егор</t>
  </si>
  <si>
    <t>13.11.2009</t>
  </si>
  <si>
    <t>Мазитов Олег</t>
  </si>
  <si>
    <t>13.01.2008</t>
  </si>
  <si>
    <t>Мазманиди Юлиан</t>
  </si>
  <si>
    <t>05.07.2008</t>
  </si>
  <si>
    <t>Мазяров Алексей</t>
  </si>
  <si>
    <t>18.05.2005</t>
  </si>
  <si>
    <t>11.06.2008</t>
  </si>
  <si>
    <t>Макаров Денис</t>
  </si>
  <si>
    <t>05.07.1982</t>
  </si>
  <si>
    <t>Макаров Захар</t>
  </si>
  <si>
    <t>Макаров Кирилл</t>
  </si>
  <si>
    <t>04.12.2007</t>
  </si>
  <si>
    <t>31.01.2005</t>
  </si>
  <si>
    <t>Макеев Данил</t>
  </si>
  <si>
    <t>Макоев Эмир</t>
  </si>
  <si>
    <t>14.04.2004</t>
  </si>
  <si>
    <t>Макоян Георгий</t>
  </si>
  <si>
    <t>Максимов Георгий</t>
  </si>
  <si>
    <t>Максимов Данил</t>
  </si>
  <si>
    <t>04.08.2006</t>
  </si>
  <si>
    <t>Максимов Денис</t>
  </si>
  <si>
    <t>30.12.2007</t>
  </si>
  <si>
    <t>Маламура Степан</t>
  </si>
  <si>
    <t>Малафеев Василий</t>
  </si>
  <si>
    <t>24.05.2008</t>
  </si>
  <si>
    <t>Малиновский Артем</t>
  </si>
  <si>
    <t>18.04.2008</t>
  </si>
  <si>
    <t>Малиновский Григорий</t>
  </si>
  <si>
    <t>Малков Александр</t>
  </si>
  <si>
    <t>Малык Никита</t>
  </si>
  <si>
    <t>15.04.2005</t>
  </si>
  <si>
    <t>14.10.2006</t>
  </si>
  <si>
    <t>Малышев Константин</t>
  </si>
  <si>
    <t>Малышев Максим</t>
  </si>
  <si>
    <t>04.08.2007</t>
  </si>
  <si>
    <t>Малько Алексей</t>
  </si>
  <si>
    <t>17.11.2002</t>
  </si>
  <si>
    <t>Малякин Максим</t>
  </si>
  <si>
    <t>Маляров Максим</t>
  </si>
  <si>
    <t>03.03.2008</t>
  </si>
  <si>
    <t>Мамедов Александр</t>
  </si>
  <si>
    <t>Мамонтов Артем</t>
  </si>
  <si>
    <t>Мамонтов Илья</t>
  </si>
  <si>
    <t>Маноцков Лев</t>
  </si>
  <si>
    <t>14.04.2006</t>
  </si>
  <si>
    <t>30.07.2006</t>
  </si>
  <si>
    <t>17.08.2006</t>
  </si>
  <si>
    <t>Маргушев Дамир</t>
  </si>
  <si>
    <t>13.07.2009</t>
  </si>
  <si>
    <t>Маринич Дмитрий</t>
  </si>
  <si>
    <t>Маринов Игорь</t>
  </si>
  <si>
    <t>26.07.2003</t>
  </si>
  <si>
    <t>Маркин Иван</t>
  </si>
  <si>
    <t>03.05.2010</t>
  </si>
  <si>
    <t>Марков Владимир</t>
  </si>
  <si>
    <t>Марков Николай</t>
  </si>
  <si>
    <t>Марков Руслан</t>
  </si>
  <si>
    <t>07.12.2006</t>
  </si>
  <si>
    <t>Маркушин Богдан</t>
  </si>
  <si>
    <t>Мартиросян Карен</t>
  </si>
  <si>
    <t>17.02.2006</t>
  </si>
  <si>
    <t>Мартыненко Захар</t>
  </si>
  <si>
    <t>Мартынюк Алексей</t>
  </si>
  <si>
    <t>27.03.2007</t>
  </si>
  <si>
    <t>Мартынюк Дмитрий</t>
  </si>
  <si>
    <t>28.02.2007</t>
  </si>
  <si>
    <t>Мартюгов Сергей</t>
  </si>
  <si>
    <t>17.12.2003</t>
  </si>
  <si>
    <t>Маругин Григорий</t>
  </si>
  <si>
    <t>18.05.2010</t>
  </si>
  <si>
    <t>Марущуков Олег</t>
  </si>
  <si>
    <t>Маслий Дмитрий</t>
  </si>
  <si>
    <t>05.05.1991</t>
  </si>
  <si>
    <t>01.08.2004</t>
  </si>
  <si>
    <t>Масов Павел</t>
  </si>
  <si>
    <t>Масовер Андрей</t>
  </si>
  <si>
    <t>22.10.2003</t>
  </si>
  <si>
    <t>Матюнин Дмитрий</t>
  </si>
  <si>
    <t>Махамеджанов Никита</t>
  </si>
  <si>
    <t>05.10.2005</t>
  </si>
  <si>
    <t>Уразово  Белг.обл.</t>
  </si>
  <si>
    <t>Махин Роман</t>
  </si>
  <si>
    <t>19.04.2008</t>
  </si>
  <si>
    <t>Махоткин Сергей</t>
  </si>
  <si>
    <t>Маценко Тимофей</t>
  </si>
  <si>
    <t>23.11.2008</t>
  </si>
  <si>
    <t>Машкин Семен</t>
  </si>
  <si>
    <t>Машков Владимир</t>
  </si>
  <si>
    <t>Мащенко Александр</t>
  </si>
  <si>
    <t>Медалин Тимур</t>
  </si>
  <si>
    <t>28.06.2009</t>
  </si>
  <si>
    <t>03.09.2008</t>
  </si>
  <si>
    <t>Медведев Станислав</t>
  </si>
  <si>
    <t>14.06.2008</t>
  </si>
  <si>
    <t>Медведский Кирилл</t>
  </si>
  <si>
    <t>15.05.2007</t>
  </si>
  <si>
    <t>Мезенцев Макар</t>
  </si>
  <si>
    <t>31.12.2009</t>
  </si>
  <si>
    <t>Мелия Илья</t>
  </si>
  <si>
    <t>15.12.2004</t>
  </si>
  <si>
    <t>Мелкий Александр</t>
  </si>
  <si>
    <t>Егорьевск  Мос.обл.</t>
  </si>
  <si>
    <t>Мельников Максим</t>
  </si>
  <si>
    <t>09.01.2004</t>
  </si>
  <si>
    <t>Мельников Павел</t>
  </si>
  <si>
    <t>Мельничук Никита</t>
  </si>
  <si>
    <t>Менжиков Аюр-Зана</t>
  </si>
  <si>
    <t>04.04.2005</t>
  </si>
  <si>
    <t>12.05.2006</t>
  </si>
  <si>
    <t>Метальников Тимофей</t>
  </si>
  <si>
    <t>20.07.2004</t>
  </si>
  <si>
    <t>01.07.2004</t>
  </si>
  <si>
    <t>Миллер Михаил</t>
  </si>
  <si>
    <t>28.10.2007</t>
  </si>
  <si>
    <t>Милькин Роман</t>
  </si>
  <si>
    <t>Минайкин Иван</t>
  </si>
  <si>
    <t>Мингалев Андрей</t>
  </si>
  <si>
    <t>17.06.2006</t>
  </si>
  <si>
    <t>Минибаев Раниль</t>
  </si>
  <si>
    <t>04.01.2008</t>
  </si>
  <si>
    <t>Миннахметов Тимур</t>
  </si>
  <si>
    <t>Минькин Егор</t>
  </si>
  <si>
    <t>Миргиев Николай</t>
  </si>
  <si>
    <t>18.07.2006</t>
  </si>
  <si>
    <t>Миронов Денис</t>
  </si>
  <si>
    <t>01.01.2010</t>
  </si>
  <si>
    <t>31.07.2006</t>
  </si>
  <si>
    <t>Миронов-Зайцев Ярослав</t>
  </si>
  <si>
    <t>Мирошкин Ярослав</t>
  </si>
  <si>
    <t>15.09.2009</t>
  </si>
  <si>
    <t>20.01.2004</t>
  </si>
  <si>
    <t>Мирошников Павел</t>
  </si>
  <si>
    <t>Мирошниченко Михаил</t>
  </si>
  <si>
    <t>Митрухин Вадим</t>
  </si>
  <si>
    <t>03.07.2005</t>
  </si>
  <si>
    <t>Михайлов Данила</t>
  </si>
  <si>
    <t>Михайлов Дмитрий</t>
  </si>
  <si>
    <t>Михайлов Роман</t>
  </si>
  <si>
    <t>20.12.2007</t>
  </si>
  <si>
    <t>Михалев Кирилл</t>
  </si>
  <si>
    <t>Михалевский Вадим</t>
  </si>
  <si>
    <t>09.01.1982</t>
  </si>
  <si>
    <t>Михеев Илья</t>
  </si>
  <si>
    <t>07.06.2006</t>
  </si>
  <si>
    <t>Мишанин Дмитрий</t>
  </si>
  <si>
    <t>Ельня  См.обл.</t>
  </si>
  <si>
    <t>29.05.2005</t>
  </si>
  <si>
    <t>Мишкин Артем</t>
  </si>
  <si>
    <t>Мишуков Михаил</t>
  </si>
  <si>
    <t>Мишура Александр</t>
  </si>
  <si>
    <t>31.10.2004</t>
  </si>
  <si>
    <t>Мищенко Иван</t>
  </si>
  <si>
    <t>05.12.2008</t>
  </si>
  <si>
    <t>03.02.2006</t>
  </si>
  <si>
    <t>25.07.2006</t>
  </si>
  <si>
    <t>Моисеев Олег</t>
  </si>
  <si>
    <t>19.07.2005</t>
  </si>
  <si>
    <t>Молоков Михаил</t>
  </si>
  <si>
    <t>Молчанов Илья</t>
  </si>
  <si>
    <t>26.10.2006</t>
  </si>
  <si>
    <t>Момотов Степан</t>
  </si>
  <si>
    <t>Монахов Алексей</t>
  </si>
  <si>
    <t>Моргаленко Артем</t>
  </si>
  <si>
    <t>15.12.2006</t>
  </si>
  <si>
    <t>Морозкин Дмитрий</t>
  </si>
  <si>
    <t>Морозов Алексей</t>
  </si>
  <si>
    <t>20.07.2008</t>
  </si>
  <si>
    <t>25.08.2004</t>
  </si>
  <si>
    <t>Морозов Роман</t>
  </si>
  <si>
    <t>04.01.2011</t>
  </si>
  <si>
    <t>Морозов Сергей</t>
  </si>
  <si>
    <t>12.01.2009</t>
  </si>
  <si>
    <t>16.09.2005</t>
  </si>
  <si>
    <t>Морыганов Денис</t>
  </si>
  <si>
    <t>21.01.2009</t>
  </si>
  <si>
    <t>07.04.2007</t>
  </si>
  <si>
    <t>Моспанов Илья</t>
  </si>
  <si>
    <t>20.08.2003</t>
  </si>
  <si>
    <t>Моторин Иван</t>
  </si>
  <si>
    <t>17.05.2008</t>
  </si>
  <si>
    <t>Музафаров Альфис</t>
  </si>
  <si>
    <t>Музафаров Амир</t>
  </si>
  <si>
    <t>17.12.2007</t>
  </si>
  <si>
    <t>10.08.2002</t>
  </si>
  <si>
    <t>Мулеров Тихон</t>
  </si>
  <si>
    <t>29.10.2009</t>
  </si>
  <si>
    <t>Муляр Михаил</t>
  </si>
  <si>
    <t>16.08.2008</t>
  </si>
  <si>
    <t>21.07.2003</t>
  </si>
  <si>
    <t>Барда  Перм.кр.</t>
  </si>
  <si>
    <t>Муравьев Артем</t>
  </si>
  <si>
    <t>Муранов Александр</t>
  </si>
  <si>
    <t>Муратов Артем</t>
  </si>
  <si>
    <t>Муратов Дмитрий</t>
  </si>
  <si>
    <t>Мусаков Даниил</t>
  </si>
  <si>
    <t>05.05.2009</t>
  </si>
  <si>
    <t>Мустаев Всеволод</t>
  </si>
  <si>
    <t>Мустафин Мансур</t>
  </si>
  <si>
    <t>10.12.2004</t>
  </si>
  <si>
    <t>Мухамадиев Дияз</t>
  </si>
  <si>
    <t>03.07.2009</t>
  </si>
  <si>
    <t>Мухамедзянов Ильнур</t>
  </si>
  <si>
    <t>14.04.2009</t>
  </si>
  <si>
    <t>Мухамедов Камиль</t>
  </si>
  <si>
    <t>Мухамедов Руслан</t>
  </si>
  <si>
    <t>29.09.2006</t>
  </si>
  <si>
    <t>Мухаметзянов Талгат</t>
  </si>
  <si>
    <t>Мучник Георгий</t>
  </si>
  <si>
    <t>29.12.2005</t>
  </si>
  <si>
    <t>Мясников Данил</t>
  </si>
  <si>
    <t>12.06.2003</t>
  </si>
  <si>
    <t>04.08.2008</t>
  </si>
  <si>
    <t>Набиев Даниэль</t>
  </si>
  <si>
    <t>Надточий Максим</t>
  </si>
  <si>
    <t>Надыршин Самир</t>
  </si>
  <si>
    <t>07.05.2009</t>
  </si>
  <si>
    <t>Назаренко Андрей</t>
  </si>
  <si>
    <t>16.08.2007</t>
  </si>
  <si>
    <t>Назаркин Максим</t>
  </si>
  <si>
    <t>16.11.2004</t>
  </si>
  <si>
    <t>Назаров Даниил</t>
  </si>
  <si>
    <t>Назаров Илья</t>
  </si>
  <si>
    <t>11.10.2007</t>
  </si>
  <si>
    <t>Назаров Кирилл</t>
  </si>
  <si>
    <t>Назаров Никита</t>
  </si>
  <si>
    <t>Наземцев Сергей</t>
  </si>
  <si>
    <t>Назукин Александр</t>
  </si>
  <si>
    <t>12.05.1985</t>
  </si>
  <si>
    <t>Наконечный Максим</t>
  </si>
  <si>
    <t>Налимов Егор</t>
  </si>
  <si>
    <t>15.04.2004</t>
  </si>
  <si>
    <t>Намятов Александр</t>
  </si>
  <si>
    <t>20.06.1977</t>
  </si>
  <si>
    <t>08.09.2007</t>
  </si>
  <si>
    <t>Насонов Богдан</t>
  </si>
  <si>
    <t>Насонов Николай</t>
  </si>
  <si>
    <t>31.03.2007</t>
  </si>
  <si>
    <t>Науменко Мирослав</t>
  </si>
  <si>
    <t>Наумов Андрей</t>
  </si>
  <si>
    <t>07.11.2009</t>
  </si>
  <si>
    <t>Наумов Дмитрий</t>
  </si>
  <si>
    <t>Наумов Илья</t>
  </si>
  <si>
    <t>Наумов Максим</t>
  </si>
  <si>
    <t>11.01.2006</t>
  </si>
  <si>
    <t>14.06.2009</t>
  </si>
  <si>
    <t>Недилько Кирилл</t>
  </si>
  <si>
    <t>Нелидов Дмитрий</t>
  </si>
  <si>
    <t>03.05.2001</t>
  </si>
  <si>
    <t>Курчатов  Кур.обл.</t>
  </si>
  <si>
    <t>20.01.2007</t>
  </si>
  <si>
    <t>Нескин Дмитрий</t>
  </si>
  <si>
    <t>26.11.2009</t>
  </si>
  <si>
    <t>Нескин Евгений</t>
  </si>
  <si>
    <t>16.04.2011</t>
  </si>
  <si>
    <t>Нестеренко Андрей</t>
  </si>
  <si>
    <t>Нестеренко Роман</t>
  </si>
  <si>
    <t>Нестеров Игорь</t>
  </si>
  <si>
    <t>Нестеров Роман</t>
  </si>
  <si>
    <t>Нетесов Даниил</t>
  </si>
  <si>
    <t>01.03.2004</t>
  </si>
  <si>
    <t>Неустроев Кирилл</t>
  </si>
  <si>
    <t>15.02.2008</t>
  </si>
  <si>
    <t>Нефедов Максим</t>
  </si>
  <si>
    <t>19.09.2008</t>
  </si>
  <si>
    <t>Нефедов Степан</t>
  </si>
  <si>
    <t>Нехорошкин Егор</t>
  </si>
  <si>
    <t>Нецко Никита</t>
  </si>
  <si>
    <t>12.02.2004</t>
  </si>
  <si>
    <t>Нечаев Дмитрий</t>
  </si>
  <si>
    <t>09.11.1983</t>
  </si>
  <si>
    <t>Нечипуренко Егор</t>
  </si>
  <si>
    <t>11.01.2008</t>
  </si>
  <si>
    <t>Ни Дмитрий</t>
  </si>
  <si>
    <t>01.04.2002</t>
  </si>
  <si>
    <t>Нигматуллин Карим</t>
  </si>
  <si>
    <t>Нигметзянов Искандер</t>
  </si>
  <si>
    <t>26.05.2005</t>
  </si>
  <si>
    <t>Низаметдинов Даниил</t>
  </si>
  <si>
    <t>Низамов Ильназ</t>
  </si>
  <si>
    <t>Низовских Роман</t>
  </si>
  <si>
    <t>Никитин Айал</t>
  </si>
  <si>
    <t>Никитин Артем</t>
  </si>
  <si>
    <t>05.06.2008</t>
  </si>
  <si>
    <t>Никитин Глеб</t>
  </si>
  <si>
    <t>19.06.2009</t>
  </si>
  <si>
    <t>Никитин Даниил</t>
  </si>
  <si>
    <t>Никитин Иван</t>
  </si>
  <si>
    <t>22.05.2008</t>
  </si>
  <si>
    <t>Никитин Тимофей</t>
  </si>
  <si>
    <t>Никифоров Дмитрий</t>
  </si>
  <si>
    <t>09.04.2004</t>
  </si>
  <si>
    <t>04.05.2005</t>
  </si>
  <si>
    <t>Никищенков Дмитрий</t>
  </si>
  <si>
    <t>01.10.2004</t>
  </si>
  <si>
    <t>Николаев Артем</t>
  </si>
  <si>
    <t>11.02.2005</t>
  </si>
  <si>
    <t>21.08.2008</t>
  </si>
  <si>
    <t>Николаев Михаил</t>
  </si>
  <si>
    <t>Никоненок Дмитрий</t>
  </si>
  <si>
    <t>26.10.2009</t>
  </si>
  <si>
    <t>Никонов Кирилл</t>
  </si>
  <si>
    <t>Никонов Леонид</t>
  </si>
  <si>
    <t>Новиков Владимир</t>
  </si>
  <si>
    <t>Новиков Владислав</t>
  </si>
  <si>
    <t>Новиков Кирилл</t>
  </si>
  <si>
    <t>18.06.2004</t>
  </si>
  <si>
    <t>Новиков Олег</t>
  </si>
  <si>
    <t>19.03.2008</t>
  </si>
  <si>
    <t>29.07.2004</t>
  </si>
  <si>
    <t>Новожилов Максим</t>
  </si>
  <si>
    <t>Новосельцев Вадим</t>
  </si>
  <si>
    <t>Норкин Марк</t>
  </si>
  <si>
    <t>Нуруллин Самир</t>
  </si>
  <si>
    <t>07.10.2007</t>
  </si>
  <si>
    <t>12.01.2004</t>
  </si>
  <si>
    <t>Обухов Дмитрий</t>
  </si>
  <si>
    <t>Обухов Степан</t>
  </si>
  <si>
    <t>18.07.2004</t>
  </si>
  <si>
    <t>Овсяников Даниил</t>
  </si>
  <si>
    <t>Овсянников Сергей</t>
  </si>
  <si>
    <t>12.12.1983</t>
  </si>
  <si>
    <t>10.02.2006</t>
  </si>
  <si>
    <t>Овчинников Артем</t>
  </si>
  <si>
    <t>Овчинников Максим</t>
  </si>
  <si>
    <t>03.08.2009</t>
  </si>
  <si>
    <t>Оганесян Левон</t>
  </si>
  <si>
    <t>Огнев Егор</t>
  </si>
  <si>
    <t>Огородов Даниил</t>
  </si>
  <si>
    <t>Одинцов Александр</t>
  </si>
  <si>
    <t>10.01.2003</t>
  </si>
  <si>
    <t>Оклеев Максим</t>
  </si>
  <si>
    <t>09.06.2009</t>
  </si>
  <si>
    <t>14.02.2005</t>
  </si>
  <si>
    <t>Олейников Максим</t>
  </si>
  <si>
    <t>Олехов Михаил</t>
  </si>
  <si>
    <t>Олизько Олег</t>
  </si>
  <si>
    <t>29.12.2008</t>
  </si>
  <si>
    <t>Ольденбург Денис</t>
  </si>
  <si>
    <t>23.12.2004</t>
  </si>
  <si>
    <t>Омурзаков Бектур</t>
  </si>
  <si>
    <t>Опанасенко Мирон</t>
  </si>
  <si>
    <t>Опевалов Давид</t>
  </si>
  <si>
    <t>14.09.2007</t>
  </si>
  <si>
    <t>Опрышко Кирилл</t>
  </si>
  <si>
    <t>Орехов Кирилл</t>
  </si>
  <si>
    <t>Орехов Леонид</t>
  </si>
  <si>
    <t>13.03.2006</t>
  </si>
  <si>
    <t>Орлов Артем</t>
  </si>
  <si>
    <t>Орлов Михаил</t>
  </si>
  <si>
    <t>Орлов Павел</t>
  </si>
  <si>
    <t>14.07.2008</t>
  </si>
  <si>
    <t>Орлов Серафим</t>
  </si>
  <si>
    <t>Орлов Степан</t>
  </si>
  <si>
    <t>Осинцев Артем</t>
  </si>
  <si>
    <t>29.04.2008</t>
  </si>
  <si>
    <t>Осинцев Игорь</t>
  </si>
  <si>
    <t>Осипов Александр</t>
  </si>
  <si>
    <t>Осипов Даниил</t>
  </si>
  <si>
    <t>Остапчук Александр</t>
  </si>
  <si>
    <t>Осташов Артем</t>
  </si>
  <si>
    <t>Осыченко Дмитрий</t>
  </si>
  <si>
    <t>09.01.2009</t>
  </si>
  <si>
    <t>Ота Рики</t>
  </si>
  <si>
    <t>Охременко Александр</t>
  </si>
  <si>
    <t>Ошеров Роман</t>
  </si>
  <si>
    <t>15.12.2007</t>
  </si>
  <si>
    <t>Павлов Богдан</t>
  </si>
  <si>
    <t>Павлов Виталий</t>
  </si>
  <si>
    <t>23.01.2005</t>
  </si>
  <si>
    <t>Павлов Георгий</t>
  </si>
  <si>
    <t>Павлов Дмитрий</t>
  </si>
  <si>
    <t>12.08.2003</t>
  </si>
  <si>
    <t>04.08.2005</t>
  </si>
  <si>
    <t>Палий Артем</t>
  </si>
  <si>
    <t>21.03.1993</t>
  </si>
  <si>
    <t>12.03.2004</t>
  </si>
  <si>
    <t>Панафутин Матвей</t>
  </si>
  <si>
    <t>21.07.2004</t>
  </si>
  <si>
    <t>Панов Виталий</t>
  </si>
  <si>
    <t>Панов Кирилл</t>
  </si>
  <si>
    <t>20.06.2007</t>
  </si>
  <si>
    <t>Пантелеев Андрей</t>
  </si>
  <si>
    <t>Пантелеев Михаил</t>
  </si>
  <si>
    <t>Панфилов Иван</t>
  </si>
  <si>
    <t>14.09.2004</t>
  </si>
  <si>
    <t>Папакин Георгий</t>
  </si>
  <si>
    <t>27.02.2006</t>
  </si>
  <si>
    <t>23.02.2002</t>
  </si>
  <si>
    <t>Парфенов Андрей</t>
  </si>
  <si>
    <t>07.12.2004</t>
  </si>
  <si>
    <t>Парфенов Роман</t>
  </si>
  <si>
    <t>Пархоменко Вячеслав</t>
  </si>
  <si>
    <t>Пасюга Владислав</t>
  </si>
  <si>
    <t>Патраков Данила</t>
  </si>
  <si>
    <t>11.05.2007</t>
  </si>
  <si>
    <t>Патрушев Кирилл</t>
  </si>
  <si>
    <t>01.02.2008</t>
  </si>
  <si>
    <t>Патчин Игорь</t>
  </si>
  <si>
    <t>Пахомов Олег</t>
  </si>
  <si>
    <t>20.06.2005</t>
  </si>
  <si>
    <t>Пашковский Георгий</t>
  </si>
  <si>
    <t>21.06.2007</t>
  </si>
  <si>
    <t>20.09.2007</t>
  </si>
  <si>
    <t>Пенкин Богдан</t>
  </si>
  <si>
    <t>29.01.2005</t>
  </si>
  <si>
    <t>Перевозников Артур</t>
  </si>
  <si>
    <t>Перевозчиков Никита</t>
  </si>
  <si>
    <t>ПЕРЕДЕРЕЙ Роман</t>
  </si>
  <si>
    <t>08.05.2008</t>
  </si>
  <si>
    <t>Перепелкин Дмитрий</t>
  </si>
  <si>
    <t>06.12.2005</t>
  </si>
  <si>
    <t>Першин Андрей</t>
  </si>
  <si>
    <t>28.04.2009</t>
  </si>
  <si>
    <t>Пестов Никита</t>
  </si>
  <si>
    <t>11.06.2005</t>
  </si>
  <si>
    <t>Петренко Степан</t>
  </si>
  <si>
    <t>Петрищев Сергей</t>
  </si>
  <si>
    <t>Петров Валерий</t>
  </si>
  <si>
    <t>10.01.1983</t>
  </si>
  <si>
    <t>Петров Вячеслав</t>
  </si>
  <si>
    <t>Петров Денис</t>
  </si>
  <si>
    <t>27.01.2008</t>
  </si>
  <si>
    <t>Петров Егор</t>
  </si>
  <si>
    <t>25.11.2003</t>
  </si>
  <si>
    <t>09.03.2004</t>
  </si>
  <si>
    <t>01.04.2007</t>
  </si>
  <si>
    <t>Петрунин Федор</t>
  </si>
  <si>
    <t>05.07.2004</t>
  </si>
  <si>
    <t>27.08.2002</t>
  </si>
  <si>
    <t>Петрянин Илья</t>
  </si>
  <si>
    <t>06.01.2004</t>
  </si>
  <si>
    <t>Петухов Глеб</t>
  </si>
  <si>
    <t>24.04.2005</t>
  </si>
  <si>
    <t>Петухов Григорий</t>
  </si>
  <si>
    <t>05.09.2007</t>
  </si>
  <si>
    <t>Петухов Иван</t>
  </si>
  <si>
    <t>25.04.2009</t>
  </si>
  <si>
    <t>Пигалев Кирилл</t>
  </si>
  <si>
    <t>Пикаров Роман</t>
  </si>
  <si>
    <t>Пикин Семен</t>
  </si>
  <si>
    <t>10.03.2009</t>
  </si>
  <si>
    <t>Пиков Павел</t>
  </si>
  <si>
    <t>Пинежский Роберт</t>
  </si>
  <si>
    <t>Пироженко Петр</t>
  </si>
  <si>
    <t>Пирязев Константин</t>
  </si>
  <si>
    <t>Писаренко Иван</t>
  </si>
  <si>
    <t>09.04.2009</t>
  </si>
  <si>
    <t>25.09.2005</t>
  </si>
  <si>
    <t>Питиримов Артем</t>
  </si>
  <si>
    <t>Питченко Денис</t>
  </si>
  <si>
    <t>23.05.2003</t>
  </si>
  <si>
    <t>Пихтерев Андрей</t>
  </si>
  <si>
    <t>Ытык-Кюель  Якут.</t>
  </si>
  <si>
    <t>Плетнев Денис</t>
  </si>
  <si>
    <t>Плешивцев Дмитрий</t>
  </si>
  <si>
    <t>Плюхин Игорь</t>
  </si>
  <si>
    <t>Поваляев Вадим</t>
  </si>
  <si>
    <t>22.06.2008</t>
  </si>
  <si>
    <t>Погодейкин Павел</t>
  </si>
  <si>
    <t>Погудин Никита</t>
  </si>
  <si>
    <t>Подволоцкий Никита</t>
  </si>
  <si>
    <t>Подколзин Даниил</t>
  </si>
  <si>
    <t>23.09.2008</t>
  </si>
  <si>
    <t>Подоматько Никита</t>
  </si>
  <si>
    <t>07.05.2003</t>
  </si>
  <si>
    <t>Подпалый Серафим</t>
  </si>
  <si>
    <t>13.03.2005</t>
  </si>
  <si>
    <t>12.11.2001</t>
  </si>
  <si>
    <t>Подъяпольский Артем</t>
  </si>
  <si>
    <t>Подъяпольский Сергей</t>
  </si>
  <si>
    <t>06.12.2007</t>
  </si>
  <si>
    <t>Пойманов Лев</t>
  </si>
  <si>
    <t>02.06.2008</t>
  </si>
  <si>
    <t>18.02.2007</t>
  </si>
  <si>
    <t>Полевой Илья</t>
  </si>
  <si>
    <t>Полецкий Никита</t>
  </si>
  <si>
    <t>05.08.2004</t>
  </si>
  <si>
    <t>Полонеев Александр</t>
  </si>
  <si>
    <t>19.02.2005</t>
  </si>
  <si>
    <t>Полонеев Илья</t>
  </si>
  <si>
    <t>24.04.2008</t>
  </si>
  <si>
    <t>Полосухин Денис</t>
  </si>
  <si>
    <t>Полумиев Артем</t>
  </si>
  <si>
    <t>Полушкин Антон</t>
  </si>
  <si>
    <t>Полшков Андрей</t>
  </si>
  <si>
    <t>Поляков Василий</t>
  </si>
  <si>
    <t>21.07.2005</t>
  </si>
  <si>
    <t>Поляков Дмитрий</t>
  </si>
  <si>
    <t>30.03.2005</t>
  </si>
  <si>
    <t>Поминов Ярослав</t>
  </si>
  <si>
    <t>13.03.2008</t>
  </si>
  <si>
    <t>Пономарев Егор</t>
  </si>
  <si>
    <t>20.01.2006</t>
  </si>
  <si>
    <t>Пономаренко Евгений</t>
  </si>
  <si>
    <t>Пономаренко Егор</t>
  </si>
  <si>
    <t>24.10.2007</t>
  </si>
  <si>
    <t>Пооль Артур</t>
  </si>
  <si>
    <t>Попков Арсений</t>
  </si>
  <si>
    <t>05.09.2003</t>
  </si>
  <si>
    <t>30.01.2007</t>
  </si>
  <si>
    <t>Попов Арсений</t>
  </si>
  <si>
    <t>Попов Борис</t>
  </si>
  <si>
    <t>Попов Данил</t>
  </si>
  <si>
    <t>09.10.2004</t>
  </si>
  <si>
    <t>Попов Илья</t>
  </si>
  <si>
    <t>28.02.2003</t>
  </si>
  <si>
    <t>25.10.2004</t>
  </si>
  <si>
    <t>13.06.2008</t>
  </si>
  <si>
    <t>Попов Олег</t>
  </si>
  <si>
    <t>14.06.1975</t>
  </si>
  <si>
    <t>20.09.2005</t>
  </si>
  <si>
    <t>Попов Павел</t>
  </si>
  <si>
    <t>21.10.2005</t>
  </si>
  <si>
    <t>Портнов Фадей</t>
  </si>
  <si>
    <t>Посохов Владимир</t>
  </si>
  <si>
    <t>Постовгар Александр</t>
  </si>
  <si>
    <t>Постовгар Владимир</t>
  </si>
  <si>
    <t>Потапов Никита</t>
  </si>
  <si>
    <t>12.09.2008</t>
  </si>
  <si>
    <t>Потеряхин Никита</t>
  </si>
  <si>
    <t>Потехин Егор</t>
  </si>
  <si>
    <t>02.08.2008</t>
  </si>
  <si>
    <t>Потешкин Михаил</t>
  </si>
  <si>
    <t>06.01.2006</t>
  </si>
  <si>
    <t>07.03.2004</t>
  </si>
  <si>
    <t>Привалов Дмитрий</t>
  </si>
  <si>
    <t>24.06.2003</t>
  </si>
  <si>
    <t>Прокопий Владислав</t>
  </si>
  <si>
    <t>Прокопик Антон</t>
  </si>
  <si>
    <t>05.10.2004</t>
  </si>
  <si>
    <t>Прокофьев Даниил</t>
  </si>
  <si>
    <t>10.03.2008</t>
  </si>
  <si>
    <t>Пронин Никита</t>
  </si>
  <si>
    <t>17.06.2008</t>
  </si>
  <si>
    <t>Просняков Александр</t>
  </si>
  <si>
    <t>27.05.2004</t>
  </si>
  <si>
    <t>Прохоров Кирилл</t>
  </si>
  <si>
    <t>Прохорский Тимофей</t>
  </si>
  <si>
    <t>23.02.2008</t>
  </si>
  <si>
    <t>Прошин Антон</t>
  </si>
  <si>
    <t>16.09.2003</t>
  </si>
  <si>
    <t>Прошин Якуб</t>
  </si>
  <si>
    <t>Прошка Дмитрий</t>
  </si>
  <si>
    <t>21.09.2008</t>
  </si>
  <si>
    <t>Прудников Андрей</t>
  </si>
  <si>
    <t>31.08.2005</t>
  </si>
  <si>
    <t>Прядкин Михаил</t>
  </si>
  <si>
    <t>10.02.2007</t>
  </si>
  <si>
    <t>Пугаев Егор</t>
  </si>
  <si>
    <t>Пудовинников Савелий</t>
  </si>
  <si>
    <t>Пудовкин Вадим</t>
  </si>
  <si>
    <t>07.11.2003</t>
  </si>
  <si>
    <t>27.08.2005</t>
  </si>
  <si>
    <t>Пужляков Никита</t>
  </si>
  <si>
    <t>Пузанов Даниил</t>
  </si>
  <si>
    <t>11.02.2006</t>
  </si>
  <si>
    <t>02.12.2004</t>
  </si>
  <si>
    <t>Пустовой Игнат</t>
  </si>
  <si>
    <t>01.11.2005</t>
  </si>
  <si>
    <t>Путилов Никита</t>
  </si>
  <si>
    <t>Пухаев Антон</t>
  </si>
  <si>
    <t>21.02.2008</t>
  </si>
  <si>
    <t>Пушкарев Алексей</t>
  </si>
  <si>
    <t>20.08.2007</t>
  </si>
  <si>
    <t>Пушкарев Артем</t>
  </si>
  <si>
    <t>Пушленков Юрий</t>
  </si>
  <si>
    <t>10.05.2009</t>
  </si>
  <si>
    <t>Пшеничный Никита</t>
  </si>
  <si>
    <t>29.05.2006</t>
  </si>
  <si>
    <t>Пшенников Максим</t>
  </si>
  <si>
    <t>10.06.2007</t>
  </si>
  <si>
    <t>Пшихачев Рашид</t>
  </si>
  <si>
    <t>29.01.2008</t>
  </si>
  <si>
    <t>Пыльник Данил</t>
  </si>
  <si>
    <t>Пышков Даниил</t>
  </si>
  <si>
    <t>Пьянков Никита</t>
  </si>
  <si>
    <t>10.07.2009</t>
  </si>
  <si>
    <t>Рабаданов Магомед</t>
  </si>
  <si>
    <t>Радевкин Данила</t>
  </si>
  <si>
    <t>21.08.2006</t>
  </si>
  <si>
    <t>Радин Данила</t>
  </si>
  <si>
    <t>Радионов Глеб</t>
  </si>
  <si>
    <t>12.07.2002</t>
  </si>
  <si>
    <t>Раднаев Батор</t>
  </si>
  <si>
    <t>23.05.2006</t>
  </si>
  <si>
    <t>Раднаев Намдак</t>
  </si>
  <si>
    <t>Раевский Максим</t>
  </si>
  <si>
    <t>Разбойников Федор</t>
  </si>
  <si>
    <t>Развозжаев Ярослав</t>
  </si>
  <si>
    <t>Размыслов Вячеслав</t>
  </si>
  <si>
    <t>Размысловский Павел</t>
  </si>
  <si>
    <t>РАЙТЕР Эрик</t>
  </si>
  <si>
    <t>Раков Алексей</t>
  </si>
  <si>
    <t>05.01.2006</t>
  </si>
  <si>
    <t>Раков Иван</t>
  </si>
  <si>
    <t>20.05.2005</t>
  </si>
  <si>
    <t>Рассказов Максим</t>
  </si>
  <si>
    <t>13.05.2004</t>
  </si>
  <si>
    <t>22.04.2006</t>
  </si>
  <si>
    <t>28.01.2004</t>
  </si>
  <si>
    <t>Ратахин Никита</t>
  </si>
  <si>
    <t>Рахманинов Максим</t>
  </si>
  <si>
    <t>Рахуба Никита</t>
  </si>
  <si>
    <t>10.08.2008</t>
  </si>
  <si>
    <t>Ращукин Александр</t>
  </si>
  <si>
    <t>Ращупкин Олег</t>
  </si>
  <si>
    <t>Ревзоев Матвей</t>
  </si>
  <si>
    <t>Резинкин Дмитрий</t>
  </si>
  <si>
    <t>Резников Иван</t>
  </si>
  <si>
    <t>26.11.2007</t>
  </si>
  <si>
    <t>Рейдер Артур</t>
  </si>
  <si>
    <t>03.08.2008</t>
  </si>
  <si>
    <t>Рекутин Вадим</t>
  </si>
  <si>
    <t>Репин Андрей</t>
  </si>
  <si>
    <t>08.05.2009</t>
  </si>
  <si>
    <t>Репях Владислав</t>
  </si>
  <si>
    <t>23.11.2007</t>
  </si>
  <si>
    <t>Рехтин Андрей</t>
  </si>
  <si>
    <t>Решетило Иван</t>
  </si>
  <si>
    <t>Решетников Дмитрий</t>
  </si>
  <si>
    <t>10.10.2006</t>
  </si>
  <si>
    <t>Рещиков Дмитрий</t>
  </si>
  <si>
    <t>Ржепко Сергей</t>
  </si>
  <si>
    <t>12.06.2005</t>
  </si>
  <si>
    <t>Ридаль Константин</t>
  </si>
  <si>
    <t>07.03.2009</t>
  </si>
  <si>
    <t>Рихтик Александр</t>
  </si>
  <si>
    <t>05.02.2003</t>
  </si>
  <si>
    <t>Рогачев Максим</t>
  </si>
  <si>
    <t>Рогер Егор</t>
  </si>
  <si>
    <t>Родин Артем</t>
  </si>
  <si>
    <t>26.11.2000</t>
  </si>
  <si>
    <t>Родин Роман</t>
  </si>
  <si>
    <t>Родионов Всеволод</t>
  </si>
  <si>
    <t>Родионов Максим</t>
  </si>
  <si>
    <t>02.02.2003</t>
  </si>
  <si>
    <t>Розниченко Антон</t>
  </si>
  <si>
    <t>Романенко Александр</t>
  </si>
  <si>
    <t>07.07.2005</t>
  </si>
  <si>
    <t>Романенко Евгений</t>
  </si>
  <si>
    <t>22.10.2007</t>
  </si>
  <si>
    <t>Романенко Иван</t>
  </si>
  <si>
    <t>03.11.2008</t>
  </si>
  <si>
    <t>Романенко Максим</t>
  </si>
  <si>
    <t>29.09.2008</t>
  </si>
  <si>
    <t>Романенков Александр</t>
  </si>
  <si>
    <t>Романовский Александр</t>
  </si>
  <si>
    <t>Романок Роман</t>
  </si>
  <si>
    <t>02.04.2010</t>
  </si>
  <si>
    <t>Миллерово  Рост.обл.</t>
  </si>
  <si>
    <t>Ромасев Олег</t>
  </si>
  <si>
    <t>09.12.1984</t>
  </si>
  <si>
    <t>01.10.2006</t>
  </si>
  <si>
    <t>Рослевич Валерий</t>
  </si>
  <si>
    <t>09.09.2009</t>
  </si>
  <si>
    <t>Росляков Иван</t>
  </si>
  <si>
    <t>11.04.2007</t>
  </si>
  <si>
    <t>22.08.2004</t>
  </si>
  <si>
    <t>Россыгин Егор</t>
  </si>
  <si>
    <t>24.03.2004</t>
  </si>
  <si>
    <t>Ротнов Егор</t>
  </si>
  <si>
    <t>28.03.2003</t>
  </si>
  <si>
    <t>Рубанов Глеб</t>
  </si>
  <si>
    <t>26.07.2010</t>
  </si>
  <si>
    <t>Рудаков Алексей</t>
  </si>
  <si>
    <t>Руденко Дмитрий</t>
  </si>
  <si>
    <t>Руденко Евгений</t>
  </si>
  <si>
    <t>08.08.2003</t>
  </si>
  <si>
    <t>Кировск  Мурм.обл.</t>
  </si>
  <si>
    <t>07.11.1988</t>
  </si>
  <si>
    <t>с. Боргонцы  Саха</t>
  </si>
  <si>
    <t>15.07.2007</t>
  </si>
  <si>
    <t>Румянцев Илья</t>
  </si>
  <si>
    <t>Румянцев Ричард</t>
  </si>
  <si>
    <t>23.05.2007</t>
  </si>
  <si>
    <t>Русанов Захар</t>
  </si>
  <si>
    <t>10.01.2011</t>
  </si>
  <si>
    <t>07.08.2004</t>
  </si>
  <si>
    <t>Рыбаков Михаил</t>
  </si>
  <si>
    <t>Рыбаков Никита</t>
  </si>
  <si>
    <t>14.05.2009</t>
  </si>
  <si>
    <t>Рыбалко Савелий</t>
  </si>
  <si>
    <t>30.11.2009</t>
  </si>
  <si>
    <t>Рыжаков Михаил</t>
  </si>
  <si>
    <t>Рыженьков Сергей</t>
  </si>
  <si>
    <t>14.01.2008</t>
  </si>
  <si>
    <t>04.08.2004</t>
  </si>
  <si>
    <t>23.04.2004</t>
  </si>
  <si>
    <t>17.07.2008</t>
  </si>
  <si>
    <t>Рыжов Дмитрий</t>
  </si>
  <si>
    <t>Рыжов Петр</t>
  </si>
  <si>
    <t>Рыжов Сергей</t>
  </si>
  <si>
    <t>Рыков Максим</t>
  </si>
  <si>
    <t>Рысин Максим</t>
  </si>
  <si>
    <t>Рябов Егор</t>
  </si>
  <si>
    <t>31.12.1989</t>
  </si>
  <si>
    <t>Рябов Максим</t>
  </si>
  <si>
    <t>Рябов Савелий</t>
  </si>
  <si>
    <t>16.10.2008</t>
  </si>
  <si>
    <t>Рябошапка Федор</t>
  </si>
  <si>
    <t>Рябухин Евгений</t>
  </si>
  <si>
    <t>Рязанцев Матвей</t>
  </si>
  <si>
    <t>Сабарайкин Ньургун</t>
  </si>
  <si>
    <t>Саваренков Никита</t>
  </si>
  <si>
    <t>13.07.2008</t>
  </si>
  <si>
    <t>Савельев Егор</t>
  </si>
  <si>
    <t>13.08.2009</t>
  </si>
  <si>
    <t>29.12.2003</t>
  </si>
  <si>
    <t>Зеленоградск</t>
  </si>
  <si>
    <t>Савкин Владислав</t>
  </si>
  <si>
    <t>07.10.2009</t>
  </si>
  <si>
    <t>Савостин Тимофей</t>
  </si>
  <si>
    <t>11.01.2004</t>
  </si>
  <si>
    <t>Садыков Артем</t>
  </si>
  <si>
    <t>23.04.2005</t>
  </si>
  <si>
    <t>Садыков Тимур</t>
  </si>
  <si>
    <t>30.01.2009</t>
  </si>
  <si>
    <t>Сайдашев Равиль</t>
  </si>
  <si>
    <t>Сайфуллин Эльнар</t>
  </si>
  <si>
    <t>09.09.2008</t>
  </si>
  <si>
    <t>03.03.2005</t>
  </si>
  <si>
    <t>Салов Никита</t>
  </si>
  <si>
    <t>29.12.2002</t>
  </si>
  <si>
    <t>Сальников Никита</t>
  </si>
  <si>
    <t>Самарин Кирилл</t>
  </si>
  <si>
    <t>Самарков Евгений</t>
  </si>
  <si>
    <t>Саматов Денис</t>
  </si>
  <si>
    <t>10.04.2011</t>
  </si>
  <si>
    <t>Саматов Мурат</t>
  </si>
  <si>
    <t>22.12.2009</t>
  </si>
  <si>
    <t>Саматов Никита</t>
  </si>
  <si>
    <t>11.04.2009</t>
  </si>
  <si>
    <t>Самоволькин Андрей</t>
  </si>
  <si>
    <t>Самойлов Денис</t>
  </si>
  <si>
    <t>Каменск  Тул.обл.</t>
  </si>
  <si>
    <t>Самонов Никита</t>
  </si>
  <si>
    <t>31.01.2009</t>
  </si>
  <si>
    <t>Самохин Алексей</t>
  </si>
  <si>
    <t>11.07.2005</t>
  </si>
  <si>
    <t>27.11.2006</t>
  </si>
  <si>
    <t>Сандипов Роман</t>
  </si>
  <si>
    <t>25.05.2009</t>
  </si>
  <si>
    <t>Санский Егор</t>
  </si>
  <si>
    <t>12.10.2009</t>
  </si>
  <si>
    <t>Сапаров Руслан</t>
  </si>
  <si>
    <t>10.12.2006</t>
  </si>
  <si>
    <t>Сарапаев Андрей</t>
  </si>
  <si>
    <t>Сарваев Артем</t>
  </si>
  <si>
    <t>Сатаев Амир</t>
  </si>
  <si>
    <t>01.09.2008</t>
  </si>
  <si>
    <t>22.08.2008</t>
  </si>
  <si>
    <t>Сатдаров Артем</t>
  </si>
  <si>
    <t>Сафин Дамир</t>
  </si>
  <si>
    <t>22.09.2010</t>
  </si>
  <si>
    <t>18.09.2006</t>
  </si>
  <si>
    <t>Сафиуллин Адель</t>
  </si>
  <si>
    <t>Сафиуллин Рашид</t>
  </si>
  <si>
    <t>Сафонов Даниил</t>
  </si>
  <si>
    <t>Сафронов Лев</t>
  </si>
  <si>
    <t>Сахабиев Максим</t>
  </si>
  <si>
    <t>Сачков Александр</t>
  </si>
  <si>
    <t>Свеклов Артем</t>
  </si>
  <si>
    <t>Светлаков Евгений</t>
  </si>
  <si>
    <t>Свиренко Максим</t>
  </si>
  <si>
    <t>Свиридов Егор</t>
  </si>
  <si>
    <t>05.12.2007</t>
  </si>
  <si>
    <t>09.11.2006</t>
  </si>
  <si>
    <t>Селиванов Иван</t>
  </si>
  <si>
    <t>Селютин Никита</t>
  </si>
  <si>
    <t>Семененков Даниил</t>
  </si>
  <si>
    <t>Семенидов Иван</t>
  </si>
  <si>
    <t>Семенов Александр</t>
  </si>
  <si>
    <t>14.11.2005</t>
  </si>
  <si>
    <t>Семенов Всеволод</t>
  </si>
  <si>
    <t>22.12.2005</t>
  </si>
  <si>
    <t>Семенов Михаил</t>
  </si>
  <si>
    <t>Семенякин Кирилл</t>
  </si>
  <si>
    <t>07.05.2008</t>
  </si>
  <si>
    <t>Семичев Игорь</t>
  </si>
  <si>
    <t>26.01.2005</t>
  </si>
  <si>
    <t>Кленовка  Крым</t>
  </si>
  <si>
    <t>Сень Денис</t>
  </si>
  <si>
    <t>Серво Александр</t>
  </si>
  <si>
    <t>Сергеев Василий</t>
  </si>
  <si>
    <t>13.05.2008</t>
  </si>
  <si>
    <t>Сергеев Матвей</t>
  </si>
  <si>
    <t>22.12.2003</t>
  </si>
  <si>
    <t>Сергеев Павел</t>
  </si>
  <si>
    <t>Сердюков Илья</t>
  </si>
  <si>
    <t>02.10.2004</t>
  </si>
  <si>
    <t>Серебренов Даниил</t>
  </si>
  <si>
    <t>Серебряков Алексей</t>
  </si>
  <si>
    <t>29.02.2008</t>
  </si>
  <si>
    <t>17.09.2008</t>
  </si>
  <si>
    <t>Сивков Владислав</t>
  </si>
  <si>
    <t>Сидельников Андрей</t>
  </si>
  <si>
    <t>Сидлов Александр</t>
  </si>
  <si>
    <t>15.09.2004</t>
  </si>
  <si>
    <t>Сидоров Антон</t>
  </si>
  <si>
    <t>Сидоров Даниил</t>
  </si>
  <si>
    <t>Сидоров Егор</t>
  </si>
  <si>
    <t>Сидоров Тимофей</t>
  </si>
  <si>
    <t>15.04.2010</t>
  </si>
  <si>
    <t>Сизиков Дмитрий</t>
  </si>
  <si>
    <t>Силинцев Владислав</t>
  </si>
  <si>
    <t>15.09.2005</t>
  </si>
  <si>
    <t>06.02.2004</t>
  </si>
  <si>
    <t>Симанов Никита</t>
  </si>
  <si>
    <t>Симонович Георгий</t>
  </si>
  <si>
    <t>Симонян Марк</t>
  </si>
  <si>
    <t>28.12.2008</t>
  </si>
  <si>
    <t>12.11.2002</t>
  </si>
  <si>
    <t>Синицын Вадим</t>
  </si>
  <si>
    <t>Синчук Михаил</t>
  </si>
  <si>
    <t>04.02.2004</t>
  </si>
  <si>
    <t>СИПАЧ Владислав</t>
  </si>
  <si>
    <t>20.06.2009</t>
  </si>
  <si>
    <t>Скипин Ярослав</t>
  </si>
  <si>
    <t>Скорик Ярослав</t>
  </si>
  <si>
    <t>04.05.2009</t>
  </si>
  <si>
    <t>Скоробогатский Артем</t>
  </si>
  <si>
    <t>Скородилов Денис</t>
  </si>
  <si>
    <t>Скрипин Евгений</t>
  </si>
  <si>
    <t>Рассказово  Тамб.обл.</t>
  </si>
  <si>
    <t>Скудре Антон</t>
  </si>
  <si>
    <t>Славкин Евгений</t>
  </si>
  <si>
    <t>Сладков Владимир</t>
  </si>
  <si>
    <t>Слащилин Алексей</t>
  </si>
  <si>
    <t>Слепушкин Роман</t>
  </si>
  <si>
    <t>Слиньков Александр</t>
  </si>
  <si>
    <t>Слободчиков Илья</t>
  </si>
  <si>
    <t>22.05.2006</t>
  </si>
  <si>
    <t>Словягин Артем</t>
  </si>
  <si>
    <t>27.02.2003</t>
  </si>
  <si>
    <t>02.05.2006</t>
  </si>
  <si>
    <t>Сманько Виктор</t>
  </si>
  <si>
    <t>24.07.2004</t>
  </si>
  <si>
    <t>09.07.2007</t>
  </si>
  <si>
    <t>12.10.2004</t>
  </si>
  <si>
    <t>02.06.2004</t>
  </si>
  <si>
    <t>Смирнов Клим</t>
  </si>
  <si>
    <t>08.03.2006</t>
  </si>
  <si>
    <t>Смирнов Роман</t>
  </si>
  <si>
    <t>Смоликов Леонид</t>
  </si>
  <si>
    <t>Смышников Максим</t>
  </si>
  <si>
    <t>Снетков Михаил</t>
  </si>
  <si>
    <t>24.04.2010</t>
  </si>
  <si>
    <t>09.02.2008</t>
  </si>
  <si>
    <t>Соболев Владимир</t>
  </si>
  <si>
    <t>Совин Семен</t>
  </si>
  <si>
    <t>Содыль Максим</t>
  </si>
  <si>
    <t>Соколов Алексей</t>
  </si>
  <si>
    <t>27.12.2008</t>
  </si>
  <si>
    <t>Соколов Юрий</t>
  </si>
  <si>
    <t>Соколов Ярослав</t>
  </si>
  <si>
    <t>Солдатенков Вадим</t>
  </si>
  <si>
    <t>15.01.2007</t>
  </si>
  <si>
    <t>Солдатенков Данила</t>
  </si>
  <si>
    <t>Соловей Иван</t>
  </si>
  <si>
    <t>Соловьев Данил</t>
  </si>
  <si>
    <t>Соловьев Дмитрий</t>
  </si>
  <si>
    <t>03.07.2008</t>
  </si>
  <si>
    <t>Солодков Ярослав</t>
  </si>
  <si>
    <t>Соломенин Александр</t>
  </si>
  <si>
    <t>25.09.2007</t>
  </si>
  <si>
    <t>09.07.2005</t>
  </si>
  <si>
    <t>26.12.2006</t>
  </si>
  <si>
    <t>16.11.2007</t>
  </si>
  <si>
    <t>Соржеев Владислав</t>
  </si>
  <si>
    <t>Сорокин Алексей</t>
  </si>
  <si>
    <t>Сорокин Егор</t>
  </si>
  <si>
    <t>21.12.2007</t>
  </si>
  <si>
    <t>Сорокин Николай</t>
  </si>
  <si>
    <t>16.06.2005</t>
  </si>
  <si>
    <t>Козловка  Чув.</t>
  </si>
  <si>
    <t>Сорокин Федор</t>
  </si>
  <si>
    <t>19.05.2009</t>
  </si>
  <si>
    <t>09.03.2007</t>
  </si>
  <si>
    <t>Соснин Ярослав</t>
  </si>
  <si>
    <t>Сосницкий Никита</t>
  </si>
  <si>
    <t>12.11.2006</t>
  </si>
  <si>
    <t>01.08.2006</t>
  </si>
  <si>
    <t>Спиридонов Николай</t>
  </si>
  <si>
    <t>Спиряков Александр</t>
  </si>
  <si>
    <t>02.01.2005</t>
  </si>
  <si>
    <t>Старина Даниил</t>
  </si>
  <si>
    <t>27.02.2005</t>
  </si>
  <si>
    <t>Старов Степан</t>
  </si>
  <si>
    <t>14.03.2005</t>
  </si>
  <si>
    <t>Старостин Александр</t>
  </si>
  <si>
    <t>Старостин Владислав</t>
  </si>
  <si>
    <t>24.11.2005</t>
  </si>
  <si>
    <t>Старцев Сергей</t>
  </si>
  <si>
    <t>Сташковский Глеб</t>
  </si>
  <si>
    <t>07.08.2003</t>
  </si>
  <si>
    <t>Стебунов Александр</t>
  </si>
  <si>
    <t>Стегалов Тимофей</t>
  </si>
  <si>
    <t>Степанов Айсен</t>
  </si>
  <si>
    <t>04.07.2002</t>
  </si>
  <si>
    <t>04.11.2007</t>
  </si>
  <si>
    <t>06.05.1999</t>
  </si>
  <si>
    <t>Столяров Никита</t>
  </si>
  <si>
    <t>Стороженко Владимир</t>
  </si>
  <si>
    <t>09.08.2009</t>
  </si>
  <si>
    <t>Стрелец Матвей</t>
  </si>
  <si>
    <t>Стрелков Иван</t>
  </si>
  <si>
    <t>Стрельцов Виталий</t>
  </si>
  <si>
    <t>20.05.2004</t>
  </si>
  <si>
    <t>28.04.2004</t>
  </si>
  <si>
    <t>Стрижак Богдан</t>
  </si>
  <si>
    <t>Строкань Александр</t>
  </si>
  <si>
    <t>Струженков Артем</t>
  </si>
  <si>
    <t>29.08.2008</t>
  </si>
  <si>
    <t>01.05.2007</t>
  </si>
  <si>
    <t>Студеникин Даниил</t>
  </si>
  <si>
    <t>23.01.2003</t>
  </si>
  <si>
    <t>Студенов Тимур</t>
  </si>
  <si>
    <t>Стулов Никита</t>
  </si>
  <si>
    <t>26.12.2007</t>
  </si>
  <si>
    <t>16.08.1986</t>
  </si>
  <si>
    <t>Султанов Марат</t>
  </si>
  <si>
    <t>20.03.2003</t>
  </si>
  <si>
    <t>Султанов Симур</t>
  </si>
  <si>
    <t>Сумкин Ярослав</t>
  </si>
  <si>
    <t>Суровцев Даниил</t>
  </si>
  <si>
    <t>Суровцев Денис</t>
  </si>
  <si>
    <t>Суровцев Дмитрий</t>
  </si>
  <si>
    <t>Сусиков Никита</t>
  </si>
  <si>
    <t>20.07.2009</t>
  </si>
  <si>
    <t>Сусметов Дмитрий</t>
  </si>
  <si>
    <t>Сутырин Гордей</t>
  </si>
  <si>
    <t>06.07.2004</t>
  </si>
  <si>
    <t>19.04.2007</t>
  </si>
  <si>
    <t>30.04.2003</t>
  </si>
  <si>
    <t>Сухарников Никита</t>
  </si>
  <si>
    <t>Суюндуков Фанис</t>
  </si>
  <si>
    <t>Счеснюк Илья</t>
  </si>
  <si>
    <t>Сыздыков Константин</t>
  </si>
  <si>
    <t>Сыса Павел</t>
  </si>
  <si>
    <t>23.05.2004</t>
  </si>
  <si>
    <t>Сюрсин Даниил</t>
  </si>
  <si>
    <t>Сягайло Александр</t>
  </si>
  <si>
    <t>Сяркин Михаил</t>
  </si>
  <si>
    <t>Тавров Евгений</t>
  </si>
  <si>
    <t>26.12.1991</t>
  </si>
  <si>
    <t>Таджиев Тимур</t>
  </si>
  <si>
    <t>Тажудинов Мухаммад</t>
  </si>
  <si>
    <t>Тазеев Евгений</t>
  </si>
  <si>
    <t>Тазиев Нияз</t>
  </si>
  <si>
    <t>Такиди Ефрем</t>
  </si>
  <si>
    <t>Тараканов Валерий</t>
  </si>
  <si>
    <t>Таран Евгений</t>
  </si>
  <si>
    <t>07.11.2005</t>
  </si>
  <si>
    <t>Таран Кирилл</t>
  </si>
  <si>
    <t>09.12.2004</t>
  </si>
  <si>
    <t>Тарасов Семен</t>
  </si>
  <si>
    <t>11.11.2006</t>
  </si>
  <si>
    <t>Тарновский Василий</t>
  </si>
  <si>
    <t>Тартышев Никита</t>
  </si>
  <si>
    <t>Татаринов Павел</t>
  </si>
  <si>
    <t>Ташкинов Олег</t>
  </si>
  <si>
    <t>27.09.2004</t>
  </si>
  <si>
    <t>Тебеньков Денис</t>
  </si>
  <si>
    <t>Телеев-Оглы Давид</t>
  </si>
  <si>
    <t>29.04.2005</t>
  </si>
  <si>
    <t>24.04.2006</t>
  </si>
  <si>
    <t>22.01.1983</t>
  </si>
  <si>
    <t>Теняев Алексей</t>
  </si>
  <si>
    <t>Терехин Булат</t>
  </si>
  <si>
    <t>16.01.2009</t>
  </si>
  <si>
    <t>Терехин Максим</t>
  </si>
  <si>
    <t>Терехов Ярослав</t>
  </si>
  <si>
    <t>04.04.2009</t>
  </si>
  <si>
    <t>Тимофеев Владимир</t>
  </si>
  <si>
    <t>Тимофеев Данила</t>
  </si>
  <si>
    <t>Тимофеев Максим</t>
  </si>
  <si>
    <t>11.01.2003</t>
  </si>
  <si>
    <t>24.08.2006</t>
  </si>
  <si>
    <t>Тимошенко Александр</t>
  </si>
  <si>
    <t>Тимченко Федор</t>
  </si>
  <si>
    <t>Тинников Максим</t>
  </si>
  <si>
    <t>27.11.2004</t>
  </si>
  <si>
    <t>Титов Дмитрий</t>
  </si>
  <si>
    <t>Титов Роман</t>
  </si>
  <si>
    <t>28.11.2006</t>
  </si>
  <si>
    <t>Тихонов Вячеслав</t>
  </si>
  <si>
    <t>17.12.2008</t>
  </si>
  <si>
    <t>06.10.2005</t>
  </si>
  <si>
    <t>Тихонов Михаил</t>
  </si>
  <si>
    <t>Тихоновский Юрий</t>
  </si>
  <si>
    <t>Тишков Инал</t>
  </si>
  <si>
    <t>04.03.2009</t>
  </si>
  <si>
    <t>Тишков Озермес</t>
  </si>
  <si>
    <t>10.01.2004</t>
  </si>
  <si>
    <t>Ткаченко Игорь</t>
  </si>
  <si>
    <t>02.10.2010</t>
  </si>
  <si>
    <t>Ткаченко Максим</t>
  </si>
  <si>
    <t>Тлугачев Ахмед</t>
  </si>
  <si>
    <t>10.11.2007</t>
  </si>
  <si>
    <t>Товчигречко Илья</t>
  </si>
  <si>
    <t>Токарев Данила</t>
  </si>
  <si>
    <t>04.10.2006</t>
  </si>
  <si>
    <t>Толкушкин Василий</t>
  </si>
  <si>
    <t>Толстяков Вадим</t>
  </si>
  <si>
    <t>Топалов Захар</t>
  </si>
  <si>
    <t>20.05.2008</t>
  </si>
  <si>
    <t>13.03.2004</t>
  </si>
  <si>
    <t>Топтунов Константин</t>
  </si>
  <si>
    <t>Торгов Артем</t>
  </si>
  <si>
    <t>Торопов Евгений</t>
  </si>
  <si>
    <t>Требин Артем</t>
  </si>
  <si>
    <t>22.06.2005</t>
  </si>
  <si>
    <t>Третьяков Даниил</t>
  </si>
  <si>
    <t>03.05.2003</t>
  </si>
  <si>
    <t>Третьяков Евгений</t>
  </si>
  <si>
    <t>01.03.2009</t>
  </si>
  <si>
    <t>25.11.2004</t>
  </si>
  <si>
    <t>13.08.1975</t>
  </si>
  <si>
    <t>Трофимов Алексей</t>
  </si>
  <si>
    <t>Трофимов Валерьян</t>
  </si>
  <si>
    <t>20.02.2008</t>
  </si>
  <si>
    <t>Трофимов Владислав</t>
  </si>
  <si>
    <t>Трошин Андрей</t>
  </si>
  <si>
    <t>Трубин Антон</t>
  </si>
  <si>
    <t>03.12.2003</t>
  </si>
  <si>
    <t>Труженников Николай</t>
  </si>
  <si>
    <t>Труфанов Илья</t>
  </si>
  <si>
    <t>Тугужеков Андрей</t>
  </si>
  <si>
    <t>Туйчиев Данис</t>
  </si>
  <si>
    <t>23.04.2008</t>
  </si>
  <si>
    <t>Туйчиев Рамис</t>
  </si>
  <si>
    <t>24.12.2006</t>
  </si>
  <si>
    <t>Варгаши  Кург.обл.</t>
  </si>
  <si>
    <t>Тулонов Арсалан</t>
  </si>
  <si>
    <t>Тульцев Сергей</t>
  </si>
  <si>
    <t>Туманов Владимир</t>
  </si>
  <si>
    <t>Турковский Денис</t>
  </si>
  <si>
    <t>Турунхаев Сергей</t>
  </si>
  <si>
    <t>08.10.2010</t>
  </si>
  <si>
    <t>Турчин Владислав</t>
  </si>
  <si>
    <t>Тухужев Артур</t>
  </si>
  <si>
    <t>16.06.2008</t>
  </si>
  <si>
    <t>Тымчик Алексей</t>
  </si>
  <si>
    <t>14.03.2003</t>
  </si>
  <si>
    <t>Тюленев Александр</t>
  </si>
  <si>
    <t>Тюмереков Тимир</t>
  </si>
  <si>
    <t>22.12.2007</t>
  </si>
  <si>
    <t>Тюрин Дмитрий</t>
  </si>
  <si>
    <t>29.03.2003</t>
  </si>
  <si>
    <t>Красногвардейск  Оренб.обл.</t>
  </si>
  <si>
    <t>Тягло Никита</t>
  </si>
  <si>
    <t>19.04.2002</t>
  </si>
  <si>
    <t>Тяпков Юрий</t>
  </si>
  <si>
    <t>Угланов Дмитрий</t>
  </si>
  <si>
    <t>28.06.2007</t>
  </si>
  <si>
    <t>Удельных Алексей</t>
  </si>
  <si>
    <t>Удоратин Дмитрий</t>
  </si>
  <si>
    <t>06.05.2004</t>
  </si>
  <si>
    <t>Уедраого Марк</t>
  </si>
  <si>
    <t>Уедраого Родион</t>
  </si>
  <si>
    <t>Ульбашев Идрис</t>
  </si>
  <si>
    <t>Ульянов Михаил</t>
  </si>
  <si>
    <t>16.10.2009</t>
  </si>
  <si>
    <t>Унгурян Александр</t>
  </si>
  <si>
    <t>27.05.2007</t>
  </si>
  <si>
    <t>Урманов Игорь</t>
  </si>
  <si>
    <t>Урюпин Василий</t>
  </si>
  <si>
    <t>Усатов Андрей</t>
  </si>
  <si>
    <t>Усачев Григорий</t>
  </si>
  <si>
    <t>26.09.1961</t>
  </si>
  <si>
    <t>Усачев Иван</t>
  </si>
  <si>
    <t>Устюгов Степан</t>
  </si>
  <si>
    <t>Ушаков Вадим</t>
  </si>
  <si>
    <t>Ушаков Кирилл</t>
  </si>
  <si>
    <t>Ушкарев Максим</t>
  </si>
  <si>
    <t>Файзуллин Артур</t>
  </si>
  <si>
    <t>Фасхутдинов Амир</t>
  </si>
  <si>
    <t>30.12.2008</t>
  </si>
  <si>
    <t>Фатеев Богдан</t>
  </si>
  <si>
    <t>18.08.2005</t>
  </si>
  <si>
    <t>05.06.2007</t>
  </si>
  <si>
    <t>Федоренко Александр</t>
  </si>
  <si>
    <t>Федоренко Никита</t>
  </si>
  <si>
    <t>20.09.2010</t>
  </si>
  <si>
    <t>Федоров Арсений</t>
  </si>
  <si>
    <t>07.06.2008</t>
  </si>
  <si>
    <t>Федоров Владислав</t>
  </si>
  <si>
    <t>25.06.2000</t>
  </si>
  <si>
    <t>19.05.2005</t>
  </si>
  <si>
    <t>Федоров Даниил</t>
  </si>
  <si>
    <t>Федоров Денис</t>
  </si>
  <si>
    <t>Федоров Захар</t>
  </si>
  <si>
    <t>14.09.2009</t>
  </si>
  <si>
    <t>Федоров Максим</t>
  </si>
  <si>
    <t>11.11.2005</t>
  </si>
  <si>
    <t>Федоров Савва</t>
  </si>
  <si>
    <t>Федоров Тимофей</t>
  </si>
  <si>
    <t>Федосеев Владимир</t>
  </si>
  <si>
    <t>25.01.2008</t>
  </si>
  <si>
    <t>Федосеев Дмитрий</t>
  </si>
  <si>
    <t>Федосеенко Матвей</t>
  </si>
  <si>
    <t>17.11.2005</t>
  </si>
  <si>
    <t>17.02.2004</t>
  </si>
  <si>
    <t>Фесенко Александр</t>
  </si>
  <si>
    <t>Фефелов Алексей</t>
  </si>
  <si>
    <t>Фефелов Артемий</t>
  </si>
  <si>
    <t>Филатов Игорь</t>
  </si>
  <si>
    <t>Филиппенко Дмитрий</t>
  </si>
  <si>
    <t>13.05.2006</t>
  </si>
  <si>
    <t>Филиппов Иван</t>
  </si>
  <si>
    <t>07.06.2003</t>
  </si>
  <si>
    <t>Филиппов Никита</t>
  </si>
  <si>
    <t>22.10.2005</t>
  </si>
  <si>
    <t>Филиппов Николай</t>
  </si>
  <si>
    <t>11.07.2004</t>
  </si>
  <si>
    <t>Филипюк Виктор</t>
  </si>
  <si>
    <t>Филисов Антон</t>
  </si>
  <si>
    <t>Фомин Максим</t>
  </si>
  <si>
    <t>24.07.2003</t>
  </si>
  <si>
    <t>Фомичев Дмитрий</t>
  </si>
  <si>
    <t>01.05.2009</t>
  </si>
  <si>
    <t>Фролов Матвей</t>
  </si>
  <si>
    <t>17.10.2007</t>
  </si>
  <si>
    <t>Фролов Николай</t>
  </si>
  <si>
    <t>Фроловский Михаил</t>
  </si>
  <si>
    <t>Фураев Александр</t>
  </si>
  <si>
    <t>Фуфаев Вячеслав</t>
  </si>
  <si>
    <t>15.08.2010</t>
  </si>
  <si>
    <t>02.01.2006</t>
  </si>
  <si>
    <t>Гагарин  См.о.</t>
  </si>
  <si>
    <t>Хадиев Карим</t>
  </si>
  <si>
    <t>Хадыкин Александр</t>
  </si>
  <si>
    <t>Хаев Аяз</t>
  </si>
  <si>
    <t>Хаеров Дмитрий</t>
  </si>
  <si>
    <t>Хайбулин Данила</t>
  </si>
  <si>
    <t>Хайбуллин Данил</t>
  </si>
  <si>
    <t>Уинское  Перм.кр.</t>
  </si>
  <si>
    <t>24.06.2006</t>
  </si>
  <si>
    <t>Хакимов Ильназ</t>
  </si>
  <si>
    <t>24.05.2009</t>
  </si>
  <si>
    <t>Хакимов Ислам</t>
  </si>
  <si>
    <t>Хакулов Азамат</t>
  </si>
  <si>
    <t>27.10.2008</t>
  </si>
  <si>
    <t>17.05.2007</t>
  </si>
  <si>
    <t>Халтурин Матвей</t>
  </si>
  <si>
    <t>Хамедов Андрей</t>
  </si>
  <si>
    <t>15.03.2009</t>
  </si>
  <si>
    <t>Хапачев Мансур</t>
  </si>
  <si>
    <t>08.05.2007</t>
  </si>
  <si>
    <t>Харин Борис</t>
  </si>
  <si>
    <t>18.06.1974</t>
  </si>
  <si>
    <t>15.01.2005</t>
  </si>
  <si>
    <t>Харитонов Никита</t>
  </si>
  <si>
    <t>Харламов Артем</t>
  </si>
  <si>
    <t>Харьяков Артем</t>
  </si>
  <si>
    <t>Хасанов Руслан</t>
  </si>
  <si>
    <t>06.05.1983</t>
  </si>
  <si>
    <t>28.04.2007</t>
  </si>
  <si>
    <t>Хатефов Эльдар</t>
  </si>
  <si>
    <t>Терек  КБР</t>
  </si>
  <si>
    <t>Хахалев Алексей</t>
  </si>
  <si>
    <t>08.05.2003</t>
  </si>
  <si>
    <t>13.07.2004</t>
  </si>
  <si>
    <t>Хахалин Дмитрий</t>
  </si>
  <si>
    <t>24.09.2003</t>
  </si>
  <si>
    <t>Хахулин Александр</t>
  </si>
  <si>
    <t>03.08.2003</t>
  </si>
  <si>
    <t>Хахулин Павел</t>
  </si>
  <si>
    <t>12.10.2005</t>
  </si>
  <si>
    <t>13.09.2003</t>
  </si>
  <si>
    <t>Хилькевич Кирилл</t>
  </si>
  <si>
    <t>24.02.2005</t>
  </si>
  <si>
    <t>Хисматуллин Эмиль</t>
  </si>
  <si>
    <t>Хитилов Константин</t>
  </si>
  <si>
    <t>Хитилов Леонид</t>
  </si>
  <si>
    <t>22.07.2011</t>
  </si>
  <si>
    <t>Ходкевич Богдан</t>
  </si>
  <si>
    <t>Ходоров Федор</t>
  </si>
  <si>
    <t>Холин Роман</t>
  </si>
  <si>
    <t>Холкин Илья</t>
  </si>
  <si>
    <t>Холодов Максим</t>
  </si>
  <si>
    <t>Холомьев Даниил</t>
  </si>
  <si>
    <t>10.08.2004</t>
  </si>
  <si>
    <t>Хорев Арсений</t>
  </si>
  <si>
    <t>Хорошко Александр</t>
  </si>
  <si>
    <t>17.04.2006</t>
  </si>
  <si>
    <t>Хохряков Владимир</t>
  </si>
  <si>
    <t>Храмов Андрей</t>
  </si>
  <si>
    <t>21.09.2005</t>
  </si>
  <si>
    <t>Храновский Даниил</t>
  </si>
  <si>
    <t>01.07.2003</t>
  </si>
  <si>
    <t>Хузин Рустем</t>
  </si>
  <si>
    <t>Хусаинов Айдар</t>
  </si>
  <si>
    <t>Хусаинов Роман</t>
  </si>
  <si>
    <t>03.01.2010</t>
  </si>
  <si>
    <t>Хусаинов Руслан</t>
  </si>
  <si>
    <t>Цветков Лев</t>
  </si>
  <si>
    <t>Цветков Роман</t>
  </si>
  <si>
    <t>03.12.2008</t>
  </si>
  <si>
    <t>Цветков Степан</t>
  </si>
  <si>
    <t>Церр Сергей</t>
  </si>
  <si>
    <t>Цыбенов Буянто</t>
  </si>
  <si>
    <t>Цыганков Вадим</t>
  </si>
  <si>
    <t>Цыганков Егор</t>
  </si>
  <si>
    <t>Цыденов Аюр</t>
  </si>
  <si>
    <t>02.06.2005</t>
  </si>
  <si>
    <t>Цыклин Вячеслав</t>
  </si>
  <si>
    <t>21.12.2004</t>
  </si>
  <si>
    <t>Цыплаков Артем</t>
  </si>
  <si>
    <t>02.07.2004</t>
  </si>
  <si>
    <t>Чалый Максим</t>
  </si>
  <si>
    <t>Чариев Иван</t>
  </si>
  <si>
    <t>Чегадуев Ислам</t>
  </si>
  <si>
    <t>Чекалов Дмитрий</t>
  </si>
  <si>
    <t>Чекалов Никита</t>
  </si>
  <si>
    <t>23.04.2007</t>
  </si>
  <si>
    <t>Чекунов Денис</t>
  </si>
  <si>
    <t>31.08.2010</t>
  </si>
  <si>
    <t>Челак Андрей</t>
  </si>
  <si>
    <t>Хохол  Воронеж.обл.</t>
  </si>
  <si>
    <t>Челпаченко Дмитрий</t>
  </si>
  <si>
    <t>06.06.2009</t>
  </si>
  <si>
    <t>Чепкасов Виталий</t>
  </si>
  <si>
    <t>Чепко Егор</t>
  </si>
  <si>
    <t>Черевиков Артем</t>
  </si>
  <si>
    <t>26.11.2005</t>
  </si>
  <si>
    <t>10.07.2004</t>
  </si>
  <si>
    <t>Черепанов Давид</t>
  </si>
  <si>
    <t>Черепов Лев</t>
  </si>
  <si>
    <t>30.06.2009</t>
  </si>
  <si>
    <t>Черкашин Александр</t>
  </si>
  <si>
    <t>03.06.2005</t>
  </si>
  <si>
    <t>Черкес Данил</t>
  </si>
  <si>
    <t>17.11.2003</t>
  </si>
  <si>
    <t>Черкес Руслан</t>
  </si>
  <si>
    <t>Чернавских Захар</t>
  </si>
  <si>
    <t>Чернигов Андрей</t>
  </si>
  <si>
    <t>Черников Давид</t>
  </si>
  <si>
    <t>22.06.2004</t>
  </si>
  <si>
    <t>Чернов Артем</t>
  </si>
  <si>
    <t>Чернов Василий</t>
  </si>
  <si>
    <t>05.04.2007</t>
  </si>
  <si>
    <t>Чернов Тимофей</t>
  </si>
  <si>
    <t>Черновинский Кирилл</t>
  </si>
  <si>
    <t>Чернокнижников Александр</t>
  </si>
  <si>
    <t>Черноусиков Святослав</t>
  </si>
  <si>
    <t>15.01.2009</t>
  </si>
  <si>
    <t>Черных Вадим</t>
  </si>
  <si>
    <t>Чернявский Владимир</t>
  </si>
  <si>
    <t>Чертогов Владимир</t>
  </si>
  <si>
    <t>Чеснаков Егор</t>
  </si>
  <si>
    <t>Чесноков Анатолий</t>
  </si>
  <si>
    <t>Честиков Игорь</t>
  </si>
  <si>
    <t>Четверин Иван</t>
  </si>
  <si>
    <t>26.08.2006</t>
  </si>
  <si>
    <t>Чехлов Андрей</t>
  </si>
  <si>
    <t>Чеченов Андемир</t>
  </si>
  <si>
    <t>Чикин Александр</t>
  </si>
  <si>
    <t>18.09.2004</t>
  </si>
  <si>
    <t>Чикин Даниил</t>
  </si>
  <si>
    <t>05.03.1989</t>
  </si>
  <si>
    <t>Чимин Егор</t>
  </si>
  <si>
    <t>15.05.2009</t>
  </si>
  <si>
    <t>Чирков Данила</t>
  </si>
  <si>
    <t>Чирков Петр</t>
  </si>
  <si>
    <t>13.06.2005</t>
  </si>
  <si>
    <t>19.08.2003</t>
  </si>
  <si>
    <t>Чистяков Андрей</t>
  </si>
  <si>
    <t>Чистяков Евгений</t>
  </si>
  <si>
    <t>14.12.2007</t>
  </si>
  <si>
    <t>Чмелев Родион</t>
  </si>
  <si>
    <t>Чопурян Карен</t>
  </si>
  <si>
    <t>Чубаков Кирилл</t>
  </si>
  <si>
    <t>29.10.2008</t>
  </si>
  <si>
    <t>01.05.2004</t>
  </si>
  <si>
    <t>Чувилин Матвей</t>
  </si>
  <si>
    <t>24.09.2008</t>
  </si>
  <si>
    <t>Чугунов Денис</t>
  </si>
  <si>
    <t>Чудаков Максим</t>
  </si>
  <si>
    <t>Чуйкин Никита</t>
  </si>
  <si>
    <t>19.02.2007</t>
  </si>
  <si>
    <t>Чуйков Андрей</t>
  </si>
  <si>
    <t>Чукаев Константин</t>
  </si>
  <si>
    <t>Чукомин Кирилл</t>
  </si>
  <si>
    <t>Чулков Марк</t>
  </si>
  <si>
    <t>Чуманов Никита</t>
  </si>
  <si>
    <t>Чупанов Илья</t>
  </si>
  <si>
    <t>Чупров Никита</t>
  </si>
  <si>
    <t>Чуркин Артем</t>
  </si>
  <si>
    <t>31.12.2006</t>
  </si>
  <si>
    <t>Чучелов Антон</t>
  </si>
  <si>
    <t>22.03.2008</t>
  </si>
  <si>
    <t>Чучко Никита</t>
  </si>
  <si>
    <t>02.10.2008</t>
  </si>
  <si>
    <t>Шабашов Максим</t>
  </si>
  <si>
    <t>18.08.2008</t>
  </si>
  <si>
    <t>Шабунин Артем</t>
  </si>
  <si>
    <t>Шаваев Ренат</t>
  </si>
  <si>
    <t>Шакин Илья</t>
  </si>
  <si>
    <t>17.08.2007</t>
  </si>
  <si>
    <t>Шакирзянов Искандер</t>
  </si>
  <si>
    <t>Шакиров Азкар</t>
  </si>
  <si>
    <t>Шакиров Ильдар</t>
  </si>
  <si>
    <t>01.12.2008</t>
  </si>
  <si>
    <t>Шакуров Егор</t>
  </si>
  <si>
    <t>12.11.2005</t>
  </si>
  <si>
    <t>24.06.2005</t>
  </si>
  <si>
    <t>Шамурзаев Тамирлан</t>
  </si>
  <si>
    <t>Шамшин Илья</t>
  </si>
  <si>
    <t>04.02.2007</t>
  </si>
  <si>
    <t>Шапочкин Олег</t>
  </si>
  <si>
    <t>30.03.2007</t>
  </si>
  <si>
    <t>Шапчиц Василий</t>
  </si>
  <si>
    <t>Шапчиц Михаил</t>
  </si>
  <si>
    <t>Шарапанов Иван</t>
  </si>
  <si>
    <t>01.11.2002</t>
  </si>
  <si>
    <t>Шарафиев Артур</t>
  </si>
  <si>
    <t>26.03.2010</t>
  </si>
  <si>
    <t>Шарафутдинов Амир</t>
  </si>
  <si>
    <t>Шарафутдинов Радик</t>
  </si>
  <si>
    <t>Шардин Данил</t>
  </si>
  <si>
    <t>Шариков Роман</t>
  </si>
  <si>
    <t>Шарипов Азамат</t>
  </si>
  <si>
    <t>Николо-Березовка  Баш.</t>
  </si>
  <si>
    <t>Шарипов Камиль</t>
  </si>
  <si>
    <t>Шария Михаил</t>
  </si>
  <si>
    <t>Шаркин Артем</t>
  </si>
  <si>
    <t>Шаров Артем</t>
  </si>
  <si>
    <t>Шаров Илья</t>
  </si>
  <si>
    <t>Шаталов Денис</t>
  </si>
  <si>
    <t>11.06.2007</t>
  </si>
  <si>
    <t>Шаталов Максим</t>
  </si>
  <si>
    <t>Шатило Тимофей</t>
  </si>
  <si>
    <t>07.12.2005</t>
  </si>
  <si>
    <t>Шатилов Тимофей</t>
  </si>
  <si>
    <t>Шатихин Константин</t>
  </si>
  <si>
    <t>25.04.2008</t>
  </si>
  <si>
    <t>Шатруков Денис</t>
  </si>
  <si>
    <t>Швайко Руслан</t>
  </si>
  <si>
    <t>11.09.2001</t>
  </si>
  <si>
    <t>15.02.1995</t>
  </si>
  <si>
    <t>28.06.2004</t>
  </si>
  <si>
    <t>Швецов Никита</t>
  </si>
  <si>
    <t>Шевелев Глеб</t>
  </si>
  <si>
    <t>04.02.2008</t>
  </si>
  <si>
    <t>Шевкунов Марк</t>
  </si>
  <si>
    <t>13.05.2010</t>
  </si>
  <si>
    <t>Шевнин Семен</t>
  </si>
  <si>
    <t>Шевцов Александр</t>
  </si>
  <si>
    <t>11.05.2005</t>
  </si>
  <si>
    <t>30.09.1974</t>
  </si>
  <si>
    <t>Шевченко Максим</t>
  </si>
  <si>
    <t>Шевчук Алексей</t>
  </si>
  <si>
    <t>Шевчук Виталий</t>
  </si>
  <si>
    <t>Шеленговский Алексей</t>
  </si>
  <si>
    <t>Шелипов Владислав</t>
  </si>
  <si>
    <t>Шемонаев Николай</t>
  </si>
  <si>
    <t>Шепелев Роман</t>
  </si>
  <si>
    <t>24.09.2004</t>
  </si>
  <si>
    <t>Шеремет Семен</t>
  </si>
  <si>
    <t>Шефер Георгий</t>
  </si>
  <si>
    <t>11.08.2005</t>
  </si>
  <si>
    <t>Шигин Данил</t>
  </si>
  <si>
    <t>Шиенко Денис</t>
  </si>
  <si>
    <t>23.12.2006</t>
  </si>
  <si>
    <t>Шилов Владимир</t>
  </si>
  <si>
    <t>Шилов Глеб</t>
  </si>
  <si>
    <t>Шилохвост Александр</t>
  </si>
  <si>
    <t>Шипичев Владислав</t>
  </si>
  <si>
    <t>Шипичев Глеб</t>
  </si>
  <si>
    <t>Широкий Тихон</t>
  </si>
  <si>
    <t>22.11.2008</t>
  </si>
  <si>
    <t>Широких Григорий</t>
  </si>
  <si>
    <t>Ширшин Егор</t>
  </si>
  <si>
    <t>17.06.2005</t>
  </si>
  <si>
    <t>Ширшов Андрей</t>
  </si>
  <si>
    <t>Ширшов Дмитрий</t>
  </si>
  <si>
    <t>Ширяев Савелий</t>
  </si>
  <si>
    <t>Шишканов Богдан</t>
  </si>
  <si>
    <t>04.05.2008</t>
  </si>
  <si>
    <t>30.08.2005</t>
  </si>
  <si>
    <t>Шишкин Павел</t>
  </si>
  <si>
    <t>Шишов Антон</t>
  </si>
  <si>
    <t>Шкилев Дмитрий</t>
  </si>
  <si>
    <t>08.11.2008</t>
  </si>
  <si>
    <t>Шклярский Александр</t>
  </si>
  <si>
    <t>Шлык Василий</t>
  </si>
  <si>
    <t>19.07.2003</t>
  </si>
  <si>
    <t>Шматухин Денис</t>
  </si>
  <si>
    <t>Шматухин Никита</t>
  </si>
  <si>
    <t>01.05.2008</t>
  </si>
  <si>
    <t>Шмидт Александр</t>
  </si>
  <si>
    <t>10.09.2004</t>
  </si>
  <si>
    <t>Шпак Алексей</t>
  </si>
  <si>
    <t>Штельвак Евгений</t>
  </si>
  <si>
    <t>Штерцер Николай</t>
  </si>
  <si>
    <t>Шубов Ярослав</t>
  </si>
  <si>
    <t>Шуваев Илья</t>
  </si>
  <si>
    <t>Шулдык Иван</t>
  </si>
  <si>
    <t>Шульгин Никита</t>
  </si>
  <si>
    <t>Шульгин Тимур</t>
  </si>
  <si>
    <t>Шумилов Андрей</t>
  </si>
  <si>
    <t>Шумский Владимир</t>
  </si>
  <si>
    <t>Шурнов Александр</t>
  </si>
  <si>
    <t>Щеголь Кирилл</t>
  </si>
  <si>
    <t>Щенников Даниил</t>
  </si>
  <si>
    <t>Щепетнев Дмитрий</t>
  </si>
  <si>
    <t>Щербаков Андрей</t>
  </si>
  <si>
    <t>27.09.1983</t>
  </si>
  <si>
    <t>Щипалов Роман</t>
  </si>
  <si>
    <t>Эзау Владислав</t>
  </si>
  <si>
    <t>Экишев Александр</t>
  </si>
  <si>
    <t>Экишев Иван</t>
  </si>
  <si>
    <t>24.08.2005</t>
  </si>
  <si>
    <t>Энеев Искандер</t>
  </si>
  <si>
    <t>04.06.1986</t>
  </si>
  <si>
    <t>Ош  Киргизия</t>
  </si>
  <si>
    <t>Эренценов Алдар</t>
  </si>
  <si>
    <t>Эренценов Санджи</t>
  </si>
  <si>
    <t>Юдин Георгий</t>
  </si>
  <si>
    <t>Юн Андрей</t>
  </si>
  <si>
    <t>03.12.2005</t>
  </si>
  <si>
    <t>Юнусов Амир</t>
  </si>
  <si>
    <t>Юнусов Михаил</t>
  </si>
  <si>
    <t>Юраскин Вадим</t>
  </si>
  <si>
    <t>Юренков Никита</t>
  </si>
  <si>
    <t>Юрченко Николай</t>
  </si>
  <si>
    <t>Юрьев Владислав</t>
  </si>
  <si>
    <t>Юсупов Динар</t>
  </si>
  <si>
    <t>Юсупов Тимур</t>
  </si>
  <si>
    <t>Ягудин Азат</t>
  </si>
  <si>
    <t>Ягудин Булат</t>
  </si>
  <si>
    <t>02.09.2010</t>
  </si>
  <si>
    <t>Якименко Илья</t>
  </si>
  <si>
    <t>Яковлев Артем</t>
  </si>
  <si>
    <t>Яковлев Иван</t>
  </si>
  <si>
    <t>18.12.2006</t>
  </si>
  <si>
    <t>Яковлев Петр</t>
  </si>
  <si>
    <t>02.08.2006</t>
  </si>
  <si>
    <t>Ямпольский Алексей</t>
  </si>
  <si>
    <t>Ямся Кирилл</t>
  </si>
  <si>
    <t>Ямщиков Артем</t>
  </si>
  <si>
    <t>03.11.2006</t>
  </si>
  <si>
    <t>Яновский Артем</t>
  </si>
  <si>
    <t>22.04.2005</t>
  </si>
  <si>
    <t>Ярославский Данил</t>
  </si>
  <si>
    <t>Ясашный Тимофей</t>
  </si>
  <si>
    <t>Ола  Магад.обл.</t>
  </si>
  <si>
    <t>Ясенов Марк</t>
  </si>
  <si>
    <t>Ясинский Александр</t>
  </si>
  <si>
    <t>Яхонтов Антон</t>
  </si>
  <si>
    <t>22.03.2005</t>
  </si>
  <si>
    <t>Яцюк Андрей</t>
  </si>
  <si>
    <t>29.01.2001</t>
  </si>
  <si>
    <t>Яшнев Денис</t>
  </si>
  <si>
    <t>Ященин Семен</t>
  </si>
  <si>
    <t>Абдрафикова Азиза</t>
  </si>
  <si>
    <t>30.05.2008</t>
  </si>
  <si>
    <t>Абдуллина Айзиля</t>
  </si>
  <si>
    <t>28.11.2009</t>
  </si>
  <si>
    <t>Абдуллина Арина</t>
  </si>
  <si>
    <t>12.07.2009</t>
  </si>
  <si>
    <t>Абдуллина Мадина</t>
  </si>
  <si>
    <t>Абдульманова Арина</t>
  </si>
  <si>
    <t>06.03.2004</t>
  </si>
  <si>
    <t>Абитова Катрин</t>
  </si>
  <si>
    <t>Аборнева Ульяна</t>
  </si>
  <si>
    <t>27.04.2010</t>
  </si>
  <si>
    <t>Абраамян Элизабет</t>
  </si>
  <si>
    <t>Абрамова Александра</t>
  </si>
  <si>
    <t>Абрамова Дарья</t>
  </si>
  <si>
    <t>Абрамова Евгения</t>
  </si>
  <si>
    <t>10.10.2003</t>
  </si>
  <si>
    <t>Аввакумова Эмилия</t>
  </si>
  <si>
    <t>Аверьянова Мария</t>
  </si>
  <si>
    <t>23.01.2004</t>
  </si>
  <si>
    <t>Авилова Арина</t>
  </si>
  <si>
    <t>Агафонова Дарья</t>
  </si>
  <si>
    <t>23.08.2011</t>
  </si>
  <si>
    <t>Агеева Полина</t>
  </si>
  <si>
    <t>06.03.2008</t>
  </si>
  <si>
    <t>Агуреева Ксения</t>
  </si>
  <si>
    <t>08.08.2008</t>
  </si>
  <si>
    <t>Адамсон Дарья</t>
  </si>
  <si>
    <t>03.06.2009</t>
  </si>
  <si>
    <t>Адеянова Виктория</t>
  </si>
  <si>
    <t>Адиханян Амалия</t>
  </si>
  <si>
    <t>Адова Анастасия</t>
  </si>
  <si>
    <t>15.06.2004</t>
  </si>
  <si>
    <t>Акдоган Луиза</t>
  </si>
  <si>
    <t>Акимова Дарья</t>
  </si>
  <si>
    <t>27.07.2004</t>
  </si>
  <si>
    <t>Актальчикова Лаура</t>
  </si>
  <si>
    <t>Алай Таисия</t>
  </si>
  <si>
    <t>Александрова Ольга</t>
  </si>
  <si>
    <t>05.06.2009</t>
  </si>
  <si>
    <t>25.03.2005</t>
  </si>
  <si>
    <t>11.03.2008</t>
  </si>
  <si>
    <t>Алтухова Анна</t>
  </si>
  <si>
    <t>Аманкулова Дарина</t>
  </si>
  <si>
    <t>27.08.2007</t>
  </si>
  <si>
    <t>Амшокова Самира</t>
  </si>
  <si>
    <t>24.02.2008</t>
  </si>
  <si>
    <t>28.08.2005</t>
  </si>
  <si>
    <t>Ананьева Александра</t>
  </si>
  <si>
    <t>18.12.2001</t>
  </si>
  <si>
    <t>Анашкина Мария</t>
  </si>
  <si>
    <t>Андреева Марина</t>
  </si>
  <si>
    <t>Андриянова Арина</t>
  </si>
  <si>
    <t>09.05.2010</t>
  </si>
  <si>
    <t>Анигуркина Кира</t>
  </si>
  <si>
    <t>Анисимова Вероника</t>
  </si>
  <si>
    <t>Анисимова Дарья</t>
  </si>
  <si>
    <t>Антонова Екатерина</t>
  </si>
  <si>
    <t>Антонова Марина</t>
  </si>
  <si>
    <t>Апсатарова Дарина</t>
  </si>
  <si>
    <t>Мишкино  Баш.</t>
  </si>
  <si>
    <t>Аптрахманова Ирина</t>
  </si>
  <si>
    <t>Арафалова Софья</t>
  </si>
  <si>
    <t>Арбатова Ольга</t>
  </si>
  <si>
    <t>17.08.2005</t>
  </si>
  <si>
    <t>Аргатенко Алена</t>
  </si>
  <si>
    <t>25.07.2008</t>
  </si>
  <si>
    <t>25.11.2007</t>
  </si>
  <si>
    <t>Архипова Валерия</t>
  </si>
  <si>
    <t>Асанова Дарья</t>
  </si>
  <si>
    <t>19.08.2009</t>
  </si>
  <si>
    <t>Аслаева Азалия</t>
  </si>
  <si>
    <t>30.11.2007</t>
  </si>
  <si>
    <t>Астанина Елизавета</t>
  </si>
  <si>
    <t>Астанина Ирина</t>
  </si>
  <si>
    <t>Асташева Алина</t>
  </si>
  <si>
    <t>Асташева Доминика</t>
  </si>
  <si>
    <t>18.03.2009</t>
  </si>
  <si>
    <t>Афанасьева Елизавета</t>
  </si>
  <si>
    <t>Афанасьева Софья</t>
  </si>
  <si>
    <t>07.06.2010</t>
  </si>
  <si>
    <t>Афанасьева Ульяна</t>
  </si>
  <si>
    <t>Афонина Ксения</t>
  </si>
  <si>
    <t>05.11.2005</t>
  </si>
  <si>
    <t>Ахмадеева Аида</t>
  </si>
  <si>
    <t>25.05.2008</t>
  </si>
  <si>
    <t>Ахмадеева Виктория</t>
  </si>
  <si>
    <t>28.09.2010</t>
  </si>
  <si>
    <t>Ахновская Ангелина</t>
  </si>
  <si>
    <t>Ацканова Ариана</t>
  </si>
  <si>
    <t>Бабигорец Мария</t>
  </si>
  <si>
    <t>17.05.2004</t>
  </si>
  <si>
    <t>Бабушкина Анастасия</t>
  </si>
  <si>
    <t>19.09.2007</t>
  </si>
  <si>
    <t>05.09.2005</t>
  </si>
  <si>
    <t>Багадаева Номина</t>
  </si>
  <si>
    <t>Бадракова Алина</t>
  </si>
  <si>
    <t>08.04.2008</t>
  </si>
  <si>
    <t>Баженова Александра</t>
  </si>
  <si>
    <t>Байрамова Камилла</t>
  </si>
  <si>
    <t>Бакакина Альбина</t>
  </si>
  <si>
    <t>18.05.2001</t>
  </si>
  <si>
    <t>Бакаутова Дарья</t>
  </si>
  <si>
    <t>Бакина Арина</t>
  </si>
  <si>
    <t>Бакуменко Эльвира</t>
  </si>
  <si>
    <t>Балгазина Арина</t>
  </si>
  <si>
    <t>Балданова Нарана</t>
  </si>
  <si>
    <t>Баленкова Дарья</t>
  </si>
  <si>
    <t>Балк Александра</t>
  </si>
  <si>
    <t>15.11.2006</t>
  </si>
  <si>
    <t>Балыкина Валерия</t>
  </si>
  <si>
    <t>Балыко Ирина</t>
  </si>
  <si>
    <t>Балыкова Елена</t>
  </si>
  <si>
    <t>Бараева Элина</t>
  </si>
  <si>
    <t>Баранова Мария</t>
  </si>
  <si>
    <t>Баранова Софья</t>
  </si>
  <si>
    <t>Барсукова Лилия</t>
  </si>
  <si>
    <t>29.07.2008</t>
  </si>
  <si>
    <t>27.06.2007</t>
  </si>
  <si>
    <t>Батандаева Виктория</t>
  </si>
  <si>
    <t>16.12.2001</t>
  </si>
  <si>
    <t>Батареева Анна</t>
  </si>
  <si>
    <t>Батова Анна</t>
  </si>
  <si>
    <t>29.11.2008</t>
  </si>
  <si>
    <t>Бахвалова Юлия</t>
  </si>
  <si>
    <t>Бахичева Вероника</t>
  </si>
  <si>
    <t>Бацаева Галина</t>
  </si>
  <si>
    <t>Бацан Полина</t>
  </si>
  <si>
    <t>04.02.2009</t>
  </si>
  <si>
    <t>Башерова Арина</t>
  </si>
  <si>
    <t>09.04.2008</t>
  </si>
  <si>
    <t>Баширова Диляра</t>
  </si>
  <si>
    <t>Башкатова Мария</t>
  </si>
  <si>
    <t>02.04.2009</t>
  </si>
  <si>
    <t>Башмакова Мария</t>
  </si>
  <si>
    <t>Бегиева Фатима</t>
  </si>
  <si>
    <t>18.04.2003</t>
  </si>
  <si>
    <t>Безюра Диана</t>
  </si>
  <si>
    <t>Бекишева Дарья</t>
  </si>
  <si>
    <t>Белова Анастасия</t>
  </si>
  <si>
    <t>16.04.2008</t>
  </si>
  <si>
    <t>Белова Софья</t>
  </si>
  <si>
    <t>25.08.2007</t>
  </si>
  <si>
    <t>Белозерова Антонина</t>
  </si>
  <si>
    <t>28.06.2005</t>
  </si>
  <si>
    <t>Белозор Маргарита</t>
  </si>
  <si>
    <t>Беломестных Анастасия</t>
  </si>
  <si>
    <t>Беломестных Виктория</t>
  </si>
  <si>
    <t>09.05.2007</t>
  </si>
  <si>
    <t>Белосветова Влада</t>
  </si>
  <si>
    <t>Белоусова Вероника</t>
  </si>
  <si>
    <t>25.08.2009</t>
  </si>
  <si>
    <t>Белоусова София</t>
  </si>
  <si>
    <t>Белоусько Вера</t>
  </si>
  <si>
    <t>Белугина Ольга</t>
  </si>
  <si>
    <t>Беляева Александра</t>
  </si>
  <si>
    <t>Беляйкина Александра</t>
  </si>
  <si>
    <t>Белякова Елизавета</t>
  </si>
  <si>
    <t>Белякова Майя</t>
  </si>
  <si>
    <t>08.05.2004</t>
  </si>
  <si>
    <t>Белякова Софья</t>
  </si>
  <si>
    <t>Берданосова Алена</t>
  </si>
  <si>
    <t>Березина Анастасия</t>
  </si>
  <si>
    <t>Береснева Анастасия</t>
  </si>
  <si>
    <t>Берсенева Дарья</t>
  </si>
  <si>
    <t>Беседина Ариана</t>
  </si>
  <si>
    <t>05.11.2004</t>
  </si>
  <si>
    <t>Бесчастнова Василиса</t>
  </si>
  <si>
    <t>Бирюкова Анастасия</t>
  </si>
  <si>
    <t>Блохина Алена</t>
  </si>
  <si>
    <t>Блохина Ольга</t>
  </si>
  <si>
    <t>Блохина Полина</t>
  </si>
  <si>
    <t>09.11.2009</t>
  </si>
  <si>
    <t>Бобылева Дарья</t>
  </si>
  <si>
    <t>22.02.2008</t>
  </si>
  <si>
    <t>Бобылева Диана</t>
  </si>
  <si>
    <t>Богданова Екатерина</t>
  </si>
  <si>
    <t>Богданова Олеся</t>
  </si>
  <si>
    <t>Богомолова Анастасия</t>
  </si>
  <si>
    <t>Бодоговская Мария</t>
  </si>
  <si>
    <t>14.02.2003</t>
  </si>
  <si>
    <t>Божко София</t>
  </si>
  <si>
    <t>Бозиева Альфия</t>
  </si>
  <si>
    <t>10.10.2005</t>
  </si>
  <si>
    <t>Бойкова Полина</t>
  </si>
  <si>
    <t>Бокова Александра</t>
  </si>
  <si>
    <t>20.05.2009</t>
  </si>
  <si>
    <t>Болдырева Дарья</t>
  </si>
  <si>
    <t>01.06.2007</t>
  </si>
  <si>
    <t>Болотова Виктория</t>
  </si>
  <si>
    <t>Большакова Полина</t>
  </si>
  <si>
    <t>Бондаренко Валерия</t>
  </si>
  <si>
    <t>Бондаренко Мария</t>
  </si>
  <si>
    <t>Бордюговская Мария</t>
  </si>
  <si>
    <t>Бориева Малена</t>
  </si>
  <si>
    <t>Борисенок Арина</t>
  </si>
  <si>
    <t>Борисовец Мария</t>
  </si>
  <si>
    <t>Бородина Елизавета</t>
  </si>
  <si>
    <t>Бородуля Марина</t>
  </si>
  <si>
    <t>Бороздина Анна</t>
  </si>
  <si>
    <t>13.12.2007</t>
  </si>
  <si>
    <t>Бороздина Ксения</t>
  </si>
  <si>
    <t>19.10.2009</t>
  </si>
  <si>
    <t>Борщева Вероника</t>
  </si>
  <si>
    <t>Бояринцева Анастасия</t>
  </si>
  <si>
    <t>06.04.2009</t>
  </si>
  <si>
    <t>14.09.2005</t>
  </si>
  <si>
    <t>Бредихина Виктория</t>
  </si>
  <si>
    <t>Бриль Дарья</t>
  </si>
  <si>
    <t>Бугарева Елизавета</t>
  </si>
  <si>
    <t>Бугрова Диана</t>
  </si>
  <si>
    <t>11.04.2008</t>
  </si>
  <si>
    <t>Бударина София</t>
  </si>
  <si>
    <t>01.10.2003</t>
  </si>
  <si>
    <t>Бударная Екатерина</t>
  </si>
  <si>
    <t>Будяк Рада</t>
  </si>
  <si>
    <t>Буйских Дарья</t>
  </si>
  <si>
    <t>Буканова Арина</t>
  </si>
  <si>
    <t>08.08.2009</t>
  </si>
  <si>
    <t>Майский  КБР</t>
  </si>
  <si>
    <t>Булатова Руфина</t>
  </si>
  <si>
    <t>Буракова Валерия</t>
  </si>
  <si>
    <t>Бурачевская Диана</t>
  </si>
  <si>
    <t>Бургасова Марина</t>
  </si>
  <si>
    <t>Бурдик Ольга</t>
  </si>
  <si>
    <t>Бурова Альбина</t>
  </si>
  <si>
    <t>Бурцева Анна</t>
  </si>
  <si>
    <t>Буслаева Анжелика</t>
  </si>
  <si>
    <t>Бутенко Ксения</t>
  </si>
  <si>
    <t>Быкова Алена</t>
  </si>
  <si>
    <t>Быкова Арина</t>
  </si>
  <si>
    <t>Быстрова Анна</t>
  </si>
  <si>
    <t>Бытотова Дарья</t>
  </si>
  <si>
    <t>27.08.2006</t>
  </si>
  <si>
    <t>Бычек Светлана</t>
  </si>
  <si>
    <t>19.01.2008</t>
  </si>
  <si>
    <t>Вагапова Аида</t>
  </si>
  <si>
    <t>Вакина Анна</t>
  </si>
  <si>
    <t>Валеева Зиля</t>
  </si>
  <si>
    <t>10.05.2008</t>
  </si>
  <si>
    <t>Валиева Алия</t>
  </si>
  <si>
    <t>06.09.2006</t>
  </si>
  <si>
    <t>Валова Ксения</t>
  </si>
  <si>
    <t>Вандакурова Ольга</t>
  </si>
  <si>
    <t>Варгина Софья</t>
  </si>
  <si>
    <t>11.01.2005</t>
  </si>
  <si>
    <t>Вардапетян Мария</t>
  </si>
  <si>
    <t>08.07.2003</t>
  </si>
  <si>
    <t>Вартанова Алиса</t>
  </si>
  <si>
    <t>07.10.2005</t>
  </si>
  <si>
    <t>Васильева Алина</t>
  </si>
  <si>
    <t>Васильева Анастасия</t>
  </si>
  <si>
    <t>Васильева Арина</t>
  </si>
  <si>
    <t>Васильева Ульяна</t>
  </si>
  <si>
    <t>19.08.2008</t>
  </si>
  <si>
    <t>Васильченко Анастасия</t>
  </si>
  <si>
    <t>22.03.2007</t>
  </si>
  <si>
    <t>Вдовина Александра</t>
  </si>
  <si>
    <t>Вейсвер Елизавета</t>
  </si>
  <si>
    <t>Велиева Шейла</t>
  </si>
  <si>
    <t>Веревкина Анна</t>
  </si>
  <si>
    <t>28.09.2005</t>
  </si>
  <si>
    <t>23.07.2002</t>
  </si>
  <si>
    <t>25.06.2005</t>
  </si>
  <si>
    <t>Вершинская Софья</t>
  </si>
  <si>
    <t>Виденькина Алина</t>
  </si>
  <si>
    <t>Викулова Полина</t>
  </si>
  <si>
    <t>Виниченко Александра</t>
  </si>
  <si>
    <t>25.12.2008</t>
  </si>
  <si>
    <t>Виничук Полина</t>
  </si>
  <si>
    <t>12.08.2008</t>
  </si>
  <si>
    <t>Винник Екатерина</t>
  </si>
  <si>
    <t>03.08.2005</t>
  </si>
  <si>
    <t>Виноградова Мария</t>
  </si>
  <si>
    <t>19.02.2010</t>
  </si>
  <si>
    <t>Вихляева Алина</t>
  </si>
  <si>
    <t>Вишнякова Валерия</t>
  </si>
  <si>
    <t>Владимирова Елизавета</t>
  </si>
  <si>
    <t>Владимирова Полина</t>
  </si>
  <si>
    <t>16.03.2005</t>
  </si>
  <si>
    <t>Власова Анастасия</t>
  </si>
  <si>
    <t>27.02.2004</t>
  </si>
  <si>
    <t>Власова Влада</t>
  </si>
  <si>
    <t>Водка Ольга</t>
  </si>
  <si>
    <t>26.06.2009</t>
  </si>
  <si>
    <t>Возиянова Владислава</t>
  </si>
  <si>
    <t>Волкова Юлия</t>
  </si>
  <si>
    <t>Волненко Екатерина</t>
  </si>
  <si>
    <t>Волненко Наталия</t>
  </si>
  <si>
    <t>10.06.1971</t>
  </si>
  <si>
    <t>Волосатова Алина</t>
  </si>
  <si>
    <t>Волохина Виктория</t>
  </si>
  <si>
    <t>Воробьева Алина</t>
  </si>
  <si>
    <t>Воробьева Юлия</t>
  </si>
  <si>
    <t>25.08.2005</t>
  </si>
  <si>
    <t>Воронина Влада</t>
  </si>
  <si>
    <t>19.11.2004</t>
  </si>
  <si>
    <t>Воронина Ксения</t>
  </si>
  <si>
    <t>Воронова Дарья</t>
  </si>
  <si>
    <t>17.12.2006</t>
  </si>
  <si>
    <t>Воронцова Алена</t>
  </si>
  <si>
    <t>Воронцова Маргарита</t>
  </si>
  <si>
    <t>Воронцова Мария</t>
  </si>
  <si>
    <t>24.02.2007</t>
  </si>
  <si>
    <t>13.10.2007</t>
  </si>
  <si>
    <t>06.11.2007</t>
  </si>
  <si>
    <t>Вотинцева Таисия</t>
  </si>
  <si>
    <t>Вразовская Кристина</t>
  </si>
  <si>
    <t>Вульвач Алина</t>
  </si>
  <si>
    <t>Вычегдина Ирина</t>
  </si>
  <si>
    <t>15.11.2004</t>
  </si>
  <si>
    <t>Вязникова Татьяна</t>
  </si>
  <si>
    <t>08.10.2009</t>
  </si>
  <si>
    <t>22.06.2002</t>
  </si>
  <si>
    <t>Габитова Камилла</t>
  </si>
  <si>
    <t>Ишеевка  Ульян.о.</t>
  </si>
  <si>
    <t>Гаврева Ярослава</t>
  </si>
  <si>
    <t>08.11.2007</t>
  </si>
  <si>
    <t>Гаврисенко Татьяна</t>
  </si>
  <si>
    <t>01.08.2005</t>
  </si>
  <si>
    <t>Гагарина Валерия</t>
  </si>
  <si>
    <t>Гадаева Ясмина</t>
  </si>
  <si>
    <t>09.08.2008</t>
  </si>
  <si>
    <t>05.10.2007</t>
  </si>
  <si>
    <t>Гайнуллина Алиса</t>
  </si>
  <si>
    <t>Галанова Виктория</t>
  </si>
  <si>
    <t>Галахова Александра</t>
  </si>
  <si>
    <t>Галеева Алсу</t>
  </si>
  <si>
    <t>Галенко Алена</t>
  </si>
  <si>
    <t>Галицкая Дарья</t>
  </si>
  <si>
    <t>26.11.2004</t>
  </si>
  <si>
    <t>Галкина Владислава</t>
  </si>
  <si>
    <t>Галко Альбина</t>
  </si>
  <si>
    <t>Галлямова Диана</t>
  </si>
  <si>
    <t>Галузинская Яна</t>
  </si>
  <si>
    <t>Гамаонова Анна</t>
  </si>
  <si>
    <t>Гамбарова Эльвина</t>
  </si>
  <si>
    <t>Ганева Виктория</t>
  </si>
  <si>
    <t>19.10.2003</t>
  </si>
  <si>
    <t>Гапонова Софья</t>
  </si>
  <si>
    <t>Гаранжа Алина</t>
  </si>
  <si>
    <t>13.06.2004</t>
  </si>
  <si>
    <t>Гаркушина Елизавета</t>
  </si>
  <si>
    <t>Гармаш Юлия</t>
  </si>
  <si>
    <t>Гармашова Кира</t>
  </si>
  <si>
    <t>Гатауллина Камиля</t>
  </si>
  <si>
    <t>Гацолаева Алана</t>
  </si>
  <si>
    <t>Гашкова Елена</t>
  </si>
  <si>
    <t>09.04.2003</t>
  </si>
  <si>
    <t>Георгиева Карина</t>
  </si>
  <si>
    <t>19.05.2004</t>
  </si>
  <si>
    <t>Герасименко Агнесса</t>
  </si>
  <si>
    <t>Герасимова Ангелина</t>
  </si>
  <si>
    <t>Гербутова Дарья</t>
  </si>
  <si>
    <t>Гергова Аминат</t>
  </si>
  <si>
    <t>Гердюк Софья</t>
  </si>
  <si>
    <t>Гибатдинова Кристина</t>
  </si>
  <si>
    <t>Гиголаева Алана</t>
  </si>
  <si>
    <t>Гилазиева Аида</t>
  </si>
  <si>
    <t>Гиль Алиса</t>
  </si>
  <si>
    <t>Гильмуллина Раделия</t>
  </si>
  <si>
    <t>14.06.2010</t>
  </si>
  <si>
    <t>Гисматуллина Лейла</t>
  </si>
  <si>
    <t>Гисюк Алина</t>
  </si>
  <si>
    <t>Гладких Татьяна</t>
  </si>
  <si>
    <t>24.01.2007</t>
  </si>
  <si>
    <t>04.11.2004</t>
  </si>
  <si>
    <t>Гоголева Нарыйа</t>
  </si>
  <si>
    <t>21.10.2007</t>
  </si>
  <si>
    <t>Гогонова Екатерина</t>
  </si>
  <si>
    <t>Гойс Вера</t>
  </si>
  <si>
    <t>05.08.2010</t>
  </si>
  <si>
    <t>27.12.2006</t>
  </si>
  <si>
    <t>Голиней Елизавета</t>
  </si>
  <si>
    <t>06.01.2009</t>
  </si>
  <si>
    <t>Голубева Екатерина</t>
  </si>
  <si>
    <t>Голубь Алена</t>
  </si>
  <si>
    <t>12.02.2008</t>
  </si>
  <si>
    <t>Гольхина Кира</t>
  </si>
  <si>
    <t>02.07.2008</t>
  </si>
  <si>
    <t>Горбачева Татьяна</t>
  </si>
  <si>
    <t>Горбенко Анастасия</t>
  </si>
  <si>
    <t>11.08.2010</t>
  </si>
  <si>
    <t>Горбунова Евгения</t>
  </si>
  <si>
    <t>Горбунова Мария</t>
  </si>
  <si>
    <t>Горбунова Полина</t>
  </si>
  <si>
    <t>Горбылева Дарья</t>
  </si>
  <si>
    <t>03.04.2004</t>
  </si>
  <si>
    <t>Гордеева Алина</t>
  </si>
  <si>
    <t>Гордеева Ольга</t>
  </si>
  <si>
    <t>Горлина Ольга</t>
  </si>
  <si>
    <t>Горновитова Василиса</t>
  </si>
  <si>
    <t>02.02.2009</t>
  </si>
  <si>
    <t>Горохова Полина</t>
  </si>
  <si>
    <t>20.02.2005</t>
  </si>
  <si>
    <t>06.06.2005</t>
  </si>
  <si>
    <t>Горчакова Диана</t>
  </si>
  <si>
    <t>Горчакова Елена</t>
  </si>
  <si>
    <t>Горшкалева Ольга</t>
  </si>
  <si>
    <t>Гостева Валерия</t>
  </si>
  <si>
    <t>16.01.2003</t>
  </si>
  <si>
    <t>Грабович Анастасия</t>
  </si>
  <si>
    <t>Грачева Валентина</t>
  </si>
  <si>
    <t>01.09.2007</t>
  </si>
  <si>
    <t>Грачева Виктория</t>
  </si>
  <si>
    <t>Грачева Софья</t>
  </si>
  <si>
    <t>Грибян Александра</t>
  </si>
  <si>
    <t>18.12.2008</t>
  </si>
  <si>
    <t>Григоренко Карина</t>
  </si>
  <si>
    <t>Григорьева Анна</t>
  </si>
  <si>
    <t>Григорьева Дарья</t>
  </si>
  <si>
    <t>26.02.2008</t>
  </si>
  <si>
    <t>Гридина Мария</t>
  </si>
  <si>
    <t>Гринченко Анастасия</t>
  </si>
  <si>
    <t>Гришанова Арина</t>
  </si>
  <si>
    <t>Громова Анастасия</t>
  </si>
  <si>
    <t>Грохольская Ирина</t>
  </si>
  <si>
    <t>Груздева Наталья</t>
  </si>
  <si>
    <t>Грушина Екатерина</t>
  </si>
  <si>
    <t>27.08.2004</t>
  </si>
  <si>
    <t>Грызлова Анна</t>
  </si>
  <si>
    <t>12.04.2008</t>
  </si>
  <si>
    <t>Грязева Анна</t>
  </si>
  <si>
    <t>Губанова Арина</t>
  </si>
  <si>
    <t>04.12.2008</t>
  </si>
  <si>
    <t>Губанова Диана</t>
  </si>
  <si>
    <t>Губанова Эмилия</t>
  </si>
  <si>
    <t>Губачева Фредерика</t>
  </si>
  <si>
    <t>22.10.2008</t>
  </si>
  <si>
    <t>Гугнина Агата</t>
  </si>
  <si>
    <t>11.05.2002</t>
  </si>
  <si>
    <t>Гулина Арина</t>
  </si>
  <si>
    <t>Гурулева Мария</t>
  </si>
  <si>
    <t>Гусева Ксения</t>
  </si>
  <si>
    <t>19.12.2009</t>
  </si>
  <si>
    <t>Гусева Юлия</t>
  </si>
  <si>
    <t>Гучетль Рузана</t>
  </si>
  <si>
    <t>02.05.2008</t>
  </si>
  <si>
    <t>Теучежский р-он  Адыгея</t>
  </si>
  <si>
    <t>Давидова Виктория</t>
  </si>
  <si>
    <t>15.09.2007</t>
  </si>
  <si>
    <t>Давудмагомедова Мадина</t>
  </si>
  <si>
    <t>Давыдова Валерия</t>
  </si>
  <si>
    <t>18.01.2007</t>
  </si>
  <si>
    <t>Давыдова Полина</t>
  </si>
  <si>
    <t>Далимова Алина</t>
  </si>
  <si>
    <t>Данилевич Светлана</t>
  </si>
  <si>
    <t>14.03.1985</t>
  </si>
  <si>
    <t>17.06.2001</t>
  </si>
  <si>
    <t>Данилова Анастасия</t>
  </si>
  <si>
    <t>Данилова Василиса</t>
  </si>
  <si>
    <t>Данильченко Дарья</t>
  </si>
  <si>
    <t>Данилюк Елизавета</t>
  </si>
  <si>
    <t>Данилюк Яна</t>
  </si>
  <si>
    <t>22.11.2004</t>
  </si>
  <si>
    <t>Двинянинова Марина</t>
  </si>
  <si>
    <t>Дебетеева Рената</t>
  </si>
  <si>
    <t>Дебетеева Самира</t>
  </si>
  <si>
    <t>17.02.2011</t>
  </si>
  <si>
    <t>Дегтярева Полина</t>
  </si>
  <si>
    <t>Дементьева Виктория</t>
  </si>
  <si>
    <t>Дементьева Елизавета</t>
  </si>
  <si>
    <t>18.12.2004</t>
  </si>
  <si>
    <t>Демидова София</t>
  </si>
  <si>
    <t>10.12.2007</t>
  </si>
  <si>
    <t>Демченкова Анастасия</t>
  </si>
  <si>
    <t>Денисенко Анастасия</t>
  </si>
  <si>
    <t>Денисенко Ксения</t>
  </si>
  <si>
    <t>31.01.2007</t>
  </si>
  <si>
    <t>Денисова Анна</t>
  </si>
  <si>
    <t>30.04.1979</t>
  </si>
  <si>
    <t>Денисова Таисия</t>
  </si>
  <si>
    <t>30.06.2005</t>
  </si>
  <si>
    <t>Дергунова Дарья</t>
  </si>
  <si>
    <t>Деревенец Карина</t>
  </si>
  <si>
    <t>Деревягина Олеся</t>
  </si>
  <si>
    <t>Дереза Арина</t>
  </si>
  <si>
    <t>Дерзкова Анастасия</t>
  </si>
  <si>
    <t>02.12.2008</t>
  </si>
  <si>
    <t>Десятниченко Ирина</t>
  </si>
  <si>
    <t>Дзигунова Елена</t>
  </si>
  <si>
    <t>Дзыгалюк Анастасия</t>
  </si>
  <si>
    <t>Диамбекова Алиса</t>
  </si>
  <si>
    <t>Диденко Александра</t>
  </si>
  <si>
    <t>Диденко Юлия</t>
  </si>
  <si>
    <t>22.02.2005</t>
  </si>
  <si>
    <t>Дмитренко Алина</t>
  </si>
  <si>
    <t>Дмитриенко Светлана</t>
  </si>
  <si>
    <t>Добовцева Елизавета</t>
  </si>
  <si>
    <t>Довгая Алена</t>
  </si>
  <si>
    <t>03.07.2007</t>
  </si>
  <si>
    <t>Долгарева Мария</t>
  </si>
  <si>
    <t>Долгая Лилиана</t>
  </si>
  <si>
    <t>21.01.2003</t>
  </si>
  <si>
    <t>Долгих Анна</t>
  </si>
  <si>
    <t>Долгопятова Мария</t>
  </si>
  <si>
    <t>23.10.2009</t>
  </si>
  <si>
    <t>Долгушина Дарья</t>
  </si>
  <si>
    <t>Частоозерье  Кург.обл.</t>
  </si>
  <si>
    <t>Долгушина Елизавета</t>
  </si>
  <si>
    <t>06.10.2003</t>
  </si>
  <si>
    <t>Доржиева Анита</t>
  </si>
  <si>
    <t>Дорожкина Злата</t>
  </si>
  <si>
    <t>Доронина Маргарита</t>
  </si>
  <si>
    <t>24.04.2007</t>
  </si>
  <si>
    <t>Дорофеева Виктория</t>
  </si>
  <si>
    <t>Дорохина Виктория</t>
  </si>
  <si>
    <t>16.04.2005</t>
  </si>
  <si>
    <t>Дорош Кристина</t>
  </si>
  <si>
    <t>Дохова Дисана</t>
  </si>
  <si>
    <t>24.02.2009</t>
  </si>
  <si>
    <t>Дощатова Мария</t>
  </si>
  <si>
    <t>Дребнева Яна</t>
  </si>
  <si>
    <t>Мостовская  Кр.кр.</t>
  </si>
  <si>
    <t>Дробниченко Полина</t>
  </si>
  <si>
    <t>Дробошевская Екатерина</t>
  </si>
  <si>
    <t>Дрожжина Ксения</t>
  </si>
  <si>
    <t>Дроздова Екатерина</t>
  </si>
  <si>
    <t>13.08.2008</t>
  </si>
  <si>
    <t>Дроздова Кира</t>
  </si>
  <si>
    <t>Дроздова Лидия</t>
  </si>
  <si>
    <t>06.10.2004</t>
  </si>
  <si>
    <t>Друдэ Ирина</t>
  </si>
  <si>
    <t>Дружбина Николь</t>
  </si>
  <si>
    <t>22.01.2011</t>
  </si>
  <si>
    <t>Дружинина Елизавета</t>
  </si>
  <si>
    <t>26.05.2008</t>
  </si>
  <si>
    <t>Дубинина Эвелина</t>
  </si>
  <si>
    <t>Дубовикова Дарья</t>
  </si>
  <si>
    <t>09.02.2004</t>
  </si>
  <si>
    <t>Дугина Вероника</t>
  </si>
  <si>
    <t>Дугурова Анна</t>
  </si>
  <si>
    <t>Дудина Алла</t>
  </si>
  <si>
    <t>Дудченко Анна</t>
  </si>
  <si>
    <t>11.08.2009</t>
  </si>
  <si>
    <t>Дудченко Юлия</t>
  </si>
  <si>
    <t>Дурнова Анфиса</t>
  </si>
  <si>
    <t>Дурхисанова Анна</t>
  </si>
  <si>
    <t>Душнюк Станислава</t>
  </si>
  <si>
    <t>Дыкина Анна</t>
  </si>
  <si>
    <t>15.12.2010</t>
  </si>
  <si>
    <t>Дылинова Карина</t>
  </si>
  <si>
    <t>Дьякова Полина</t>
  </si>
  <si>
    <t>04.01.2003</t>
  </si>
  <si>
    <t>Дьяконова Екатерина</t>
  </si>
  <si>
    <t>Дьяконова Ксения</t>
  </si>
  <si>
    <t>Дьяченко Полина</t>
  </si>
  <si>
    <t>Евсеева Кристина</t>
  </si>
  <si>
    <t>Евстифеева Анна</t>
  </si>
  <si>
    <t>Евстифеева Юлия</t>
  </si>
  <si>
    <t>Егорова Вероника</t>
  </si>
  <si>
    <t>22.07.2009</t>
  </si>
  <si>
    <t>Егоршева Мария</t>
  </si>
  <si>
    <t>Егунова Ольга</t>
  </si>
  <si>
    <t>Елисеева Мария</t>
  </si>
  <si>
    <t>Елькина Вероника</t>
  </si>
  <si>
    <t>Елькина Ксения</t>
  </si>
  <si>
    <t>Емельянова Арина</t>
  </si>
  <si>
    <t>Емельянцева Генриетта</t>
  </si>
  <si>
    <t>Еремина Дарья</t>
  </si>
  <si>
    <t>12.06.2012</t>
  </si>
  <si>
    <t>Ермакова Анастасия</t>
  </si>
  <si>
    <t>Ермилова Кристина</t>
  </si>
  <si>
    <t>04.03.2008</t>
  </si>
  <si>
    <t>Есипенко Агата</t>
  </si>
  <si>
    <t>18.02.2008</t>
  </si>
  <si>
    <t>Ефименко Дарья</t>
  </si>
  <si>
    <t>Ефимова Екатерина</t>
  </si>
  <si>
    <t>28.12.2005</t>
  </si>
  <si>
    <t>Ефремова Анна</t>
  </si>
  <si>
    <t>Ефремова Марина</t>
  </si>
  <si>
    <t>Жабицкая Маргарита</t>
  </si>
  <si>
    <t>Жабоева Айна</t>
  </si>
  <si>
    <t>Жабская Варвара</t>
  </si>
  <si>
    <t>07.09.2008</t>
  </si>
  <si>
    <t>Жапова Яна</t>
  </si>
  <si>
    <t>Жаренко Елизавета</t>
  </si>
  <si>
    <t>Жахина Камилла</t>
  </si>
  <si>
    <t>Жбанова Полина</t>
  </si>
  <si>
    <t>05.07.2007</t>
  </si>
  <si>
    <t>Жемухова Алина</t>
  </si>
  <si>
    <t>Жиленкова Виктория</t>
  </si>
  <si>
    <t>Жиленкова Елизавета</t>
  </si>
  <si>
    <t>Житнова Мадина</t>
  </si>
  <si>
    <t>21.07.2006</t>
  </si>
  <si>
    <t>Жихарева Дарья</t>
  </si>
  <si>
    <t>Жовнир Алена</t>
  </si>
  <si>
    <t>27.07.2011</t>
  </si>
  <si>
    <t>Жукауските Екатерина</t>
  </si>
  <si>
    <t>11.03.2007</t>
  </si>
  <si>
    <t>Жукова Виктория</t>
  </si>
  <si>
    <t>Жукова Наталья</t>
  </si>
  <si>
    <t>Журавлева Надежда</t>
  </si>
  <si>
    <t>23.06.2009</t>
  </si>
  <si>
    <t>Журавлева Ульяна</t>
  </si>
  <si>
    <t>Заварыкина Алина</t>
  </si>
  <si>
    <t>16.08.2004</t>
  </si>
  <si>
    <t>Завгородняя Ярослава</t>
  </si>
  <si>
    <t>Заволокина Раиса</t>
  </si>
  <si>
    <t>Завьялова Алена</t>
  </si>
  <si>
    <t>Загвоздкина Ульяна</t>
  </si>
  <si>
    <t>Задорожная Виктория</t>
  </si>
  <si>
    <t>Зайниева Виктория</t>
  </si>
  <si>
    <t>Зайцева Ангелина</t>
  </si>
  <si>
    <t>Закирова Джамиля</t>
  </si>
  <si>
    <t>31.03.2009</t>
  </si>
  <si>
    <t>Закутняя Эвелина</t>
  </si>
  <si>
    <t>Засыпкина Александра</t>
  </si>
  <si>
    <t>Захарова Алена</t>
  </si>
  <si>
    <t>06.05.2009</t>
  </si>
  <si>
    <t>Захарова Арина</t>
  </si>
  <si>
    <t>Захарова Вероника</t>
  </si>
  <si>
    <t>Захарова Дарья</t>
  </si>
  <si>
    <t>Захарова Полина</t>
  </si>
  <si>
    <t>15.06.2007</t>
  </si>
  <si>
    <t>Захарова Элина</t>
  </si>
  <si>
    <t>17.01.2008</t>
  </si>
  <si>
    <t>Захлыпа Алиса</t>
  </si>
  <si>
    <t>16.09.2009</t>
  </si>
  <si>
    <t>Зверева Анастасия</t>
  </si>
  <si>
    <t>Згерская Анастасия</t>
  </si>
  <si>
    <t>Здорникова Анастасия</t>
  </si>
  <si>
    <t>29.09.2007</t>
  </si>
  <si>
    <t>Земина Софья</t>
  </si>
  <si>
    <t>Грязи  Лип.обл.</t>
  </si>
  <si>
    <t>Зимина Юлия</t>
  </si>
  <si>
    <t>Зимовец Карина</t>
  </si>
  <si>
    <t>21.05.2010</t>
  </si>
  <si>
    <t>Зиронова Александра</t>
  </si>
  <si>
    <t>Зияутдинова Аделя</t>
  </si>
  <si>
    <t>Лаишево  Тат.</t>
  </si>
  <si>
    <t>Зодбоева Аюна</t>
  </si>
  <si>
    <t>Могойтуй  Заб.кр.</t>
  </si>
  <si>
    <t>Золотухина Аксинья</t>
  </si>
  <si>
    <t>Зоркова Ярославна</t>
  </si>
  <si>
    <t>Зубарева Алина</t>
  </si>
  <si>
    <t>02.09.2004</t>
  </si>
  <si>
    <t>Зубарева Дарья</t>
  </si>
  <si>
    <t>Зубко Майя</t>
  </si>
  <si>
    <t>Зырянова Арина</t>
  </si>
  <si>
    <t>Зырянова Дарья</t>
  </si>
  <si>
    <t>23.05.2008</t>
  </si>
  <si>
    <t>Зюзина Дарья</t>
  </si>
  <si>
    <t>Зюзина Наталья</t>
  </si>
  <si>
    <t>09.08.2005</t>
  </si>
  <si>
    <t>17.06.2007</t>
  </si>
  <si>
    <t>Иванова Алина</t>
  </si>
  <si>
    <t>08.07.2008</t>
  </si>
  <si>
    <t>Иванова Варвара</t>
  </si>
  <si>
    <t>21.01.2006</t>
  </si>
  <si>
    <t>12.05.2005</t>
  </si>
  <si>
    <t>Иванова Кира</t>
  </si>
  <si>
    <t>14.01.2010</t>
  </si>
  <si>
    <t>Иванова Лия</t>
  </si>
  <si>
    <t>01.12.2007</t>
  </si>
  <si>
    <t>Иванова Олеся</t>
  </si>
  <si>
    <t>23.06.2003</t>
  </si>
  <si>
    <t>Игнатушина Людмила</t>
  </si>
  <si>
    <t>Игнатьева Ольга</t>
  </si>
  <si>
    <t>Изаак Эмилия</t>
  </si>
  <si>
    <t>Измоденова Анастасия</t>
  </si>
  <si>
    <t>Иконникова Диана</t>
  </si>
  <si>
    <t>26.03.2007</t>
  </si>
  <si>
    <t>Икрянникова Вероника</t>
  </si>
  <si>
    <t>Ильина Анастасия</t>
  </si>
  <si>
    <t>26.10.2004</t>
  </si>
  <si>
    <t>Ильина Анжелика</t>
  </si>
  <si>
    <t>06.09.2005</t>
  </si>
  <si>
    <t>Ильина Анна</t>
  </si>
  <si>
    <t>Ильиных Анастасия</t>
  </si>
  <si>
    <t>Ильюченко Анастасия</t>
  </si>
  <si>
    <t>Имаметдинова Алина</t>
  </si>
  <si>
    <t>Ионова Анна</t>
  </si>
  <si>
    <t>24.04.2009</t>
  </si>
  <si>
    <t>Исаева Аделина</t>
  </si>
  <si>
    <t>23.08.2008</t>
  </si>
  <si>
    <t>Исаенко Полина</t>
  </si>
  <si>
    <t>Исакова Кирьяна</t>
  </si>
  <si>
    <t>Исмагилова Эвелина</t>
  </si>
  <si>
    <t>Исмаилова Адиле</t>
  </si>
  <si>
    <t>Исмаилова Динара</t>
  </si>
  <si>
    <t>Исмаилова Эльзара</t>
  </si>
  <si>
    <t>Истомина Маргарита</t>
  </si>
  <si>
    <t>Ишкуватова Элеонора</t>
  </si>
  <si>
    <t>Ишмуратова София</t>
  </si>
  <si>
    <t>Ишмухаметова Камилла</t>
  </si>
  <si>
    <t>10.05.2005</t>
  </si>
  <si>
    <t>Ищенко София</t>
  </si>
  <si>
    <t>Йылмаз София</t>
  </si>
  <si>
    <t>Кабанова Елена</t>
  </si>
  <si>
    <t>Казакевич Мария</t>
  </si>
  <si>
    <t>Казакова Александра</t>
  </si>
  <si>
    <t>19.07.2008</t>
  </si>
  <si>
    <t>Казакова Елена</t>
  </si>
  <si>
    <t>Казакова Кристина</t>
  </si>
  <si>
    <t>Казакова Софья</t>
  </si>
  <si>
    <t>Казакова Яна</t>
  </si>
  <si>
    <t>Казанцева Анна</t>
  </si>
  <si>
    <t>16.07.2009</t>
  </si>
  <si>
    <t>Казанцева Арина</t>
  </si>
  <si>
    <t>03.06.2004</t>
  </si>
  <si>
    <t>26.09.2005</t>
  </si>
  <si>
    <t>Казина Татьяна</t>
  </si>
  <si>
    <t>Кайгородова Валерия</t>
  </si>
  <si>
    <t>23.11.2009</t>
  </si>
  <si>
    <t>Калашникова Анастасия</t>
  </si>
  <si>
    <t>17.08.2002</t>
  </si>
  <si>
    <t>06.11.2005</t>
  </si>
  <si>
    <t>Кандрахина Мария</t>
  </si>
  <si>
    <t>Канурина Полина</t>
  </si>
  <si>
    <t>Капенкина София</t>
  </si>
  <si>
    <t>Карабанова Наталия</t>
  </si>
  <si>
    <t>Карабашева Юлия</t>
  </si>
  <si>
    <t>Карабовская Елена</t>
  </si>
  <si>
    <t>Карамчакова Алина</t>
  </si>
  <si>
    <t>30.05.2004</t>
  </si>
  <si>
    <t>Карасева Анастасия</t>
  </si>
  <si>
    <t>14.05.2004</t>
  </si>
  <si>
    <t>Карасева Ксения</t>
  </si>
  <si>
    <t>Карасева Ольга</t>
  </si>
  <si>
    <t>Карась Кристина</t>
  </si>
  <si>
    <t>06.03.2007</t>
  </si>
  <si>
    <t>Карзова Екатерина</t>
  </si>
  <si>
    <t>Кармадонова Софья</t>
  </si>
  <si>
    <t>Карнаушенко Анжелика</t>
  </si>
  <si>
    <t>Карпинская Елизавета</t>
  </si>
  <si>
    <t>05.12.2006</t>
  </si>
  <si>
    <t>Карпова Дарья</t>
  </si>
  <si>
    <t>Карпычева Нина</t>
  </si>
  <si>
    <t>18.03.2005</t>
  </si>
  <si>
    <t>Карунец Любовь</t>
  </si>
  <si>
    <t>Каспирович Дарья</t>
  </si>
  <si>
    <t>22.04.2007</t>
  </si>
  <si>
    <t>Кастко Виктория</t>
  </si>
  <si>
    <t>Касьян Мария</t>
  </si>
  <si>
    <t>Касьянова Милана</t>
  </si>
  <si>
    <t>Катаева Дарина</t>
  </si>
  <si>
    <t>Катаева Софья</t>
  </si>
  <si>
    <t>Кашина Елизавета</t>
  </si>
  <si>
    <t>Кашина Эвелина</t>
  </si>
  <si>
    <t>Кварчия Эрика</t>
  </si>
  <si>
    <t>Кетова Анастасия</t>
  </si>
  <si>
    <t>Кийкова Елизавета</t>
  </si>
  <si>
    <t>Кильдебаева Екатерина</t>
  </si>
  <si>
    <t>Кинос Ирина</t>
  </si>
  <si>
    <t>Кириллова Виктория</t>
  </si>
  <si>
    <t>Кириллова Елизавета</t>
  </si>
  <si>
    <t>Кириллова Яна</t>
  </si>
  <si>
    <t>Кириченко Дарья</t>
  </si>
  <si>
    <t>Киселева Екатерина</t>
  </si>
  <si>
    <t>Киселева Ксения</t>
  </si>
  <si>
    <t>Киселева Светлана</t>
  </si>
  <si>
    <t>16.08.2006</t>
  </si>
  <si>
    <t>Кислова Ксения</t>
  </si>
  <si>
    <t>Кислюк Владлена</t>
  </si>
  <si>
    <t>Кислякова Татьяна</t>
  </si>
  <si>
    <t>Кишева Аделина</t>
  </si>
  <si>
    <t>Клементьева Алина</t>
  </si>
  <si>
    <t>08.12.2006</t>
  </si>
  <si>
    <t>Клепнева Виктория</t>
  </si>
  <si>
    <t>Клименко Ксения</t>
  </si>
  <si>
    <t>Клюева Елизавета</t>
  </si>
  <si>
    <t>02.02.2004</t>
  </si>
  <si>
    <t>Клязника Амалия</t>
  </si>
  <si>
    <t>26.01.2009</t>
  </si>
  <si>
    <t>Кноп Виктория</t>
  </si>
  <si>
    <t>Князева Софья</t>
  </si>
  <si>
    <t>16.12.2004</t>
  </si>
  <si>
    <t>Ковалева Елизавета</t>
  </si>
  <si>
    <t>Ковалева Наталья</t>
  </si>
  <si>
    <t>Ковалевская Екатерина</t>
  </si>
  <si>
    <t>Коваленко Екатерина</t>
  </si>
  <si>
    <t>Ковригина Анастасия</t>
  </si>
  <si>
    <t>23.07.2005</t>
  </si>
  <si>
    <t>Ковылина Ульяна</t>
  </si>
  <si>
    <t>17.11.2010</t>
  </si>
  <si>
    <t>Когтева Дарья</t>
  </si>
  <si>
    <t>Кожелюк Валерия</t>
  </si>
  <si>
    <t>Козаренко Алена</t>
  </si>
  <si>
    <t>Козеева Ирина</t>
  </si>
  <si>
    <t>Козелецкая Ульяна</t>
  </si>
  <si>
    <t>Козлинская Анастасия</t>
  </si>
  <si>
    <t>Козлова Елизавета</t>
  </si>
  <si>
    <t>Козлова Карина</t>
  </si>
  <si>
    <t>Козлова Полина</t>
  </si>
  <si>
    <t>Козлова Снежана</t>
  </si>
  <si>
    <t>Кокова Алена</t>
  </si>
  <si>
    <t>Колб Ульяна</t>
  </si>
  <si>
    <t>Колмакова Вероника</t>
  </si>
  <si>
    <t>Бердигестях  Якутия</t>
  </si>
  <si>
    <t>Колодских Алина</t>
  </si>
  <si>
    <t>Коломина Татьяна</t>
  </si>
  <si>
    <t>21.04.2004</t>
  </si>
  <si>
    <t>Колосова Мария</t>
  </si>
  <si>
    <t>22.10.2009</t>
  </si>
  <si>
    <t>Колпакова Алина</t>
  </si>
  <si>
    <t>Коляда Полина</t>
  </si>
  <si>
    <t>Колякова Елизавета</t>
  </si>
  <si>
    <t>Комарова Анастасия</t>
  </si>
  <si>
    <t>08.05.2005</t>
  </si>
  <si>
    <t>Комарова Ирина</t>
  </si>
  <si>
    <t>Комарова Ксения</t>
  </si>
  <si>
    <t>Рошаль  Мос.обл.</t>
  </si>
  <si>
    <t>Комарова София</t>
  </si>
  <si>
    <t>Комиссаренко Анастасия</t>
  </si>
  <si>
    <t>20.06.2003</t>
  </si>
  <si>
    <t>Комракова Евгения</t>
  </si>
  <si>
    <t>Кон Валентина</t>
  </si>
  <si>
    <t>Кондакова Арина</t>
  </si>
  <si>
    <t>29.07.2009</t>
  </si>
  <si>
    <t>Кондратьева Александра</t>
  </si>
  <si>
    <t>25.03.2010</t>
  </si>
  <si>
    <t>Коновалова Алена</t>
  </si>
  <si>
    <t>Коновалова Виктория</t>
  </si>
  <si>
    <t>Коновалова Мария</t>
  </si>
  <si>
    <t>Коновалова Полина</t>
  </si>
  <si>
    <t>Коновалюк София</t>
  </si>
  <si>
    <t>Копейкина Мария</t>
  </si>
  <si>
    <t>22.02.2010</t>
  </si>
  <si>
    <t>Корб Виктория</t>
  </si>
  <si>
    <t>Корвенова Ляйсана</t>
  </si>
  <si>
    <t>Коренева Алиса</t>
  </si>
  <si>
    <t>Корнева Александра</t>
  </si>
  <si>
    <t>Корнева Нина</t>
  </si>
  <si>
    <t>23.08.2007</t>
  </si>
  <si>
    <t>Корнилова Виктория</t>
  </si>
  <si>
    <t>Корнишенко Юлия</t>
  </si>
  <si>
    <t>Коробова Юлия</t>
  </si>
  <si>
    <t>21.06.2009</t>
  </si>
  <si>
    <t>26.08.2004</t>
  </si>
  <si>
    <t>Коростелева Ольга</t>
  </si>
  <si>
    <t>Коростелкина Анна</t>
  </si>
  <si>
    <t>Короткова Аделина</t>
  </si>
  <si>
    <t>Косарева Виктория</t>
  </si>
  <si>
    <t>Кособокова Мария</t>
  </si>
  <si>
    <t>04.05.2004</t>
  </si>
  <si>
    <t>Кострова Анастасия</t>
  </si>
  <si>
    <t>Костылева Элина</t>
  </si>
  <si>
    <t>Костькова Екатерина</t>
  </si>
  <si>
    <t>08.03.2007</t>
  </si>
  <si>
    <t>Котельникова Анастасия</t>
  </si>
  <si>
    <t>Котова Варвара</t>
  </si>
  <si>
    <t>Котова Дарья</t>
  </si>
  <si>
    <t>Котова Мирра</t>
  </si>
  <si>
    <t>Кочедыкова Дарья</t>
  </si>
  <si>
    <t>Кочергина Анна</t>
  </si>
  <si>
    <t>Кочеткова Анжелика</t>
  </si>
  <si>
    <t>Кочеткова Арина</t>
  </si>
  <si>
    <t>Кочешкова Кира</t>
  </si>
  <si>
    <t>Кочкина Ольга</t>
  </si>
  <si>
    <t>Кочнева Ольга</t>
  </si>
  <si>
    <t>Кочова Лаура</t>
  </si>
  <si>
    <t>Кочова Надежда</t>
  </si>
  <si>
    <t>Кошелева Полина</t>
  </si>
  <si>
    <t>Коштенко Валерия</t>
  </si>
  <si>
    <t>Коюшева Александра</t>
  </si>
  <si>
    <t>Краева Екатерина</t>
  </si>
  <si>
    <t>Красикова Дарья</t>
  </si>
  <si>
    <t>Красильникова Алиса</t>
  </si>
  <si>
    <t>Красильникова Полина</t>
  </si>
  <si>
    <t>Краскова Мария</t>
  </si>
  <si>
    <t>Кременецкая Екатерина</t>
  </si>
  <si>
    <t>Кремер Алена</t>
  </si>
  <si>
    <t>Крещенова Анастасия</t>
  </si>
  <si>
    <t>25.11.2008</t>
  </si>
  <si>
    <t>Кривошапка Стелла</t>
  </si>
  <si>
    <t>Кругова Елизавета</t>
  </si>
  <si>
    <t>Кругова Софья</t>
  </si>
  <si>
    <t>Крупеникова Виолетта</t>
  </si>
  <si>
    <t>Крупина Амина</t>
  </si>
  <si>
    <t>Крылова Александра</t>
  </si>
  <si>
    <t>Крылова Наталья</t>
  </si>
  <si>
    <t>05.04.2003</t>
  </si>
  <si>
    <t>Крымова Ирина</t>
  </si>
  <si>
    <t>Кряжева Нелли</t>
  </si>
  <si>
    <t>14.12.2008</t>
  </si>
  <si>
    <t>Крячкова Алина</t>
  </si>
  <si>
    <t>Ярославский  Прим.кр.</t>
  </si>
  <si>
    <t>Кудерская София</t>
  </si>
  <si>
    <t>Кудрова Елизавета</t>
  </si>
  <si>
    <t>21.02.2004</t>
  </si>
  <si>
    <t>Кудрявцева Дарья</t>
  </si>
  <si>
    <t>01.04.2005</t>
  </si>
  <si>
    <t>Кудрявцева Олеся</t>
  </si>
  <si>
    <t>Кудрявцева София</t>
  </si>
  <si>
    <t>Кудряшова Анастасия</t>
  </si>
  <si>
    <t>Кудряшова Екатерина</t>
  </si>
  <si>
    <t>Кужина Ильгиза</t>
  </si>
  <si>
    <t>Кузнецова Валентина</t>
  </si>
  <si>
    <t>Кузнецова Вера</t>
  </si>
  <si>
    <t>Кузнецова Виктория</t>
  </si>
  <si>
    <t>Кузнецова Полина</t>
  </si>
  <si>
    <t>Кузнецова София</t>
  </si>
  <si>
    <t>08.01.2009</t>
  </si>
  <si>
    <t>Кузнецова Элеонора</t>
  </si>
  <si>
    <t>28.04.2008</t>
  </si>
  <si>
    <t>Кузьменко Анна</t>
  </si>
  <si>
    <t>10.09.2001</t>
  </si>
  <si>
    <t>Кузьмина Олеся</t>
  </si>
  <si>
    <t>04.04.2004</t>
  </si>
  <si>
    <t>Куксина Виталия</t>
  </si>
  <si>
    <t>13.01.2006</t>
  </si>
  <si>
    <t>Куликова Вероника</t>
  </si>
  <si>
    <t>23.04.2010</t>
  </si>
  <si>
    <t>Архангельское  Тул.обл.</t>
  </si>
  <si>
    <t>Куликовская Полина</t>
  </si>
  <si>
    <t>Куранова Анна</t>
  </si>
  <si>
    <t>Куранова Владислава</t>
  </si>
  <si>
    <t>07.09.2003</t>
  </si>
  <si>
    <t>Курахтенкова Ксения</t>
  </si>
  <si>
    <t>Курбатова Милана</t>
  </si>
  <si>
    <t>Куренкова Анастасия</t>
  </si>
  <si>
    <t>Курзюкова Варвара</t>
  </si>
  <si>
    <t>Курилкина Кристина</t>
  </si>
  <si>
    <t>Куринова Анастасия</t>
  </si>
  <si>
    <t>Курочкина Анастасия</t>
  </si>
  <si>
    <t>Кустанова Елизавета</t>
  </si>
  <si>
    <t>Кутнова Александра</t>
  </si>
  <si>
    <t>Кутузова Алена</t>
  </si>
  <si>
    <t>Кутузова Зарина</t>
  </si>
  <si>
    <t>Кутукова Анастасия</t>
  </si>
  <si>
    <t>Куц Ева</t>
  </si>
  <si>
    <t>05.03.2006</t>
  </si>
  <si>
    <t>Кучина Александра</t>
  </si>
  <si>
    <t>Кушаева Фарида</t>
  </si>
  <si>
    <t>Лабкова Ирина</t>
  </si>
  <si>
    <t>18.02.2005</t>
  </si>
  <si>
    <t>26.08.2005</t>
  </si>
  <si>
    <t>Лавринович Аурика</t>
  </si>
  <si>
    <t>Лаврищева Виктория</t>
  </si>
  <si>
    <t>ЛАВРОВА Анастасия</t>
  </si>
  <si>
    <t>Ладанова Мария</t>
  </si>
  <si>
    <t>Ладоникова Елизавета</t>
  </si>
  <si>
    <t>Лазаренко Полина</t>
  </si>
  <si>
    <t>Ландикова София</t>
  </si>
  <si>
    <t>Лапина Светлана</t>
  </si>
  <si>
    <t>Ларина Вероника</t>
  </si>
  <si>
    <t>12.10.2003</t>
  </si>
  <si>
    <t>Левандовская Дарья</t>
  </si>
  <si>
    <t>Левина Виолетта</t>
  </si>
  <si>
    <t>Левочкина Анна</t>
  </si>
  <si>
    <t>Левченко Варвара</t>
  </si>
  <si>
    <t>05.03.2009</t>
  </si>
  <si>
    <t>Левых Анна</t>
  </si>
  <si>
    <t>Леонова Вера</t>
  </si>
  <si>
    <t>11.12.2008</t>
  </si>
  <si>
    <t>Леонова Ирина</t>
  </si>
  <si>
    <t>Леснова Анастасия</t>
  </si>
  <si>
    <t>Линейцева Анна</t>
  </si>
  <si>
    <t>Липатова Дарья</t>
  </si>
  <si>
    <t>Липатова Ксения</t>
  </si>
  <si>
    <t>Лисенкова Анна</t>
  </si>
  <si>
    <t>29.08.2007</t>
  </si>
  <si>
    <t>Листратова Анна</t>
  </si>
  <si>
    <t>20.12.2008</t>
  </si>
  <si>
    <t>Литвиненко Елена</t>
  </si>
  <si>
    <t>15.12.1987</t>
  </si>
  <si>
    <t>Литвинова Виктория</t>
  </si>
  <si>
    <t>Литвинова Дарья</t>
  </si>
  <si>
    <t>15.10.2008</t>
  </si>
  <si>
    <t>Литвинова Милана</t>
  </si>
  <si>
    <t>Лихошерстова Ксения</t>
  </si>
  <si>
    <t>06.12.2006</t>
  </si>
  <si>
    <t>Лобанова Анастасия</t>
  </si>
  <si>
    <t>Лобанова Елизавета</t>
  </si>
  <si>
    <t>Лобанцева Елизавета</t>
  </si>
  <si>
    <t>Лобашкова Дарья</t>
  </si>
  <si>
    <t>Лобзаева Мария</t>
  </si>
  <si>
    <t>14.04.2003</t>
  </si>
  <si>
    <t>Лобова Екатерина</t>
  </si>
  <si>
    <t>Ловыгина Екатерина</t>
  </si>
  <si>
    <t>Логачева Анна</t>
  </si>
  <si>
    <t>Логачева Светлана</t>
  </si>
  <si>
    <t>Логачева Ульяна</t>
  </si>
  <si>
    <t>Логинова Анастасия</t>
  </si>
  <si>
    <t>Ломакина Анастасия</t>
  </si>
  <si>
    <t>Ломова Олеся</t>
  </si>
  <si>
    <t>Лончакова Юлия</t>
  </si>
  <si>
    <t>Лопарева Анастасия</t>
  </si>
  <si>
    <t>09.09.2010</t>
  </si>
  <si>
    <t>Лопатина София</t>
  </si>
  <si>
    <t>Лопина Алена</t>
  </si>
  <si>
    <t>Лопухова Софья</t>
  </si>
  <si>
    <t>Лукашенко Анастасия</t>
  </si>
  <si>
    <t>04.06.2003</t>
  </si>
  <si>
    <t>Лукоянова Екатерина</t>
  </si>
  <si>
    <t>Лукоянова Елизавета</t>
  </si>
  <si>
    <t>Лукьяненко Виктория</t>
  </si>
  <si>
    <t>Лукьянова Анастасия</t>
  </si>
  <si>
    <t>Луннова Светлана</t>
  </si>
  <si>
    <t>Луценко Елизавета</t>
  </si>
  <si>
    <t>Лычкова Мария</t>
  </si>
  <si>
    <t>09.11.2004</t>
  </si>
  <si>
    <t>Любимова Таисия</t>
  </si>
  <si>
    <t>Любушкина Анастасия</t>
  </si>
  <si>
    <t>25.06.2003</t>
  </si>
  <si>
    <t>Лямкина Мария</t>
  </si>
  <si>
    <t>Лянгузова Ульяна</t>
  </si>
  <si>
    <t>Ляпустина Виктория</t>
  </si>
  <si>
    <t>Ляскина Юлия</t>
  </si>
  <si>
    <t>Мажукина Елизавета</t>
  </si>
  <si>
    <t>Мазикова Юлия</t>
  </si>
  <si>
    <t>22.12.2004</t>
  </si>
  <si>
    <t>Мазмаева Алина</t>
  </si>
  <si>
    <t>Майорова Анна</t>
  </si>
  <si>
    <t>Майская Елизавета</t>
  </si>
  <si>
    <t>Макаричева Елизавета</t>
  </si>
  <si>
    <t>Макарова Анна</t>
  </si>
  <si>
    <t>Макарова Валерия</t>
  </si>
  <si>
    <t>13.11.2007</t>
  </si>
  <si>
    <t>Македонова Дарья</t>
  </si>
  <si>
    <t>Макеева Яна</t>
  </si>
  <si>
    <t>22.06.2009</t>
  </si>
  <si>
    <t>Максименко Олеся</t>
  </si>
  <si>
    <t>21.02.2009</t>
  </si>
  <si>
    <t>Максименко Татьяна</t>
  </si>
  <si>
    <t>Максимова Екатерина</t>
  </si>
  <si>
    <t>Максимова Мария</t>
  </si>
  <si>
    <t>Максимова Руслана</t>
  </si>
  <si>
    <t>Макунина Яна</t>
  </si>
  <si>
    <t>Макурина Анастасия</t>
  </si>
  <si>
    <t>Макушкина София</t>
  </si>
  <si>
    <t>21.07.2009</t>
  </si>
  <si>
    <t>Малахова Шейла</t>
  </si>
  <si>
    <t>Малахова Юлия</t>
  </si>
  <si>
    <t>06.08.2010</t>
  </si>
  <si>
    <t>Малкова Антонина</t>
  </si>
  <si>
    <t>Малоушкина Евгения</t>
  </si>
  <si>
    <t>Малых Вероника</t>
  </si>
  <si>
    <t>Малышева Любава</t>
  </si>
  <si>
    <t>Малышкина Елизавета</t>
  </si>
  <si>
    <t>Мальцева Варвара</t>
  </si>
  <si>
    <t>13.04.2008</t>
  </si>
  <si>
    <t>24.10.2006</t>
  </si>
  <si>
    <t>Мальцева Юлия</t>
  </si>
  <si>
    <t>Малюкова Прасковья</t>
  </si>
  <si>
    <t>06.04.2004</t>
  </si>
  <si>
    <t>15.12.2008</t>
  </si>
  <si>
    <t>Мамедова Сабина</t>
  </si>
  <si>
    <t>02.11.2003</t>
  </si>
  <si>
    <t>Мараева Екатерина</t>
  </si>
  <si>
    <t>Арск  Тат.</t>
  </si>
  <si>
    <t>Марданова Мадина</t>
  </si>
  <si>
    <t>Маринина Ольга</t>
  </si>
  <si>
    <t>21.08.2005</t>
  </si>
  <si>
    <t>Мартиросян Лилия</t>
  </si>
  <si>
    <t>Мартынова Елизавета</t>
  </si>
  <si>
    <t>Мартынова Полина</t>
  </si>
  <si>
    <t>13.09.2007</t>
  </si>
  <si>
    <t>Марцинюк Софья</t>
  </si>
  <si>
    <t>Маршалова Милана</t>
  </si>
  <si>
    <t>Маслова Варвара</t>
  </si>
  <si>
    <t>Мастакова Рената</t>
  </si>
  <si>
    <t>26.06.2004</t>
  </si>
  <si>
    <t>Матвеева Елена</t>
  </si>
  <si>
    <t>Матвеева Мария</t>
  </si>
  <si>
    <t>Матвейчук Дарья</t>
  </si>
  <si>
    <t>Матюшина Мария</t>
  </si>
  <si>
    <t>Махатова Камилла</t>
  </si>
  <si>
    <t>Махмутова Лия</t>
  </si>
  <si>
    <t>Машпанина Екатерина</t>
  </si>
  <si>
    <t>Медведева Александра</t>
  </si>
  <si>
    <t>09.09.2011</t>
  </si>
  <si>
    <t>Медведева Анна</t>
  </si>
  <si>
    <t>Медведева Антонина</t>
  </si>
  <si>
    <t>Медер Ксения</t>
  </si>
  <si>
    <t>06.03.2009</t>
  </si>
  <si>
    <t>Мезенцева Ксения</t>
  </si>
  <si>
    <t>Мелехина Анастасия</t>
  </si>
  <si>
    <t>Мелешкина Полина</t>
  </si>
  <si>
    <t>Мелешко Юлия</t>
  </si>
  <si>
    <t>Мельник Анастасия</t>
  </si>
  <si>
    <t>Мельникова Александра</t>
  </si>
  <si>
    <t>13.09.2006</t>
  </si>
  <si>
    <t>Мельниченко Татьяна</t>
  </si>
  <si>
    <t>Мельчакова Наталья</t>
  </si>
  <si>
    <t>Мельчукова Кристина</t>
  </si>
  <si>
    <t>19.10.2007</t>
  </si>
  <si>
    <t>03.10.2006</t>
  </si>
  <si>
    <t>Мерсиянова Полина</t>
  </si>
  <si>
    <t>Метальникова Анна</t>
  </si>
  <si>
    <t>Метелева Ирина</t>
  </si>
  <si>
    <t>Метелева Ольга</t>
  </si>
  <si>
    <t>Дуляпино  Ив.обл.</t>
  </si>
  <si>
    <t>Мехаева Дарья</t>
  </si>
  <si>
    <t>Мехтиева Сафия</t>
  </si>
  <si>
    <t>07.01.2011</t>
  </si>
  <si>
    <t>Мешкова Александра</t>
  </si>
  <si>
    <t>Мешкова Софья</t>
  </si>
  <si>
    <t>Мешкорудникова Елизавета</t>
  </si>
  <si>
    <t>Мещерякова Александра</t>
  </si>
  <si>
    <t>04.11.2005</t>
  </si>
  <si>
    <t>Мизюлина Лада</t>
  </si>
  <si>
    <t>Миклина Кристина</t>
  </si>
  <si>
    <t>Миклюкова Софья</t>
  </si>
  <si>
    <t>Миллионкова Мария</t>
  </si>
  <si>
    <t>Мимясова Марьяна</t>
  </si>
  <si>
    <t>Минакова Дина</t>
  </si>
  <si>
    <t>11.09.1952</t>
  </si>
  <si>
    <t>Мингалева Анна</t>
  </si>
  <si>
    <t>Минеева Мария</t>
  </si>
  <si>
    <t>Миронова Таисия</t>
  </si>
  <si>
    <t>Миропольская Ксения</t>
  </si>
  <si>
    <t>Мирошкина Кристина</t>
  </si>
  <si>
    <t>08.11.2003</t>
  </si>
  <si>
    <t>Мирфазы Эмилия</t>
  </si>
  <si>
    <t>Митрахимова Саяна</t>
  </si>
  <si>
    <t>Митькина Татьяна</t>
  </si>
  <si>
    <t>Михайлевич Ульяна</t>
  </si>
  <si>
    <t>21.03.2008</t>
  </si>
  <si>
    <t>Михайлова Маргарита</t>
  </si>
  <si>
    <t>Михайлусова Анастасия</t>
  </si>
  <si>
    <t>Михальцова Варвара</t>
  </si>
  <si>
    <t>20.01.2008</t>
  </si>
  <si>
    <t>Михеева София</t>
  </si>
  <si>
    <t>Моловичко Дарья</t>
  </si>
  <si>
    <t>Молодцова Олеся</t>
  </si>
  <si>
    <t>31.12.2007</t>
  </si>
  <si>
    <t>Монаенкова Анфиса</t>
  </si>
  <si>
    <t>Монаенкова Василиса</t>
  </si>
  <si>
    <t>Монаенкова София</t>
  </si>
  <si>
    <t>Моргачева Ольга</t>
  </si>
  <si>
    <t>Мордвинова Юлия</t>
  </si>
  <si>
    <t>15.01.2010</t>
  </si>
  <si>
    <t>11.12.2007</t>
  </si>
  <si>
    <t>Морозкина Мария</t>
  </si>
  <si>
    <t>Морозова Елизавета</t>
  </si>
  <si>
    <t>Морозова Любовь</t>
  </si>
  <si>
    <t>16.06.2009</t>
  </si>
  <si>
    <t>Мосина Екатерина</t>
  </si>
  <si>
    <t>Москаева Юлия</t>
  </si>
  <si>
    <t>Москаленко София</t>
  </si>
  <si>
    <t>Мочалова Василиса</t>
  </si>
  <si>
    <t>Мудрая Анастасия</t>
  </si>
  <si>
    <t>03.01.2009</t>
  </si>
  <si>
    <t>МУКАНОВА Гульбану</t>
  </si>
  <si>
    <t>Актюбинск  Казахстан</t>
  </si>
  <si>
    <t>Муравьева Евгения</t>
  </si>
  <si>
    <t>Мурадян Карина</t>
  </si>
  <si>
    <t>Мурашева Алиса</t>
  </si>
  <si>
    <t>Мурашкина Татьяна</t>
  </si>
  <si>
    <t>Мурашова Арина</t>
  </si>
  <si>
    <t>Мурзина Маргарита</t>
  </si>
  <si>
    <t>14.12.2003</t>
  </si>
  <si>
    <t>19.10.2005</t>
  </si>
  <si>
    <t>Мусакова София</t>
  </si>
  <si>
    <t>Мухарлямова Сабина</t>
  </si>
  <si>
    <t>Мухлина Мария</t>
  </si>
  <si>
    <t>06.09.2007</t>
  </si>
  <si>
    <t>Мягких Дарья</t>
  </si>
  <si>
    <t>08.10.2003</t>
  </si>
  <si>
    <t>Мягкова Полина</t>
  </si>
  <si>
    <t>Мясникова Маргарита</t>
  </si>
  <si>
    <t>Нагибович Дарья</t>
  </si>
  <si>
    <t>Нагорная Александра</t>
  </si>
  <si>
    <t>Нагузе Руслана</t>
  </si>
  <si>
    <t>Назаргулова Эвелина</t>
  </si>
  <si>
    <t>01.11.2009</t>
  </si>
  <si>
    <t>Назаренко Виолетта</t>
  </si>
  <si>
    <t>Назаренко Яна</t>
  </si>
  <si>
    <t>21.04.2009</t>
  </si>
  <si>
    <t>Назарова Екатерина</t>
  </si>
  <si>
    <t>Назарова Марина</t>
  </si>
  <si>
    <t>Назарычева Анна</t>
  </si>
  <si>
    <t>Наймушина Екатерина</t>
  </si>
  <si>
    <t>Наконечная София</t>
  </si>
  <si>
    <t>29.09.2009</t>
  </si>
  <si>
    <t>Наконечникова Екатерина</t>
  </si>
  <si>
    <t>Нартова Светлана</t>
  </si>
  <si>
    <t>Наседкина Виктория</t>
  </si>
  <si>
    <t>Насникова Александра</t>
  </si>
  <si>
    <t>Наумова Ксения</t>
  </si>
  <si>
    <t>11.04.2005</t>
  </si>
  <si>
    <t>Нашок Диана</t>
  </si>
  <si>
    <t>Невзорова Вероника</t>
  </si>
  <si>
    <t>Неговора Эллина</t>
  </si>
  <si>
    <t>Непоп Мария</t>
  </si>
  <si>
    <t>14.04.2007</t>
  </si>
  <si>
    <t>Нестеренко Ирина</t>
  </si>
  <si>
    <t>Нестеренко Маргарита</t>
  </si>
  <si>
    <t>Нестреляева Кристина</t>
  </si>
  <si>
    <t>Нефедова Валерия</t>
  </si>
  <si>
    <t>Нефедова Кристина</t>
  </si>
  <si>
    <t>Нечаева Екатерина</t>
  </si>
  <si>
    <t>Нечипоренко Ева</t>
  </si>
  <si>
    <t>Нигматзянова Милана</t>
  </si>
  <si>
    <t>20.09.2008</t>
  </si>
  <si>
    <t>Нигметзянова Диана</t>
  </si>
  <si>
    <t>Низамова Дарина</t>
  </si>
  <si>
    <t>Низамутдинова Эндже</t>
  </si>
  <si>
    <t>Низгодяева Анна</t>
  </si>
  <si>
    <t>Никитина Анастасия</t>
  </si>
  <si>
    <t>Никитина Арина</t>
  </si>
  <si>
    <t>Никитина Владислава</t>
  </si>
  <si>
    <t>27.08.2009</t>
  </si>
  <si>
    <t>Никифорова Евгения</t>
  </si>
  <si>
    <t>Никифорова Ольга</t>
  </si>
  <si>
    <t>13.01.2009</t>
  </si>
  <si>
    <t>Николаева Ксения</t>
  </si>
  <si>
    <t>Николаева Софья</t>
  </si>
  <si>
    <t>Николаева Тамара</t>
  </si>
  <si>
    <t>Никулина Алина</t>
  </si>
  <si>
    <t>Новикова Мария</t>
  </si>
  <si>
    <t>Новикова Ярославна</t>
  </si>
  <si>
    <t>Новохатская Варвара</t>
  </si>
  <si>
    <t>12.07.2008</t>
  </si>
  <si>
    <t>Ногина Полина</t>
  </si>
  <si>
    <t>Ноговицына Анита</t>
  </si>
  <si>
    <t>Носкова Татьяна</t>
  </si>
  <si>
    <t>15.03.2008</t>
  </si>
  <si>
    <t>Носова Татьяна</t>
  </si>
  <si>
    <t>Нуждина Станислава</t>
  </si>
  <si>
    <t>Нужная Лада</t>
  </si>
  <si>
    <t>Нуруллина Сафия</t>
  </si>
  <si>
    <t>Оборина Виталина</t>
  </si>
  <si>
    <t>Оборина Полина</t>
  </si>
  <si>
    <t>Огнева Анна</t>
  </si>
  <si>
    <t>Одинцова Милена</t>
  </si>
  <si>
    <t>Оксова Полина</t>
  </si>
  <si>
    <t>Олешкевич Валерия</t>
  </si>
  <si>
    <t>Олиниченко Регина</t>
  </si>
  <si>
    <t>Ольхина Екатерина</t>
  </si>
  <si>
    <t>Омельченко Дарья</t>
  </si>
  <si>
    <t>Омельяненко Ирина</t>
  </si>
  <si>
    <t>Опанасенко Виктория</t>
  </si>
  <si>
    <t>Опарина Анна</t>
  </si>
  <si>
    <t>Орлова Арина</t>
  </si>
  <si>
    <t>Орлова Вероника</t>
  </si>
  <si>
    <t>Осинцева Валерия</t>
  </si>
  <si>
    <t>26.03.2005</t>
  </si>
  <si>
    <t>Осипова Дарья</t>
  </si>
  <si>
    <t>Осипова Лилия</t>
  </si>
  <si>
    <t>Основина Полина</t>
  </si>
  <si>
    <t>Осотова Виктория</t>
  </si>
  <si>
    <t>28.09.2008</t>
  </si>
  <si>
    <t>Павленко Мария</t>
  </si>
  <si>
    <t>Павлинова Анна</t>
  </si>
  <si>
    <t>Павлова Дина</t>
  </si>
  <si>
    <t>Павлухина Мария</t>
  </si>
  <si>
    <t>Павлюк Виктория</t>
  </si>
  <si>
    <t>Павлюк Ксения</t>
  </si>
  <si>
    <t>Павлюкова Яна</t>
  </si>
  <si>
    <t>Пайгишева Валерия</t>
  </si>
  <si>
    <t>Пак Анна</t>
  </si>
  <si>
    <t>Пакканен Дарья</t>
  </si>
  <si>
    <t>Пальчикова Ангелина</t>
  </si>
  <si>
    <t>Памухина Екатерина</t>
  </si>
  <si>
    <t>Панина Вероника</t>
  </si>
  <si>
    <t>Панкратова Арина</t>
  </si>
  <si>
    <t>Панова Виктория</t>
  </si>
  <si>
    <t>28.11.2005</t>
  </si>
  <si>
    <t>Панова Софья</t>
  </si>
  <si>
    <t>Пантелеева Полина</t>
  </si>
  <si>
    <t>Панфилова Мария</t>
  </si>
  <si>
    <t>Панченко Александра</t>
  </si>
  <si>
    <t>Панькина Александра</t>
  </si>
  <si>
    <t>03.02.2009</t>
  </si>
  <si>
    <t>Панькова Софья</t>
  </si>
  <si>
    <t>Парахина Ирина</t>
  </si>
  <si>
    <t>22.03.1990</t>
  </si>
  <si>
    <t>Паренченкова Елизавета</t>
  </si>
  <si>
    <t>Парфенова Виктория</t>
  </si>
  <si>
    <t>Парфенова Елизавета</t>
  </si>
  <si>
    <t>Пастаджян Валерия</t>
  </si>
  <si>
    <t>Пахомова Диана</t>
  </si>
  <si>
    <t>17.10.2009</t>
  </si>
  <si>
    <t>Пашичева Дарья</t>
  </si>
  <si>
    <t>Пекова Мадина</t>
  </si>
  <si>
    <t>Первушина Мария</t>
  </si>
  <si>
    <t>Перескокова Елизавета</t>
  </si>
  <si>
    <t>Пестова Полина</t>
  </si>
  <si>
    <t>Пестрикова Полина</t>
  </si>
  <si>
    <t>Петракова Алина</t>
  </si>
  <si>
    <t>Петраченко Ярослава</t>
  </si>
  <si>
    <t>08.12.2008</t>
  </si>
  <si>
    <t>Петренко Маргарита</t>
  </si>
  <si>
    <t>Петрищева Ксения</t>
  </si>
  <si>
    <t>Петрова Виктория</t>
  </si>
  <si>
    <t>Петрова Ксения</t>
  </si>
  <si>
    <t>Петрова Маргарита</t>
  </si>
  <si>
    <t>26.09.2009</t>
  </si>
  <si>
    <t>Петрова Наталья</t>
  </si>
  <si>
    <t>10.10.2008</t>
  </si>
  <si>
    <t>Петровская Елизавета</t>
  </si>
  <si>
    <t>Петровская София</t>
  </si>
  <si>
    <t>Петросова София</t>
  </si>
  <si>
    <t>Пехова Алиса</t>
  </si>
  <si>
    <t>Печковская Алисия</t>
  </si>
  <si>
    <t>Пикарова Яна</t>
  </si>
  <si>
    <t>Пинтуриа Антонина</t>
  </si>
  <si>
    <t>Пинтуриа Любовь</t>
  </si>
  <si>
    <t>11.02.1982</t>
  </si>
  <si>
    <t>Писарева Анастасия</t>
  </si>
  <si>
    <t>28.03.2009</t>
  </si>
  <si>
    <t>Писарева Мария</t>
  </si>
  <si>
    <t>Писеева Дарья</t>
  </si>
  <si>
    <t>13.08.2003</t>
  </si>
  <si>
    <t>Пищикова Алевтина</t>
  </si>
  <si>
    <t>Пищикова Екатерина</t>
  </si>
  <si>
    <t>Плишкина Юлия</t>
  </si>
  <si>
    <t>25.03.2003</t>
  </si>
  <si>
    <t>Подгайченко Аполинария</t>
  </si>
  <si>
    <t>Подшивалова Яна</t>
  </si>
  <si>
    <t>Позднякова Олеся</t>
  </si>
  <si>
    <t>Позняк Ангелина</t>
  </si>
  <si>
    <t>Поленок Виктория</t>
  </si>
  <si>
    <t>Политова Полина</t>
  </si>
  <si>
    <t>Положиева Юлианна</t>
  </si>
  <si>
    <t>Полозова Екатерина</t>
  </si>
  <si>
    <t>16.01.2004</t>
  </si>
  <si>
    <t>Полухина Ульяна</t>
  </si>
  <si>
    <t>Полушина Виктория</t>
  </si>
  <si>
    <t>04.10.2008</t>
  </si>
  <si>
    <t>Понарина Мария</t>
  </si>
  <si>
    <t>Попану Маргарита</t>
  </si>
  <si>
    <t>Попкова Елена</t>
  </si>
  <si>
    <t>Попова Мария</t>
  </si>
  <si>
    <t>21.04.2006</t>
  </si>
  <si>
    <t>Послова Влада</t>
  </si>
  <si>
    <t>21.11.2009</t>
  </si>
  <si>
    <t>Постникова Анна</t>
  </si>
  <si>
    <t>02.03.2009</t>
  </si>
  <si>
    <t>Потанина Полина</t>
  </si>
  <si>
    <t>Потапкина Александра</t>
  </si>
  <si>
    <t>Потапова Василина</t>
  </si>
  <si>
    <t>Правашинская Арина</t>
  </si>
  <si>
    <t>Пригородова Анна</t>
  </si>
  <si>
    <t>Природина Софья</t>
  </si>
  <si>
    <t>Прокопова Ульяна</t>
  </si>
  <si>
    <t>Прокопьева Мария</t>
  </si>
  <si>
    <t>Прокофьева Ангелина</t>
  </si>
  <si>
    <t>Окуловка  Новгород.обл.</t>
  </si>
  <si>
    <t>06.01.2010</t>
  </si>
  <si>
    <t>Пронина Светлана</t>
  </si>
  <si>
    <t>Проскурина Лидия</t>
  </si>
  <si>
    <t>30.09.2009</t>
  </si>
  <si>
    <t>Прохорова Виктория</t>
  </si>
  <si>
    <t>Прохорова Кристина</t>
  </si>
  <si>
    <t>Прохорова Полина</t>
  </si>
  <si>
    <t>Прохорова Софья</t>
  </si>
  <si>
    <t>Прошлякова Александра</t>
  </si>
  <si>
    <t>Пуговкина Юлия</t>
  </si>
  <si>
    <t>17.01.2007</t>
  </si>
  <si>
    <t>Пуйто Дарья</t>
  </si>
  <si>
    <t>02.03.1983</t>
  </si>
  <si>
    <t>Пушкарева Анастасия</t>
  </si>
  <si>
    <t>Пчела Валерия</t>
  </si>
  <si>
    <t>29.03.2011</t>
  </si>
  <si>
    <t>Пшеницына Ирина</t>
  </si>
  <si>
    <t>Пшеничникова Марина</t>
  </si>
  <si>
    <t>Пястолова Василиса</t>
  </si>
  <si>
    <t>Пятерикова Анна</t>
  </si>
  <si>
    <t>Пячина Милана</t>
  </si>
  <si>
    <t>Рагузина Мария</t>
  </si>
  <si>
    <t>Райс Стефания</t>
  </si>
  <si>
    <t>Рамазанова Сабина</t>
  </si>
  <si>
    <t>Редина Арина</t>
  </si>
  <si>
    <t>Редько София</t>
  </si>
  <si>
    <t>Резакова Дарья</t>
  </si>
  <si>
    <t>Резе Анастасия</t>
  </si>
  <si>
    <t>Резник Алина</t>
  </si>
  <si>
    <t>15.06.2008</t>
  </si>
  <si>
    <t>10.07.2005</t>
  </si>
  <si>
    <t>Решетина Елизавета</t>
  </si>
  <si>
    <t>Решетникова Диана</t>
  </si>
  <si>
    <t>Решетникова Маргарита</t>
  </si>
  <si>
    <t>Рогозина Ксения</t>
  </si>
  <si>
    <t>Родионова Екатерина</t>
  </si>
  <si>
    <t>Родькина Екатерина</t>
  </si>
  <si>
    <t>Рожкова Варвара</t>
  </si>
  <si>
    <t>Розикова Алина</t>
  </si>
  <si>
    <t>Романенко Елизавета</t>
  </si>
  <si>
    <t>Романова Дарья</t>
  </si>
  <si>
    <t>Романова Ольга</t>
  </si>
  <si>
    <t>Романова Софья</t>
  </si>
  <si>
    <t>Романович Мария</t>
  </si>
  <si>
    <t>18.04.2007</t>
  </si>
  <si>
    <t>Романок Камилла</t>
  </si>
  <si>
    <t>Романченко Дарья</t>
  </si>
  <si>
    <t>Романчикова Марина</t>
  </si>
  <si>
    <t>28.03.2010</t>
  </si>
  <si>
    <t>Романчикова Полина</t>
  </si>
  <si>
    <t>Ромашкина Александра</t>
  </si>
  <si>
    <t>Россихина Анастасия</t>
  </si>
  <si>
    <t>Руднева Анна</t>
  </si>
  <si>
    <t>Рузанова Диана</t>
  </si>
  <si>
    <t>Румянцева Анна</t>
  </si>
  <si>
    <t>Румянцева Ирина</t>
  </si>
  <si>
    <t>Рунева Ирина</t>
  </si>
  <si>
    <t>Рыбальченко Дарья</t>
  </si>
  <si>
    <t>Рябошапка Мария</t>
  </si>
  <si>
    <t>Рязанцева Ксения</t>
  </si>
  <si>
    <t>Рящина Ксения</t>
  </si>
  <si>
    <t>Сабанова Александра</t>
  </si>
  <si>
    <t>Сабирова Альмира</t>
  </si>
  <si>
    <t>Сабирова Полина</t>
  </si>
  <si>
    <t>Саблина Ариана</t>
  </si>
  <si>
    <t>Савельева Маргарита</t>
  </si>
  <si>
    <t>Савельева Милена</t>
  </si>
  <si>
    <t>Савоненко Александра</t>
  </si>
  <si>
    <t>Савостьянова Екатерина</t>
  </si>
  <si>
    <t>Савченкова Дарья</t>
  </si>
  <si>
    <t>Сагакян Сима</t>
  </si>
  <si>
    <t>Садова Анастасия</t>
  </si>
  <si>
    <t>Садовникова Татьяна</t>
  </si>
  <si>
    <t>Саенко Елена</t>
  </si>
  <si>
    <t>Сазонова Дарья</t>
  </si>
  <si>
    <t>Сазонова Полина</t>
  </si>
  <si>
    <t>Саидова Аймесей</t>
  </si>
  <si>
    <t>Саламахина Мария</t>
  </si>
  <si>
    <t>Салова Полина</t>
  </si>
  <si>
    <t>06.06.2008</t>
  </si>
  <si>
    <t>Салягутдинова Анна</t>
  </si>
  <si>
    <t>Самойлова Анна</t>
  </si>
  <si>
    <t>21.12.2008</t>
  </si>
  <si>
    <t>Самсонова Любовь</t>
  </si>
  <si>
    <t>Самусева Алиса</t>
  </si>
  <si>
    <t>Сапрыкина Полина</t>
  </si>
  <si>
    <t>09.12.2007</t>
  </si>
  <si>
    <t>Саунькина Кира</t>
  </si>
  <si>
    <t>Сафарова Екатерина</t>
  </si>
  <si>
    <t>Сафина Камилла</t>
  </si>
  <si>
    <t>Сафронова Юлия</t>
  </si>
  <si>
    <t>Сахарук Ольга</t>
  </si>
  <si>
    <t>Сахно Варвара</t>
  </si>
  <si>
    <t>23.05.2009</t>
  </si>
  <si>
    <t>Светличная Виктория</t>
  </si>
  <si>
    <t>Свиргунова Анастасия</t>
  </si>
  <si>
    <t>Свириденко Дарья</t>
  </si>
  <si>
    <t>Свистунова Полина</t>
  </si>
  <si>
    <t>Седых Кира</t>
  </si>
  <si>
    <t>Селезнева Анна</t>
  </si>
  <si>
    <t>Селезнева Анфиса</t>
  </si>
  <si>
    <t>Селиванова Елизавета</t>
  </si>
  <si>
    <t>Селина Виктория</t>
  </si>
  <si>
    <t>Сельцина Анастасия</t>
  </si>
  <si>
    <t>Семенова Арина</t>
  </si>
  <si>
    <t>Семенова Мария</t>
  </si>
  <si>
    <t>Семенова Яна</t>
  </si>
  <si>
    <t>Семещенко Екатерина</t>
  </si>
  <si>
    <t>Семина Дарья</t>
  </si>
  <si>
    <t>Сеногноева Дарья</t>
  </si>
  <si>
    <t>Сергеенко Анна</t>
  </si>
  <si>
    <t>Сергеенкова Елизавета</t>
  </si>
  <si>
    <t>Сергунина Диана</t>
  </si>
  <si>
    <t>Серебренникова Оливия</t>
  </si>
  <si>
    <t>09.12.2005</t>
  </si>
  <si>
    <t>Серова Ангелина</t>
  </si>
  <si>
    <t>Сибирцева Елизавета</t>
  </si>
  <si>
    <t>Сивоконь Алена</t>
  </si>
  <si>
    <t>03.01.2005</t>
  </si>
  <si>
    <t>Сидлова Дарья</t>
  </si>
  <si>
    <t>Сизова Анастасия</t>
  </si>
  <si>
    <t>01.03.2005</t>
  </si>
  <si>
    <t>Силякина Александра</t>
  </si>
  <si>
    <t>08.11.2005</t>
  </si>
  <si>
    <t>Сингурян Анжелика</t>
  </si>
  <si>
    <t>Сингурян Вера</t>
  </si>
  <si>
    <t>Синякова Алина</t>
  </si>
  <si>
    <t>Сиропова Мария</t>
  </si>
  <si>
    <t>Сирочук Даниэла</t>
  </si>
  <si>
    <t>Складчикова Антонина</t>
  </si>
  <si>
    <t>Склярова Галина</t>
  </si>
  <si>
    <t>Скоблик Екатерина</t>
  </si>
  <si>
    <t>Сковпень София</t>
  </si>
  <si>
    <t>Скоморохова Евгения</t>
  </si>
  <si>
    <t>Скотяк Вероника</t>
  </si>
  <si>
    <t>Скрипникова София</t>
  </si>
  <si>
    <t>Скудина Алена</t>
  </si>
  <si>
    <t>Слабая Кира</t>
  </si>
  <si>
    <t>16.11.2009</t>
  </si>
  <si>
    <t>Смердева Анастасия</t>
  </si>
  <si>
    <t>Смирнова Вера</t>
  </si>
  <si>
    <t>10.09.2002</t>
  </si>
  <si>
    <t>Снежко Валентина</t>
  </si>
  <si>
    <t>Соболь Анна</t>
  </si>
  <si>
    <t>Соболь Дарья</t>
  </si>
  <si>
    <t>Собровина Анастасия</t>
  </si>
  <si>
    <t>Сокол Маргарита</t>
  </si>
  <si>
    <t>Соловей Виолетта</t>
  </si>
  <si>
    <t>01.07.2009</t>
  </si>
  <si>
    <t>Солодова Мария</t>
  </si>
  <si>
    <t>Соломенникова Анна</t>
  </si>
  <si>
    <t>Соломонова Тамара</t>
  </si>
  <si>
    <t>Солонько Валерия</t>
  </si>
  <si>
    <t>Солопова Наталья</t>
  </si>
  <si>
    <t>Сорокина Дарья</t>
  </si>
  <si>
    <t>Сорокина Екатерина</t>
  </si>
  <si>
    <t>12.04.2010</t>
  </si>
  <si>
    <t>Софиян Ульяна</t>
  </si>
  <si>
    <t>Сохрина Алина</t>
  </si>
  <si>
    <t>26.04.2009</t>
  </si>
  <si>
    <t>Спирина Екатерина</t>
  </si>
  <si>
    <t>Стадниченко Ксения</t>
  </si>
  <si>
    <t>Стародубцева Анна</t>
  </si>
  <si>
    <t>02.12.2007</t>
  </si>
  <si>
    <t>Стежко Полина</t>
  </si>
  <si>
    <t>Степаненко Стефания</t>
  </si>
  <si>
    <t>Степанова Мария</t>
  </si>
  <si>
    <t>28.08.2004</t>
  </si>
  <si>
    <t>Степанова Юлия</t>
  </si>
  <si>
    <t>Столяр Ангелина</t>
  </si>
  <si>
    <t>Сторчак Полина</t>
  </si>
  <si>
    <t>Страхова Дарья</t>
  </si>
  <si>
    <t>24.11.2003</t>
  </si>
  <si>
    <t>Строкова Юлия</t>
  </si>
  <si>
    <t>Струначева Анастасия</t>
  </si>
  <si>
    <t>Стулова Яна</t>
  </si>
  <si>
    <t>Судакова Анастасия</t>
  </si>
  <si>
    <t>30.06.2008</t>
  </si>
  <si>
    <t>Сулаева Виктория</t>
  </si>
  <si>
    <t>Сулейманова Злата</t>
  </si>
  <si>
    <t>Сулицкая Маргарита</t>
  </si>
  <si>
    <t>Султанова Эльвира</t>
  </si>
  <si>
    <t>Сунгатуллина Гузель</t>
  </si>
  <si>
    <t>Сундиева Елизавета</t>
  </si>
  <si>
    <t>10.12.2008</t>
  </si>
  <si>
    <t>Супереченко Анастасия</t>
  </si>
  <si>
    <t>Суслова Дарья</t>
  </si>
  <si>
    <t>25.08.2008</t>
  </si>
  <si>
    <t>Сутягина Дарья</t>
  </si>
  <si>
    <t>Сухановская Людмила</t>
  </si>
  <si>
    <t>12.09.1976</t>
  </si>
  <si>
    <t>Суходолова Надежда</t>
  </si>
  <si>
    <t>Сухорослова Екатерина</t>
  </si>
  <si>
    <t>Сухорукова Валерия</t>
  </si>
  <si>
    <t>01.08.2003</t>
  </si>
  <si>
    <t>Сучек Софья</t>
  </si>
  <si>
    <t>Сысуева Ирина</t>
  </si>
  <si>
    <t>Сычева Виктория</t>
  </si>
  <si>
    <t>Сюримова Тамара</t>
  </si>
  <si>
    <t>Сясько Мария</t>
  </si>
  <si>
    <t>Табаева Алина</t>
  </si>
  <si>
    <t>Табакова Елизавета</t>
  </si>
  <si>
    <t>Танаева Мария</t>
  </si>
  <si>
    <t>Танкова Дарья</t>
  </si>
  <si>
    <t>Тараканова Лариса</t>
  </si>
  <si>
    <t>29.06.2009</t>
  </si>
  <si>
    <t>Тараненко Анастасия</t>
  </si>
  <si>
    <t>23.09.2007</t>
  </si>
  <si>
    <t>Тарасова Мария</t>
  </si>
  <si>
    <t>Тарасова Софья</t>
  </si>
  <si>
    <t>Тарасова Татьяна</t>
  </si>
  <si>
    <t>Тарина Татьяна</t>
  </si>
  <si>
    <t>04.01.2009</t>
  </si>
  <si>
    <t>Тарусова Маргарита</t>
  </si>
  <si>
    <t>Телкова Анастасия</t>
  </si>
  <si>
    <t>Темукуева Аминат</t>
  </si>
  <si>
    <t>Терехова Злата</t>
  </si>
  <si>
    <t>Терехова Лада</t>
  </si>
  <si>
    <t>Терехова Полина</t>
  </si>
  <si>
    <t>Терехова Яна</t>
  </si>
  <si>
    <t>Тертус Александра</t>
  </si>
  <si>
    <t>Теунова Элина</t>
  </si>
  <si>
    <t>Тимашева Ульяна</t>
  </si>
  <si>
    <t>27.02.2008</t>
  </si>
  <si>
    <t>Тимашева Яна</t>
  </si>
  <si>
    <t>26.01.2010</t>
  </si>
  <si>
    <t>Тимофеева Варвара</t>
  </si>
  <si>
    <t>Тимофеева Дарина</t>
  </si>
  <si>
    <t>Титоренко Анастасия</t>
  </si>
  <si>
    <t>23.08.2002</t>
  </si>
  <si>
    <t>Тихонова Ольга</t>
  </si>
  <si>
    <t>Тишковец Екатерина</t>
  </si>
  <si>
    <t>29.08.2005</t>
  </si>
  <si>
    <t>Ткач Татьяна</t>
  </si>
  <si>
    <t>Ткач Яна</t>
  </si>
  <si>
    <t>Ткачева Мария</t>
  </si>
  <si>
    <t>Ткаченко Анна</t>
  </si>
  <si>
    <t>Ткачук Екатерина</t>
  </si>
  <si>
    <t>Тлепцерищева Амина</t>
  </si>
  <si>
    <t>Тойшева Кира</t>
  </si>
  <si>
    <t>Токарева Мария</t>
  </si>
  <si>
    <t>Толкмит Анастасия</t>
  </si>
  <si>
    <t>Толмашова Екатерина</t>
  </si>
  <si>
    <t>Топоева Дарья</t>
  </si>
  <si>
    <t>Тормозакова Софья</t>
  </si>
  <si>
    <t>Торощина Полина</t>
  </si>
  <si>
    <t>Трегубчак Елизавета</t>
  </si>
  <si>
    <t>Тренина Анастасия</t>
  </si>
  <si>
    <t>12.07.2003</t>
  </si>
  <si>
    <t>Трифонова Анастасия</t>
  </si>
  <si>
    <t>Трофимова Александра</t>
  </si>
  <si>
    <t>Трофимова Станислава</t>
  </si>
  <si>
    <t>Трубицина Евгения</t>
  </si>
  <si>
    <t>Труфанова Алена</t>
  </si>
  <si>
    <t>Тузова Елена</t>
  </si>
  <si>
    <t>Туркина Ирина</t>
  </si>
  <si>
    <t>Тутевич Анастасия</t>
  </si>
  <si>
    <t>20.11.2008</t>
  </si>
  <si>
    <t>Тхашугоева Самира</t>
  </si>
  <si>
    <t>Тюзина Елизавета</t>
  </si>
  <si>
    <t>Тяжких Мария</t>
  </si>
  <si>
    <t>Угрик Екатерина</t>
  </si>
  <si>
    <t>Удалова Полина</t>
  </si>
  <si>
    <t>Удербаева Аделина</t>
  </si>
  <si>
    <t>Уланова Онорина</t>
  </si>
  <si>
    <t>Уловкина Светлана</t>
  </si>
  <si>
    <t>Ульянова Диана</t>
  </si>
  <si>
    <t>Уманская Ксения</t>
  </si>
  <si>
    <t>Умнова Софья</t>
  </si>
  <si>
    <t>Умнова Юлия</t>
  </si>
  <si>
    <t>Уразметова Марина</t>
  </si>
  <si>
    <t>Усова Ульяна</t>
  </si>
  <si>
    <t>Устинова Валерия</t>
  </si>
  <si>
    <t>Ухачева Татьяна</t>
  </si>
  <si>
    <t>Ухова Зоя</t>
  </si>
  <si>
    <t>Ушкарева Мария</t>
  </si>
  <si>
    <t>Фарапонова Ангелина</t>
  </si>
  <si>
    <t>Фаррахова Лия</t>
  </si>
  <si>
    <t>01.04.2010</t>
  </si>
  <si>
    <t>Фатхутдинова Анастасия</t>
  </si>
  <si>
    <t>Фахрутдинова Анна</t>
  </si>
  <si>
    <t>30.01.2010</t>
  </si>
  <si>
    <t>26.12.2001</t>
  </si>
  <si>
    <t>Чуйя  Як.</t>
  </si>
  <si>
    <t>Федоровых Анна</t>
  </si>
  <si>
    <t>13.12.2003</t>
  </si>
  <si>
    <t>Федотова Любовь</t>
  </si>
  <si>
    <t>Федюнина Наталья</t>
  </si>
  <si>
    <t>Феофанова Анастасия</t>
  </si>
  <si>
    <t>Ферсович Мария</t>
  </si>
  <si>
    <t>Фиалковская Виолетта</t>
  </si>
  <si>
    <t>Филатова Дарья</t>
  </si>
  <si>
    <t>Филатова Ксения</t>
  </si>
  <si>
    <t>Филимонова Александра</t>
  </si>
  <si>
    <t>Филимонова Ксения</t>
  </si>
  <si>
    <t>Филонова Екатерина</t>
  </si>
  <si>
    <t>Фильчугова Екатерина</t>
  </si>
  <si>
    <t>Фицохова Дениза</t>
  </si>
  <si>
    <t>Фокша Анна</t>
  </si>
  <si>
    <t>Фомина Дарья</t>
  </si>
  <si>
    <t>Фомина Яна</t>
  </si>
  <si>
    <t>Фофанова Софья</t>
  </si>
  <si>
    <t>Фролова Дарья</t>
  </si>
  <si>
    <t>Фролова Кристина</t>
  </si>
  <si>
    <t>Фролова Милана</t>
  </si>
  <si>
    <t>Фролова Ярослава</t>
  </si>
  <si>
    <t>11.01.2010</t>
  </si>
  <si>
    <t>Фурсова Злата</t>
  </si>
  <si>
    <t>Хабенко Дарья</t>
  </si>
  <si>
    <t>Хадиуллина Дина</t>
  </si>
  <si>
    <t>18.12.2007</t>
  </si>
  <si>
    <t>Хадиуллина Нафиса</t>
  </si>
  <si>
    <t>28.06.2011</t>
  </si>
  <si>
    <t>04.07.2007</t>
  </si>
  <si>
    <t>Хазанович Фрида</t>
  </si>
  <si>
    <t>Хайруллина Диана</t>
  </si>
  <si>
    <t>Хайрутдинова Гульшат</t>
  </si>
  <si>
    <t>Халопова Татьяна</t>
  </si>
  <si>
    <t>Хамукова Элина</t>
  </si>
  <si>
    <t>Ханжина Кирена</t>
  </si>
  <si>
    <t>Харитонова Анна</t>
  </si>
  <si>
    <t>Харитонова Екатерина</t>
  </si>
  <si>
    <t>Харитонова Татьяна</t>
  </si>
  <si>
    <t>29.03.2008</t>
  </si>
  <si>
    <t>Харламова Светлана</t>
  </si>
  <si>
    <t>Харченко Вера</t>
  </si>
  <si>
    <t>Хасанова Анастасия</t>
  </si>
  <si>
    <t>Хаустова Светлана</t>
  </si>
  <si>
    <t>Хилькевич София</t>
  </si>
  <si>
    <t>Хисматуллина Алеся</t>
  </si>
  <si>
    <t>Холикова Карина</t>
  </si>
  <si>
    <t>31.10.2009</t>
  </si>
  <si>
    <t>Холод Анна</t>
  </si>
  <si>
    <t>Хомутецкая Алина</t>
  </si>
  <si>
    <t>Хоронько Юлия</t>
  </si>
  <si>
    <t>08.06.2009</t>
  </si>
  <si>
    <t>Хоруга Яна</t>
  </si>
  <si>
    <t>Хохлова Алена</t>
  </si>
  <si>
    <t>Храпачева Александра</t>
  </si>
  <si>
    <t>18.11.2009</t>
  </si>
  <si>
    <t>Христофорова Арина</t>
  </si>
  <si>
    <t>04.11.2008</t>
  </si>
  <si>
    <t>Хрулева Ксения</t>
  </si>
  <si>
    <t>Хуболова Жаннета</t>
  </si>
  <si>
    <t>09.06.2008</t>
  </si>
  <si>
    <t>Худякова Анастасия</t>
  </si>
  <si>
    <t>Хуранова Элла</t>
  </si>
  <si>
    <t>28.01.2007</t>
  </si>
  <si>
    <t>Цаплина Анна</t>
  </si>
  <si>
    <t>Царенкова Виктория</t>
  </si>
  <si>
    <t>Цвященко Полина</t>
  </si>
  <si>
    <t>Целых Дарья</t>
  </si>
  <si>
    <t>Цепляева Екатерина</t>
  </si>
  <si>
    <t>08.10.2008</t>
  </si>
  <si>
    <t>Цепурко Екатерина</t>
  </si>
  <si>
    <t>ЦЗОУ Янг</t>
  </si>
  <si>
    <t>Цигеман Елизавета</t>
  </si>
  <si>
    <t>Цыганкова Анастасия</t>
  </si>
  <si>
    <t>Цыренжапова Инна</t>
  </si>
  <si>
    <t>Чагдурова Дарья</t>
  </si>
  <si>
    <t>Чайка Мария</t>
  </si>
  <si>
    <t>Чебрукова Екатерина</t>
  </si>
  <si>
    <t>03.06.2008</t>
  </si>
  <si>
    <t>Чемоданова Екатерина</t>
  </si>
  <si>
    <t>27.11.2009</t>
  </si>
  <si>
    <t>Червонопольская Вера</t>
  </si>
  <si>
    <t>Черепанова Василина</t>
  </si>
  <si>
    <t>Черепанова Дарья</t>
  </si>
  <si>
    <t>Череповская Анастасия</t>
  </si>
  <si>
    <t>Черкашина Алена</t>
  </si>
  <si>
    <t>08.10.2005</t>
  </si>
  <si>
    <t>Чернова Юлия</t>
  </si>
  <si>
    <t>Черновская Степанида</t>
  </si>
  <si>
    <t>Чернуха Светлана</t>
  </si>
  <si>
    <t>Черных Дарья</t>
  </si>
  <si>
    <t>Чернышева Эльвира</t>
  </si>
  <si>
    <t>Чернышкова Полина</t>
  </si>
  <si>
    <t>18.08.2009</t>
  </si>
  <si>
    <t>Чернявская Елизавета</t>
  </si>
  <si>
    <t>Чертова Анна</t>
  </si>
  <si>
    <t>Четверикова Ярослава</t>
  </si>
  <si>
    <t>Чечина Вероника</t>
  </si>
  <si>
    <t>Чиж Полина</t>
  </si>
  <si>
    <t>Чижова Варвара</t>
  </si>
  <si>
    <t>21.07.2008</t>
  </si>
  <si>
    <t>Чикризова Елизавета</t>
  </si>
  <si>
    <t>Чикунова Татьяна</t>
  </si>
  <si>
    <t>Чимина Галина</t>
  </si>
  <si>
    <t>Чирскова Нина</t>
  </si>
  <si>
    <t>14.07.2007</t>
  </si>
  <si>
    <t>Читао Альбина</t>
  </si>
  <si>
    <t>Чувашева Екатерина</t>
  </si>
  <si>
    <t>Чувашина Ульяна</t>
  </si>
  <si>
    <t>18.01.2009</t>
  </si>
  <si>
    <t>Чудакова Дарья</t>
  </si>
  <si>
    <t>Чудакова Наталья</t>
  </si>
  <si>
    <t>Чуйкина Мария</t>
  </si>
  <si>
    <t>Чумак Ксения</t>
  </si>
  <si>
    <t>Чурсина Юлия</t>
  </si>
  <si>
    <t>Чурсина Яна</t>
  </si>
  <si>
    <t>Чухина Арина</t>
  </si>
  <si>
    <t>Шабаева Алина</t>
  </si>
  <si>
    <t>Шабалина Алена</t>
  </si>
  <si>
    <t>Шабалина Полина</t>
  </si>
  <si>
    <t>Шабанова Эвелина</t>
  </si>
  <si>
    <t>Шабашкина Кристина</t>
  </si>
  <si>
    <t>16.12.2003</t>
  </si>
  <si>
    <t>Шабурова Дарья</t>
  </si>
  <si>
    <t>03.03.2007</t>
  </si>
  <si>
    <t>Шайхуллина Залина</t>
  </si>
  <si>
    <t>Шакирова Динара</t>
  </si>
  <si>
    <t>Шамаева Алина</t>
  </si>
  <si>
    <t>Шамаева Анна</t>
  </si>
  <si>
    <t>Шанина Анастасия</t>
  </si>
  <si>
    <t>Шанцева Ксения</t>
  </si>
  <si>
    <t>Шаньгина Анна</t>
  </si>
  <si>
    <t>Шапошникова Александра</t>
  </si>
  <si>
    <t>Шарафетдинова Арина</t>
  </si>
  <si>
    <t>Шарипова Элина</t>
  </si>
  <si>
    <t>Шарова Тамара</t>
  </si>
  <si>
    <t>Шаронова Валерия</t>
  </si>
  <si>
    <t>Шарый Анастасия</t>
  </si>
  <si>
    <t>Шарый Ирина</t>
  </si>
  <si>
    <t>Шатоба Анастасия</t>
  </si>
  <si>
    <t>Шашкова Ольга</t>
  </si>
  <si>
    <t>Швайко Людмила</t>
  </si>
  <si>
    <t>Шведова Евгения</t>
  </si>
  <si>
    <t>28.07.2005</t>
  </si>
  <si>
    <t>Шевлакова Александра</t>
  </si>
  <si>
    <t>22.05.1969</t>
  </si>
  <si>
    <t>Шевцова Дарья</t>
  </si>
  <si>
    <t>16.12.2005</t>
  </si>
  <si>
    <t>Шевцова Софья</t>
  </si>
  <si>
    <t>Шевчук Анастасия</t>
  </si>
  <si>
    <t>09.10.2008</t>
  </si>
  <si>
    <t>Шепшинская Полина</t>
  </si>
  <si>
    <t>Шестакова Анастасия</t>
  </si>
  <si>
    <t>02.01.2008</t>
  </si>
  <si>
    <t>Шехавцова Ксения</t>
  </si>
  <si>
    <t>Шеховцова Валентина</t>
  </si>
  <si>
    <t>04.01.2010</t>
  </si>
  <si>
    <t>Шибаева Алина</t>
  </si>
  <si>
    <t>Шибаева Майя</t>
  </si>
  <si>
    <t>Шибаева Эльза</t>
  </si>
  <si>
    <t>Шигаева Анастасия</t>
  </si>
  <si>
    <t>Шигапова Камилла</t>
  </si>
  <si>
    <t>11.12.2005</t>
  </si>
  <si>
    <t>Шилова Кристина</t>
  </si>
  <si>
    <t>Шиман Елизавета</t>
  </si>
  <si>
    <t>Шин Ева</t>
  </si>
  <si>
    <t>Шиповалова Елена</t>
  </si>
  <si>
    <t>Широкова Виктория</t>
  </si>
  <si>
    <t>Широкова Есения</t>
  </si>
  <si>
    <t>Ширяева Кира</t>
  </si>
  <si>
    <t>Ширяева Марина</t>
  </si>
  <si>
    <t>Шихабутдинова Амина</t>
  </si>
  <si>
    <t>30.10.2009</t>
  </si>
  <si>
    <t>Шихалева Анастасия</t>
  </si>
  <si>
    <t>Шихалова Валерия</t>
  </si>
  <si>
    <t>Шиханцова Алина</t>
  </si>
  <si>
    <t>Шишкина Арина</t>
  </si>
  <si>
    <t>Шишкина Екатерина</t>
  </si>
  <si>
    <t>Шишкина Мария</t>
  </si>
  <si>
    <t>Шишкина Оксана</t>
  </si>
  <si>
    <t>Шишкова Елизавета</t>
  </si>
  <si>
    <t>Шишлонова Виринея</t>
  </si>
  <si>
    <t>Шкуренко Анастасия</t>
  </si>
  <si>
    <t>Шкуренко Валерия</t>
  </si>
  <si>
    <t>Шкуро Лидия</t>
  </si>
  <si>
    <t>Шлыкова Алена</t>
  </si>
  <si>
    <t>Шмелева Александра</t>
  </si>
  <si>
    <t>Шмыкова Милана</t>
  </si>
  <si>
    <t>Шогенова Аминат</t>
  </si>
  <si>
    <t>Шогенова Ляна</t>
  </si>
  <si>
    <t>Шоренкова Анастасия</t>
  </si>
  <si>
    <t>Шохор Елизавета</t>
  </si>
  <si>
    <t>02.06.2010</t>
  </si>
  <si>
    <t>Шувалова Мария</t>
  </si>
  <si>
    <t>Шуенинова Дарья</t>
  </si>
  <si>
    <t>Шульгина Валерия</t>
  </si>
  <si>
    <t>24.06.2004</t>
  </si>
  <si>
    <t>Шумилина Анна</t>
  </si>
  <si>
    <t>Шумилова Юлия</t>
  </si>
  <si>
    <t>Шутко Джульета</t>
  </si>
  <si>
    <t>Шуткова Анастасия</t>
  </si>
  <si>
    <t>Шутова Евгения</t>
  </si>
  <si>
    <t>Щеголькова Милена</t>
  </si>
  <si>
    <t>Щенина Марина</t>
  </si>
  <si>
    <t>Щепетева Елизавета</t>
  </si>
  <si>
    <t>Щербакова Валентина</t>
  </si>
  <si>
    <t>Щербина Дарья</t>
  </si>
  <si>
    <t>Щербинская Софья</t>
  </si>
  <si>
    <t>Щерина Арина</t>
  </si>
  <si>
    <t>03.06.2007</t>
  </si>
  <si>
    <t>Щетинкина Ольга</t>
  </si>
  <si>
    <t>Юницкая Мария</t>
  </si>
  <si>
    <t>31.08.2009</t>
  </si>
  <si>
    <t>Юношева Оксана</t>
  </si>
  <si>
    <t>Юнусова Альфия</t>
  </si>
  <si>
    <t>Юрищева Яна</t>
  </si>
  <si>
    <t>Юртаева Анастасия</t>
  </si>
  <si>
    <t>01.07.2008</t>
  </si>
  <si>
    <t>Юсупова Карина</t>
  </si>
  <si>
    <t>Ягофарова Аделина</t>
  </si>
  <si>
    <t>Яковлева Анастасия</t>
  </si>
  <si>
    <t>Яковлева Вероника</t>
  </si>
  <si>
    <t>Яковлева Мария</t>
  </si>
  <si>
    <t>Яковлева Марта</t>
  </si>
  <si>
    <t>12.11.2010</t>
  </si>
  <si>
    <t>Яковлева Полина</t>
  </si>
  <si>
    <t>Якубович Анастасия</t>
  </si>
  <si>
    <t>Якупова Дина</t>
  </si>
  <si>
    <t>Якушева София</t>
  </si>
  <si>
    <t>Якушевская Екатерина</t>
  </si>
  <si>
    <t>Янковская Елизавета</t>
  </si>
  <si>
    <t>Янченкова Варвара</t>
  </si>
  <si>
    <t>Яргутова Анастасия</t>
  </si>
  <si>
    <t>Яремкович Виталина</t>
  </si>
  <si>
    <t>Яровая Владислава</t>
  </si>
  <si>
    <t>31.01.2011</t>
  </si>
  <si>
    <t>Ястребова Роксана</t>
  </si>
  <si>
    <t>по настольному теннису (1 лига)</t>
  </si>
  <si>
    <t>Абакумов Максим</t>
  </si>
  <si>
    <t>Абгарьян Артур</t>
  </si>
  <si>
    <t>16.07.2000</t>
  </si>
  <si>
    <t>Абдулхаиров Ринат</t>
  </si>
  <si>
    <t>07.06.2009</t>
  </si>
  <si>
    <t>22.06.1973</t>
  </si>
  <si>
    <t>Абумов Карим</t>
  </si>
  <si>
    <t>23.12.2009</t>
  </si>
  <si>
    <t>Абумов Кирилл</t>
  </si>
  <si>
    <t>Абушаев Кирилл</t>
  </si>
  <si>
    <t>24.07.2009</t>
  </si>
  <si>
    <t>Аввакумов Денис</t>
  </si>
  <si>
    <t>Авдолян Александр</t>
  </si>
  <si>
    <t>Агапов Владислав</t>
  </si>
  <si>
    <t>Агишев Адриан</t>
  </si>
  <si>
    <t>Агишев Андрей</t>
  </si>
  <si>
    <t>Адаев Павел</t>
  </si>
  <si>
    <t>Адинду Криспин Иван</t>
  </si>
  <si>
    <t>Адушинов Максим</t>
  </si>
  <si>
    <t>31.08.1996</t>
  </si>
  <si>
    <t>Аеткулов Тимур</t>
  </si>
  <si>
    <t>Азбукин Андрей</t>
  </si>
  <si>
    <t>Акбаев Артем</t>
  </si>
  <si>
    <t>Куеда  Перм.кр.</t>
  </si>
  <si>
    <t>Акентьев Глеб</t>
  </si>
  <si>
    <t>Акифьев Леон</t>
  </si>
  <si>
    <t>Акмаев Анвар</t>
  </si>
  <si>
    <t>Акперов Алан</t>
  </si>
  <si>
    <t>Алаторцев Кирилл</t>
  </si>
  <si>
    <t>01.02.2009</t>
  </si>
  <si>
    <t>Алексеев Артемий</t>
  </si>
  <si>
    <t>Р.Пычас  Удм.</t>
  </si>
  <si>
    <t>Алексеев Валерий</t>
  </si>
  <si>
    <t>05.07.1984</t>
  </si>
  <si>
    <t>Алешин Виктор</t>
  </si>
  <si>
    <t>АЛЛАНАЗАРОВ Ильяс</t>
  </si>
  <si>
    <t>29.05.2008</t>
  </si>
  <si>
    <t>Туркменистан</t>
  </si>
  <si>
    <t>Алюлин Николай</t>
  </si>
  <si>
    <t>Аманжулов Виталий</t>
  </si>
  <si>
    <t>24.06.1982</t>
  </si>
  <si>
    <t>АМИРИАН Алиреза</t>
  </si>
  <si>
    <t>Андреев Александр</t>
  </si>
  <si>
    <t>09.03.2009</t>
  </si>
  <si>
    <t>Андреев Денис</t>
  </si>
  <si>
    <t>Андриянов Рустам</t>
  </si>
  <si>
    <t>Анисимов Тимофей</t>
  </si>
  <si>
    <t>Анохин Богдан</t>
  </si>
  <si>
    <t>Антонов Валерий</t>
  </si>
  <si>
    <t>Антонов Максим</t>
  </si>
  <si>
    <t>Антонян Артем</t>
  </si>
  <si>
    <t>Антуфьев Максим</t>
  </si>
  <si>
    <t>Апеков Алихан</t>
  </si>
  <si>
    <t>Аракчеев Федор</t>
  </si>
  <si>
    <t>21.05.2007</t>
  </si>
  <si>
    <t>АРУОВ Алдияр</t>
  </si>
  <si>
    <t>10.10.2009</t>
  </si>
  <si>
    <t>Арямин Артемий</t>
  </si>
  <si>
    <t>Асеев Дмитрий</t>
  </si>
  <si>
    <t>10.11.2003</t>
  </si>
  <si>
    <t>21.09.2009</t>
  </si>
  <si>
    <t>Асташин Иван</t>
  </si>
  <si>
    <t>Асяев Иван</t>
  </si>
  <si>
    <t>Атнюхин Артур</t>
  </si>
  <si>
    <t>Ахмедов Рамазан</t>
  </si>
  <si>
    <t>Кизилюрт  Дагест.</t>
  </si>
  <si>
    <t>Ахметзянов Данис</t>
  </si>
  <si>
    <t>Ахметов Максим</t>
  </si>
  <si>
    <t>Бабийчук Кирилл</t>
  </si>
  <si>
    <t>08.03.2009</t>
  </si>
  <si>
    <t>Бабиков Иван</t>
  </si>
  <si>
    <t>Бабич Алексей</t>
  </si>
  <si>
    <t>23.02.2009</t>
  </si>
  <si>
    <t>Баженов Максим</t>
  </si>
  <si>
    <t>Базулев Тихон</t>
  </si>
  <si>
    <t>Байметов Рушан</t>
  </si>
  <si>
    <t>Баклин Арсений</t>
  </si>
  <si>
    <t>Бакунин Андрей</t>
  </si>
  <si>
    <t>05.02.2008</t>
  </si>
  <si>
    <t>Актау  Казахстан</t>
  </si>
  <si>
    <t>Балашов Михаил</t>
  </si>
  <si>
    <t>05.06.2010</t>
  </si>
  <si>
    <t>Банников Юрий</t>
  </si>
  <si>
    <t>08.03.1959</t>
  </si>
  <si>
    <t>15.07.2001</t>
  </si>
  <si>
    <t>Бариев Булат</t>
  </si>
  <si>
    <t>Баринов Михаил</t>
  </si>
  <si>
    <t>Баркун Никита</t>
  </si>
  <si>
    <t>Барнев Дмитрий</t>
  </si>
  <si>
    <t>Барсуков Илья</t>
  </si>
  <si>
    <t>Башарин Савелий</t>
  </si>
  <si>
    <t>Баширов Богдан</t>
  </si>
  <si>
    <t>09.01.2010</t>
  </si>
  <si>
    <t>Бегоулев Даниил</t>
  </si>
  <si>
    <t>Бейненсон Глеб</t>
  </si>
  <si>
    <t>Беликов Ярослав</t>
  </si>
  <si>
    <t>27.01.2010</t>
  </si>
  <si>
    <t>Белов Всеволод</t>
  </si>
  <si>
    <t>Белоглазов Иван</t>
  </si>
  <si>
    <t>Белокопытов Максим</t>
  </si>
  <si>
    <t>Белоусов Илья</t>
  </si>
  <si>
    <t>02.08.2003</t>
  </si>
  <si>
    <t>Белых Глеб</t>
  </si>
  <si>
    <t>05.07.2009</t>
  </si>
  <si>
    <t>Бельский Петр</t>
  </si>
  <si>
    <t>Бельченко Николай</t>
  </si>
  <si>
    <t>Беляев Даниил</t>
  </si>
  <si>
    <t>Беляков Даниил</t>
  </si>
  <si>
    <t>31.05.2009</t>
  </si>
  <si>
    <t>Береза Андрей</t>
  </si>
  <si>
    <t>Береснев Илья</t>
  </si>
  <si>
    <t>01.08.2008</t>
  </si>
  <si>
    <t>Берлинский Кирилл</t>
  </si>
  <si>
    <t>Биктимиров Алим</t>
  </si>
  <si>
    <t>Билецкий Никита</t>
  </si>
  <si>
    <t>Бобков Илья</t>
  </si>
  <si>
    <t>Богачев Владимир</t>
  </si>
  <si>
    <t>11.06.1991</t>
  </si>
  <si>
    <t>Богданов Александр</t>
  </si>
  <si>
    <t>13.09.2010</t>
  </si>
  <si>
    <t>Богданов Владимир</t>
  </si>
  <si>
    <t>Богданов Иван</t>
  </si>
  <si>
    <t>Боев Михаил</t>
  </si>
  <si>
    <t>Болиев Батраз</t>
  </si>
  <si>
    <t>Бондарев Даниил</t>
  </si>
  <si>
    <t>Бондарев Егор</t>
  </si>
  <si>
    <t>Борисюк Тимофей</t>
  </si>
  <si>
    <t>26.01.2011</t>
  </si>
  <si>
    <t>Бородин Арсений</t>
  </si>
  <si>
    <t>Борондонов Доржи</t>
  </si>
  <si>
    <t>Борский Георгий</t>
  </si>
  <si>
    <t>Бочковский Владимир</t>
  </si>
  <si>
    <t>Братков Михаил</t>
  </si>
  <si>
    <t>20.08.2010</t>
  </si>
  <si>
    <t>Брехов Сергей</t>
  </si>
  <si>
    <t>14.10.2009</t>
  </si>
  <si>
    <t>Бугаев Артем</t>
  </si>
  <si>
    <t>17.09.2007</t>
  </si>
  <si>
    <t>Бугров Артем</t>
  </si>
  <si>
    <t>Будеев Николай</t>
  </si>
  <si>
    <t>01.03.1985</t>
  </si>
  <si>
    <t>Буинцев Владислав</t>
  </si>
  <si>
    <t>Булискерия Будимир</t>
  </si>
  <si>
    <t>Бунчужный Иван</t>
  </si>
  <si>
    <t>Бурдым Николай</t>
  </si>
  <si>
    <t>Бурнашов Егор</t>
  </si>
  <si>
    <t>Буров Всеволод</t>
  </si>
  <si>
    <t>Бурцев Михаил</t>
  </si>
  <si>
    <t>15.03.2012</t>
  </si>
  <si>
    <t>Буянов Илья</t>
  </si>
  <si>
    <t>Буянов Макар</t>
  </si>
  <si>
    <t>Гурьевск  Кем.обл.</t>
  </si>
  <si>
    <t>Быков Владимир</t>
  </si>
  <si>
    <t>Быков Павел</t>
  </si>
  <si>
    <t>Бычков Андрей</t>
  </si>
  <si>
    <t>Важов Влад</t>
  </si>
  <si>
    <t>Камское Устье  Тат.</t>
  </si>
  <si>
    <t>Валащук Владислав</t>
  </si>
  <si>
    <t>Валуев Артем</t>
  </si>
  <si>
    <t>27.02.2009</t>
  </si>
  <si>
    <t>Вальков Борис</t>
  </si>
  <si>
    <t>Варданян Сергей</t>
  </si>
  <si>
    <t>Вардугин Никита</t>
  </si>
  <si>
    <t>01.05.2003</t>
  </si>
  <si>
    <t>Васев Егор</t>
  </si>
  <si>
    <t>Белоусово  Кал.о.</t>
  </si>
  <si>
    <t>Васильев Леонид</t>
  </si>
  <si>
    <t>19.01.2009</t>
  </si>
  <si>
    <t>Васильев Матвей</t>
  </si>
  <si>
    <t>Васильев Никита</t>
  </si>
  <si>
    <t>Васильев Олег</t>
  </si>
  <si>
    <t>28.07.1975</t>
  </si>
  <si>
    <t>Васюткин Илья</t>
  </si>
  <si>
    <t>06.07.2003</t>
  </si>
  <si>
    <t>Дальнегорск</t>
  </si>
  <si>
    <t>Видинеев Максим</t>
  </si>
  <si>
    <t>12.12.1981</t>
  </si>
  <si>
    <t>Власевский Андрей</t>
  </si>
  <si>
    <t>Власков Илья</t>
  </si>
  <si>
    <t>28.07.2009</t>
  </si>
  <si>
    <t>29.07.2005</t>
  </si>
  <si>
    <t>Власов Кирилл</t>
  </si>
  <si>
    <t>Арзамас</t>
  </si>
  <si>
    <t>Волгин Роман</t>
  </si>
  <si>
    <t>29.12.2009</t>
  </si>
  <si>
    <t>Волков Артем</t>
  </si>
  <si>
    <t>Волков Константин</t>
  </si>
  <si>
    <t>Володин Алексей</t>
  </si>
  <si>
    <t>Воробьев Игорь</t>
  </si>
  <si>
    <t>Воробьев Николай</t>
  </si>
  <si>
    <t>Воронец Георгий</t>
  </si>
  <si>
    <t>Воронин Владислав</t>
  </si>
  <si>
    <t>Воронин Павел</t>
  </si>
  <si>
    <t>Воронцов Сергей</t>
  </si>
  <si>
    <t>26.08.2011</t>
  </si>
  <si>
    <t>Воронцов Тимофей</t>
  </si>
  <si>
    <t>Воропаев Владислав</t>
  </si>
  <si>
    <t>14.08.2002</t>
  </si>
  <si>
    <t>Воропаев Станислав</t>
  </si>
  <si>
    <t>12.03.2003</t>
  </si>
  <si>
    <t>Вялков Егор</t>
  </si>
  <si>
    <t>17.04.1985</t>
  </si>
  <si>
    <t>Габайдуллин Камиль</t>
  </si>
  <si>
    <t>Габдерахманов Инсаф</t>
  </si>
  <si>
    <t>Габдуллин Марс</t>
  </si>
  <si>
    <t>Габдульманов Дилюс</t>
  </si>
  <si>
    <t>Габтелбаров Ислам</t>
  </si>
  <si>
    <t>Гавриков Егор</t>
  </si>
  <si>
    <t>Гаврилов Тимофей</t>
  </si>
  <si>
    <t>Гаврилюк Евгений</t>
  </si>
  <si>
    <t>20.01.1990</t>
  </si>
  <si>
    <t>Газарян Дмитрий</t>
  </si>
  <si>
    <t>10.05.2011</t>
  </si>
  <si>
    <t>Гайфуллин Кемал</t>
  </si>
  <si>
    <t>10.12.1990</t>
  </si>
  <si>
    <t>Галанин Денис</t>
  </si>
  <si>
    <t>Галиахметов Наиль</t>
  </si>
  <si>
    <t>06.11.2008</t>
  </si>
  <si>
    <t>Галиев Эрнест</t>
  </si>
  <si>
    <t>Галиченко Илья</t>
  </si>
  <si>
    <t>Галкин Владимир</t>
  </si>
  <si>
    <t>Гамаля Михаил</t>
  </si>
  <si>
    <t>Гарипов Марат</t>
  </si>
  <si>
    <t>Гаркавый Егор</t>
  </si>
  <si>
    <t>Гармаш Глеб</t>
  </si>
  <si>
    <t>24.11.2009</t>
  </si>
  <si>
    <t>Гарнаев Ришат</t>
  </si>
  <si>
    <t>Копейск  Чел.о.</t>
  </si>
  <si>
    <t>Гедгафов Дамир</t>
  </si>
  <si>
    <t>Герасименко Максим</t>
  </si>
  <si>
    <t>Герасимов Егор</t>
  </si>
  <si>
    <t>09.05.2009</t>
  </si>
  <si>
    <t>Герасимов Семен</t>
  </si>
  <si>
    <t>Гилясов Кантемир</t>
  </si>
  <si>
    <t>Гирфанов Алмаз</t>
  </si>
  <si>
    <t>Гладыш Илья</t>
  </si>
  <si>
    <t>02.07.2010</t>
  </si>
  <si>
    <t>Глазков Константин</t>
  </si>
  <si>
    <t>Глушков Антон</t>
  </si>
  <si>
    <t>Глыжко Олег</t>
  </si>
  <si>
    <t>02.10.1996</t>
  </si>
  <si>
    <t>Балашов</t>
  </si>
  <si>
    <t>Голенцев Иван</t>
  </si>
  <si>
    <t>24.03.2011</t>
  </si>
  <si>
    <t>Голубь Роман</t>
  </si>
  <si>
    <t>Гольдфельд Даниэль</t>
  </si>
  <si>
    <t>Гончаров Тимофей</t>
  </si>
  <si>
    <t>18.07.2009</t>
  </si>
  <si>
    <t>Гордеев Тимофей</t>
  </si>
  <si>
    <t>28.02.2009</t>
  </si>
  <si>
    <t>Горев Александр</t>
  </si>
  <si>
    <t>Горшков Илья</t>
  </si>
  <si>
    <t>01.06.2009</t>
  </si>
  <si>
    <t>Готин Юрий</t>
  </si>
  <si>
    <t>28.06.2008</t>
  </si>
  <si>
    <t>Грант Евгений</t>
  </si>
  <si>
    <t>Грачев Андрей</t>
  </si>
  <si>
    <t>Гридин Михаил</t>
  </si>
  <si>
    <t>13.10.2011</t>
  </si>
  <si>
    <t>Гридчин Даниил</t>
  </si>
  <si>
    <t>Гринкевич Михаил</t>
  </si>
  <si>
    <t>Гринчук Алексей</t>
  </si>
  <si>
    <t>Гриценко Владислав</t>
  </si>
  <si>
    <t>Грицик Кирилл</t>
  </si>
  <si>
    <t>Гришаев Олег</t>
  </si>
  <si>
    <t>29.09.2010</t>
  </si>
  <si>
    <t>Громов Дмитрий</t>
  </si>
  <si>
    <t>Грузинов Владислав</t>
  </si>
  <si>
    <t>Груша Даниил</t>
  </si>
  <si>
    <t>22.02.2009</t>
  </si>
  <si>
    <t>Гудожников Мирон</t>
  </si>
  <si>
    <t>Саранск</t>
  </si>
  <si>
    <t>Гузей Никита</t>
  </si>
  <si>
    <t>ГУРБАНОВ Ясин</t>
  </si>
  <si>
    <t>21.06.2010</t>
  </si>
  <si>
    <t>Гурченков Георгий</t>
  </si>
  <si>
    <t>Гусаров Вячеслав</t>
  </si>
  <si>
    <t>21.01.2010</t>
  </si>
  <si>
    <t>Гущин Валерий</t>
  </si>
  <si>
    <t>Давтян Артем</t>
  </si>
  <si>
    <t>Дамдинов Батор</t>
  </si>
  <si>
    <t>05.07.1995</t>
  </si>
  <si>
    <t>Данченков Иван</t>
  </si>
  <si>
    <t>10.03.2011</t>
  </si>
  <si>
    <t>Даржаин Цырен</t>
  </si>
  <si>
    <t>17.07.1998</t>
  </si>
  <si>
    <t>Даширабданов Жаргал</t>
  </si>
  <si>
    <t>26.06.1993</t>
  </si>
  <si>
    <t>Девятков Камиль</t>
  </si>
  <si>
    <t>Дедков Савелий</t>
  </si>
  <si>
    <t>04.07.2008</t>
  </si>
  <si>
    <t>Дементьев Михаил</t>
  </si>
  <si>
    <t>01.03.2010</t>
  </si>
  <si>
    <t>Демидов Алексей</t>
  </si>
  <si>
    <t>02.02.2010</t>
  </si>
  <si>
    <t>Дербенев Даниил</t>
  </si>
  <si>
    <t>Десяткин Алексей</t>
  </si>
  <si>
    <t>12.01.2010</t>
  </si>
  <si>
    <t>Джиоев Георгий</t>
  </si>
  <si>
    <t>Джура Дмитрий</t>
  </si>
  <si>
    <t>Дзамихов Имран</t>
  </si>
  <si>
    <t>16.12.2009</t>
  </si>
  <si>
    <t>Дзоз Рафаил</t>
  </si>
  <si>
    <t>Диденко Дмитрий</t>
  </si>
  <si>
    <t>25.09.2010</t>
  </si>
  <si>
    <t>Диков Данил</t>
  </si>
  <si>
    <t>Димитрюха Максим</t>
  </si>
  <si>
    <t>Добин Иван</t>
  </si>
  <si>
    <t>01.03.2011</t>
  </si>
  <si>
    <t>Долгих Артем</t>
  </si>
  <si>
    <t>Доморощин Александр</t>
  </si>
  <si>
    <t>26.11.1973</t>
  </si>
  <si>
    <t>Донченко Андрей</t>
  </si>
  <si>
    <t>30.06.2010</t>
  </si>
  <si>
    <t>Дорогавцев Александр</t>
  </si>
  <si>
    <t>Дорофеев Никита</t>
  </si>
  <si>
    <t>13.04.2012</t>
  </si>
  <si>
    <t>Доценко Илья</t>
  </si>
  <si>
    <t>Дронов Михаил</t>
  </si>
  <si>
    <t>Друковский Дмитрий</t>
  </si>
  <si>
    <t>Дубинский Ярослав</t>
  </si>
  <si>
    <t>Дубовиков Никита</t>
  </si>
  <si>
    <t>Дубровский Артем</t>
  </si>
  <si>
    <t>19.05.2010</t>
  </si>
  <si>
    <t>Дубровский Максим</t>
  </si>
  <si>
    <t>Дымов Артем</t>
  </si>
  <si>
    <t>15.10.2009</t>
  </si>
  <si>
    <t>Дьяченко Дмитрий</t>
  </si>
  <si>
    <t>Евдокимов Даниил</t>
  </si>
  <si>
    <t>Евдокимов Тимофей</t>
  </si>
  <si>
    <t>Евтушевский Петр</t>
  </si>
  <si>
    <t>24.11.2008</t>
  </si>
  <si>
    <t>Еговцев Дмитрий</t>
  </si>
  <si>
    <t>23.01.2010</t>
  </si>
  <si>
    <t>Егоров Вадим</t>
  </si>
  <si>
    <t>Егшатян Руслан</t>
  </si>
  <si>
    <t>Едакин Тихон</t>
  </si>
  <si>
    <t>Ёлбарсов Диньяр</t>
  </si>
  <si>
    <t>Елисеенко Егор</t>
  </si>
  <si>
    <t>Емалетдинов Ислам</t>
  </si>
  <si>
    <t>Емцов Ярослав</t>
  </si>
  <si>
    <t>Еремин Даниил</t>
  </si>
  <si>
    <t>12.09.2005</t>
  </si>
  <si>
    <t>Еркоев Матвей</t>
  </si>
  <si>
    <t>04.07.2011</t>
  </si>
  <si>
    <t>Ермаков Артем</t>
  </si>
  <si>
    <t>12.10.1998</t>
  </si>
  <si>
    <t>Ермолин Арсений</t>
  </si>
  <si>
    <t>Ерофеев Павел</t>
  </si>
  <si>
    <t>Ерохин Даниил</t>
  </si>
  <si>
    <t>Есенеев Илья</t>
  </si>
  <si>
    <t>Ефимов Никита</t>
  </si>
  <si>
    <t>Ефремов Александр</t>
  </si>
  <si>
    <t>06.03.1992</t>
  </si>
  <si>
    <t>Жабаров Тимур</t>
  </si>
  <si>
    <t>Жвакин Константин</t>
  </si>
  <si>
    <t>07.07.2010</t>
  </si>
  <si>
    <t>Женодаров Артем</t>
  </si>
  <si>
    <t>Жигмитов Балдан</t>
  </si>
  <si>
    <t>Жигмитов Болот</t>
  </si>
  <si>
    <t>Жиделев Глеб</t>
  </si>
  <si>
    <t>Житлухин Артур</t>
  </si>
  <si>
    <t>17.05.2010</t>
  </si>
  <si>
    <t>ЖУСУПОВ Данияр</t>
  </si>
  <si>
    <t>Заболотько Лев</t>
  </si>
  <si>
    <t>Забурунов Артем</t>
  </si>
  <si>
    <t>Загриев Разиль</t>
  </si>
  <si>
    <t>Заиченко Даниил</t>
  </si>
  <si>
    <t>Зайков Алексей</t>
  </si>
  <si>
    <t>Зайнутдинов Магомедшапи</t>
  </si>
  <si>
    <t>Закиров Нияз</t>
  </si>
  <si>
    <t>Замараев Геннадий</t>
  </si>
  <si>
    <t>Занадворов Максим</t>
  </si>
  <si>
    <t>Заркуа Илья</t>
  </si>
  <si>
    <t>Зародов Вениамин</t>
  </si>
  <si>
    <t>19.11.1991</t>
  </si>
  <si>
    <t>02.09.2008</t>
  </si>
  <si>
    <t>Зеленев Иван</t>
  </si>
  <si>
    <t>24.04.2004</t>
  </si>
  <si>
    <t>Зеленов Максим</t>
  </si>
  <si>
    <t>20.11.1991</t>
  </si>
  <si>
    <t>Земляков Иоанн</t>
  </si>
  <si>
    <t>Зимин Матвей</t>
  </si>
  <si>
    <t>Зиннуров Валерий</t>
  </si>
  <si>
    <t>Зинчак Матвей</t>
  </si>
  <si>
    <t>Зиньтяев Валерий</t>
  </si>
  <si>
    <t>Зинюров Равиль</t>
  </si>
  <si>
    <t>Зотов Дмитрий</t>
  </si>
  <si>
    <t>Иванков Кирилл</t>
  </si>
  <si>
    <t>Иванов Владислав</t>
  </si>
  <si>
    <t>Иванов Гордей</t>
  </si>
  <si>
    <t>Иванов Демид</t>
  </si>
  <si>
    <t>09.11.2010</t>
  </si>
  <si>
    <t>26.09.2008</t>
  </si>
  <si>
    <t>02.05.1999</t>
  </si>
  <si>
    <t>Иванов Петр</t>
  </si>
  <si>
    <t>Ой  Якут.</t>
  </si>
  <si>
    <t>Иванюк Ярослав</t>
  </si>
  <si>
    <t>Игнатьев Илья</t>
  </si>
  <si>
    <t>Иголкин Александр</t>
  </si>
  <si>
    <t>08.11.2010</t>
  </si>
  <si>
    <t>Идрисов Рамис</t>
  </si>
  <si>
    <t>Иевлев Максим</t>
  </si>
  <si>
    <t>Имайкин Эдуард</t>
  </si>
  <si>
    <t>17.01.2009</t>
  </si>
  <si>
    <t>Имидинов Алихан</t>
  </si>
  <si>
    <t>Исаев Артем</t>
  </si>
  <si>
    <t>Исаев Никита</t>
  </si>
  <si>
    <t>16.03.2010</t>
  </si>
  <si>
    <t>Исаев Николай</t>
  </si>
  <si>
    <t>16.11.2008</t>
  </si>
  <si>
    <t>Исаев Павел</t>
  </si>
  <si>
    <t>Исаков Роман</t>
  </si>
  <si>
    <t>Итов Алим</t>
  </si>
  <si>
    <t>Июдин Алексей</t>
  </si>
  <si>
    <t>13.04.2011</t>
  </si>
  <si>
    <t>Кабанов Дмитрий</t>
  </si>
  <si>
    <t>КАБДИРОВ Дияр</t>
  </si>
  <si>
    <t>Кадирбеков Багаутдин</t>
  </si>
  <si>
    <t>14.10.1967</t>
  </si>
  <si>
    <t>Кадочников Иван</t>
  </si>
  <si>
    <t>25.11.2005</t>
  </si>
  <si>
    <t>Кадырбеков Гасан</t>
  </si>
  <si>
    <t>Кадырмаев Феликс</t>
  </si>
  <si>
    <t>10.03.2010</t>
  </si>
  <si>
    <t>Кадыров Рафис</t>
  </si>
  <si>
    <t>Казанцев Станислав</t>
  </si>
  <si>
    <t>Казыбек Улу Султан</t>
  </si>
  <si>
    <t>Калбанов Артем</t>
  </si>
  <si>
    <t>Калач-на-Дону</t>
  </si>
  <si>
    <t>Калганов Максим</t>
  </si>
  <si>
    <t>Калинин Денис</t>
  </si>
  <si>
    <t>Калинин Максим</t>
  </si>
  <si>
    <t>Камалов Дамир</t>
  </si>
  <si>
    <t>Камалов Данияр</t>
  </si>
  <si>
    <t>Камбиев Инал</t>
  </si>
  <si>
    <t>29.10.2010</t>
  </si>
  <si>
    <t>Камнев Максим</t>
  </si>
  <si>
    <t>КАНЗАДА Алихан</t>
  </si>
  <si>
    <t>19.11.2008</t>
  </si>
  <si>
    <t>Канзычаков Марк</t>
  </si>
  <si>
    <t>Карагулов Денис</t>
  </si>
  <si>
    <t>Карманов Дмитрий</t>
  </si>
  <si>
    <t>Карнаух Богдан</t>
  </si>
  <si>
    <t>13.10.2009</t>
  </si>
  <si>
    <t>Карпачев Никита</t>
  </si>
  <si>
    <t>Качалов Вадим</t>
  </si>
  <si>
    <t>Кашапов Тагир</t>
  </si>
  <si>
    <t>08.11.2009</t>
  </si>
  <si>
    <t>Кешабян Георгий</t>
  </si>
  <si>
    <t>Ким Георгий</t>
  </si>
  <si>
    <t>23.04.2009</t>
  </si>
  <si>
    <t>Кинев Иван</t>
  </si>
  <si>
    <t>Кашира  Мос.о.</t>
  </si>
  <si>
    <t>Киржаков Георгий</t>
  </si>
  <si>
    <t>Кирилин Андрей</t>
  </si>
  <si>
    <t>Кириллов Даниил</t>
  </si>
  <si>
    <t>14.09.2012</t>
  </si>
  <si>
    <t>Кириллов Лука</t>
  </si>
  <si>
    <t>26.05.2011</t>
  </si>
  <si>
    <t>Кирницкий Артем</t>
  </si>
  <si>
    <t>Киршин Денис</t>
  </si>
  <si>
    <t>08.02.2009</t>
  </si>
  <si>
    <t>Киршин Максим</t>
  </si>
  <si>
    <t>28.09.2007</t>
  </si>
  <si>
    <t>Киян Никита</t>
  </si>
  <si>
    <t>Клепиков Кирилл</t>
  </si>
  <si>
    <t>Клецов Алексей</t>
  </si>
  <si>
    <t>09.06.2011</t>
  </si>
  <si>
    <t>Климков Алексей</t>
  </si>
  <si>
    <t>Клинушкин Тимофей</t>
  </si>
  <si>
    <t>Клинцов Фадей</t>
  </si>
  <si>
    <t>15.02.2010</t>
  </si>
  <si>
    <t>Князев Иван</t>
  </si>
  <si>
    <t>Кобзарь Артем</t>
  </si>
  <si>
    <t>28.01.2010</t>
  </si>
  <si>
    <t>Кобзарь Григорий</t>
  </si>
  <si>
    <t>Кобзарь Максим</t>
  </si>
  <si>
    <t>Коверников Дмитрий</t>
  </si>
  <si>
    <t>КОГАН Даниэль</t>
  </si>
  <si>
    <t>Кодзов Али</t>
  </si>
  <si>
    <t>Кодзов Исмел</t>
  </si>
  <si>
    <t>Кожинов Михаил</t>
  </si>
  <si>
    <t>Кожумяченко Святослав</t>
  </si>
  <si>
    <t>03.10.2009</t>
  </si>
  <si>
    <t>Козик Григорий</t>
  </si>
  <si>
    <t>27.11.2003</t>
  </si>
  <si>
    <t>Колбин Александр</t>
  </si>
  <si>
    <t>Колесников Егор</t>
  </si>
  <si>
    <t>Колчин Владимир</t>
  </si>
  <si>
    <t>Кольк Виталий</t>
  </si>
  <si>
    <t>06.08.2008</t>
  </si>
  <si>
    <t>Туим</t>
  </si>
  <si>
    <t>Колючев Артем</t>
  </si>
  <si>
    <t>Комаров Кирилл</t>
  </si>
  <si>
    <t>Компаниченко Данил</t>
  </si>
  <si>
    <t>04.12.2001</t>
  </si>
  <si>
    <t>Кондратьев Данила</t>
  </si>
  <si>
    <t>Коновалов Леонид</t>
  </si>
  <si>
    <t>Кононов Сергей</t>
  </si>
  <si>
    <t>Конюхов Николай</t>
  </si>
  <si>
    <t>Копылов Никита</t>
  </si>
  <si>
    <t>Копыльцов Иван</t>
  </si>
  <si>
    <t>Кореев Кирилл</t>
  </si>
  <si>
    <t>Коробов Андрей</t>
  </si>
  <si>
    <t>Коротких Дмитрий</t>
  </si>
  <si>
    <t>15.09.2008</t>
  </si>
  <si>
    <t>Косинский Владислав</t>
  </si>
  <si>
    <t>Косса Константин</t>
  </si>
  <si>
    <t>14.12.2010</t>
  </si>
  <si>
    <t>Костерин Артем</t>
  </si>
  <si>
    <t>Коткин Павел</t>
  </si>
  <si>
    <t>12.04.1978</t>
  </si>
  <si>
    <t>Коцерев Александр</t>
  </si>
  <si>
    <t>Кочмин Антон</t>
  </si>
  <si>
    <t>Новоселово  Красноярск.кр.</t>
  </si>
  <si>
    <t>Кошелев Артем</t>
  </si>
  <si>
    <t>18.02.2009</t>
  </si>
  <si>
    <t>Кравченко Вячеслав</t>
  </si>
  <si>
    <t>Кравченко Даниил</t>
  </si>
  <si>
    <t>02.01.2009</t>
  </si>
  <si>
    <t>Кравченко Игорь</t>
  </si>
  <si>
    <t>Крапивин Даниил</t>
  </si>
  <si>
    <t>Красильников Константин</t>
  </si>
  <si>
    <t>Крбащян Артем</t>
  </si>
  <si>
    <t>Кривенцев Владислав</t>
  </si>
  <si>
    <t>Новотроицкая  Ст.кр.</t>
  </si>
  <si>
    <t>Криво Владислав</t>
  </si>
  <si>
    <t>Кривцов Максим</t>
  </si>
  <si>
    <t>Кример Энри-Ашер</t>
  </si>
  <si>
    <t>Криушкин Артем</t>
  </si>
  <si>
    <t>Круглов Алексей</t>
  </si>
  <si>
    <t>Круглов Владислав</t>
  </si>
  <si>
    <t>Крылов Дмитрий</t>
  </si>
  <si>
    <t>17.12.2010</t>
  </si>
  <si>
    <t>Кряквин Алексей</t>
  </si>
  <si>
    <t>Кудаковский Никита</t>
  </si>
  <si>
    <t>Кудрин Ростислав</t>
  </si>
  <si>
    <t>Кузин Константин</t>
  </si>
  <si>
    <t>Кузнецов Григорий</t>
  </si>
  <si>
    <t>06.11.2009</t>
  </si>
  <si>
    <t>Кузнецов Иван</t>
  </si>
  <si>
    <t>Кузнецов Константин</t>
  </si>
  <si>
    <t>30.09.1998</t>
  </si>
  <si>
    <t>Кузнецов Михаил</t>
  </si>
  <si>
    <t>Кузьменко Вячеслав</t>
  </si>
  <si>
    <t>Старонижестеблиевская  Кр.кр.</t>
  </si>
  <si>
    <t>Кузьменко Михаил</t>
  </si>
  <si>
    <t>Кузьмин Никита</t>
  </si>
  <si>
    <t>19.02.2009</t>
  </si>
  <si>
    <t>Куклов Михаил</t>
  </si>
  <si>
    <t>13.04.2010</t>
  </si>
  <si>
    <t>Кулагин Александр</t>
  </si>
  <si>
    <t>Куликов Артемий</t>
  </si>
  <si>
    <t>Куликов Михаил</t>
  </si>
  <si>
    <t>Куликов Станислав</t>
  </si>
  <si>
    <t>Кульков Роман</t>
  </si>
  <si>
    <t>Курицкий Андрей</t>
  </si>
  <si>
    <t>Курьянов Никита</t>
  </si>
  <si>
    <t>Кусакин Ярослав</t>
  </si>
  <si>
    <t>25.02.2001</t>
  </si>
  <si>
    <t>Кутищев Роман</t>
  </si>
  <si>
    <t>Кутлизамаев Ратмир</t>
  </si>
  <si>
    <t>Кутонов Валентин</t>
  </si>
  <si>
    <t>Кутькин Алексей</t>
  </si>
  <si>
    <t>Кучин Владислав</t>
  </si>
  <si>
    <t>Лавров Георгий</t>
  </si>
  <si>
    <t>02.05.2009</t>
  </si>
  <si>
    <t>Лазарев Захар</t>
  </si>
  <si>
    <t>Лазеев Виталий</t>
  </si>
  <si>
    <t>Лазукин Егор</t>
  </si>
  <si>
    <t>Лайман Дмитрий</t>
  </si>
  <si>
    <t>23.03.2010</t>
  </si>
  <si>
    <t>Лапкин Сергей</t>
  </si>
  <si>
    <t>Лесков Арсений</t>
  </si>
  <si>
    <t>Лесков Максим</t>
  </si>
  <si>
    <t>24.06.2001</t>
  </si>
  <si>
    <t>Ли Сергей</t>
  </si>
  <si>
    <t>Линев Матвей</t>
  </si>
  <si>
    <t>08.09.2010</t>
  </si>
  <si>
    <t>Лиськов Андрей</t>
  </si>
  <si>
    <t>Лихачев Павел</t>
  </si>
  <si>
    <t>Лияскин Сергей</t>
  </si>
  <si>
    <t>20.06.1990</t>
  </si>
  <si>
    <t>Лобко Никита</t>
  </si>
  <si>
    <t>Лодыгин Антон</t>
  </si>
  <si>
    <t>Лойко Максим</t>
  </si>
  <si>
    <t>25.04.2010</t>
  </si>
  <si>
    <t>Лолаев Сослан</t>
  </si>
  <si>
    <t>Ломиворотов Иван</t>
  </si>
  <si>
    <t>Лопатин Михаил</t>
  </si>
  <si>
    <t>Лотфуллин Данис</t>
  </si>
  <si>
    <t>Лотфуллин Рамазан</t>
  </si>
  <si>
    <t>Луданавичюс Алексей</t>
  </si>
  <si>
    <t>Лукин Вадим</t>
  </si>
  <si>
    <t>Лыков Илья</t>
  </si>
  <si>
    <t>08.03.2008</t>
  </si>
  <si>
    <t>Львов Савелий</t>
  </si>
  <si>
    <t>17.06.2009</t>
  </si>
  <si>
    <t>Людыно Дмитрий</t>
  </si>
  <si>
    <t>Лянцман Евгений</t>
  </si>
  <si>
    <t>Ляховой Иван</t>
  </si>
  <si>
    <t>Арсеньев  Приморье</t>
  </si>
  <si>
    <t>Мазур Егор</t>
  </si>
  <si>
    <t>Мазур Иван</t>
  </si>
  <si>
    <t>28.11.2010</t>
  </si>
  <si>
    <t>Майер Дмитрий</t>
  </si>
  <si>
    <t>21.05.2008</t>
  </si>
  <si>
    <t>Макаров Тимофей</t>
  </si>
  <si>
    <t>Макарычев Артем</t>
  </si>
  <si>
    <t>Максимов Александр</t>
  </si>
  <si>
    <t>Макушкин Дмитрий</t>
  </si>
  <si>
    <t>15.06.2010</t>
  </si>
  <si>
    <t>Малдзигати Алан</t>
  </si>
  <si>
    <t>25.11.2010</t>
  </si>
  <si>
    <t>Мальцев Евгений</t>
  </si>
  <si>
    <t>Малюков Егор</t>
  </si>
  <si>
    <t>Малютин Артем</t>
  </si>
  <si>
    <t>Малючков Даниил</t>
  </si>
  <si>
    <t>Мамхегов Астемир</t>
  </si>
  <si>
    <t>Манин Андрей</t>
  </si>
  <si>
    <t>Маргарянц Руслан</t>
  </si>
  <si>
    <t>Мартынов Данил</t>
  </si>
  <si>
    <t>Мартынов Михаил</t>
  </si>
  <si>
    <t>Мартынюк Александр</t>
  </si>
  <si>
    <t>29.04.2009</t>
  </si>
  <si>
    <t>Смоляниново  Прим.кр.</t>
  </si>
  <si>
    <t>Марцеха Михаил</t>
  </si>
  <si>
    <t>Марченко Ярослав</t>
  </si>
  <si>
    <t>Маршал Владимир</t>
  </si>
  <si>
    <t>Матвеенко Алексей</t>
  </si>
  <si>
    <t>Матухно Федор</t>
  </si>
  <si>
    <t>31.12.2008</t>
  </si>
  <si>
    <t>Матюшин Вячеслав</t>
  </si>
  <si>
    <t>Махамадиев Зульфат</t>
  </si>
  <si>
    <t>Маханьков Евгений</t>
  </si>
  <si>
    <t>Машоков Амир</t>
  </si>
  <si>
    <t>24.09.2009</t>
  </si>
  <si>
    <t>Машоков Дамир</t>
  </si>
  <si>
    <t>Межурецкий Евгений</t>
  </si>
  <si>
    <t>Меламуд Владимир</t>
  </si>
  <si>
    <t>26.08.1947</t>
  </si>
  <si>
    <t>Мельник Сергей</t>
  </si>
  <si>
    <t>Меньшаев Федор</t>
  </si>
  <si>
    <t>06.11.2012</t>
  </si>
  <si>
    <t>МЕРЕДОВ Вепа</t>
  </si>
  <si>
    <t>Метлицкий Данил</t>
  </si>
  <si>
    <t>Мешков Михаил</t>
  </si>
  <si>
    <t>Мигалов Игорь</t>
  </si>
  <si>
    <t>19.12.1961</t>
  </si>
  <si>
    <t>Милешин Максим</t>
  </si>
  <si>
    <t>20.06.2010</t>
  </si>
  <si>
    <t>Милованцев Арсений</t>
  </si>
  <si>
    <t>25.11.1990</t>
  </si>
  <si>
    <t>Минкин Адам</t>
  </si>
  <si>
    <t>19.07.2010</t>
  </si>
  <si>
    <t>Минкинен Артемий</t>
  </si>
  <si>
    <t>Мирзин Богдан</t>
  </si>
  <si>
    <t>Мирошин Михаил</t>
  </si>
  <si>
    <t>19.03.2009</t>
  </si>
  <si>
    <t>Мирошниченко Андрей</t>
  </si>
  <si>
    <t>Михайленко Кирилл</t>
  </si>
  <si>
    <t>Михайлов Андрей</t>
  </si>
  <si>
    <t>Михайлов Лев</t>
  </si>
  <si>
    <t>26.07.2009</t>
  </si>
  <si>
    <t>Михалин Владимир</t>
  </si>
  <si>
    <t>Озеры  Мо</t>
  </si>
  <si>
    <t>10.02.2012</t>
  </si>
  <si>
    <t>22.07.2004</t>
  </si>
  <si>
    <t>Мокиенко Семен</t>
  </si>
  <si>
    <t>Молодых Андрей</t>
  </si>
  <si>
    <t>Молоков Артем</t>
  </si>
  <si>
    <t>07.01.2009</t>
  </si>
  <si>
    <t>Монич Салим</t>
  </si>
  <si>
    <t>Моногов Никита</t>
  </si>
  <si>
    <t>Морозов Дмитрий</t>
  </si>
  <si>
    <t>Московский Савелий</t>
  </si>
  <si>
    <t>22.05.2010</t>
  </si>
  <si>
    <t>Мостовой Николай</t>
  </si>
  <si>
    <t>30.12.2010</t>
  </si>
  <si>
    <t>Мочалов Глеб</t>
  </si>
  <si>
    <t>Мошкин Кирилл</t>
  </si>
  <si>
    <t>Муллоянов Артур</t>
  </si>
  <si>
    <t>Мунасипов Наргиз</t>
  </si>
  <si>
    <t>06.07.1973</t>
  </si>
  <si>
    <t>Мухамадиев Зиннур</t>
  </si>
  <si>
    <t>Мухамадиев Зульфат</t>
  </si>
  <si>
    <t>Назаров Михаил</t>
  </si>
  <si>
    <t>Налимов Даниил</t>
  </si>
  <si>
    <t>Налобин Алексей</t>
  </si>
  <si>
    <t>Наседкин Вадим</t>
  </si>
  <si>
    <t>Насиров Федор</t>
  </si>
  <si>
    <t>Наумкин Владимир</t>
  </si>
  <si>
    <t>Нафиков Оскар</t>
  </si>
  <si>
    <t>Некрасов Алексей</t>
  </si>
  <si>
    <t>Некрасов Даниил</t>
  </si>
  <si>
    <t>Немченко Степан</t>
  </si>
  <si>
    <t>18.10.2011</t>
  </si>
  <si>
    <t>Нефедов Иван</t>
  </si>
  <si>
    <t>Нефедьев Артемий</t>
  </si>
  <si>
    <t>Никитин Евгений</t>
  </si>
  <si>
    <t>21.04.1973</t>
  </si>
  <si>
    <t>Никитин Матвей</t>
  </si>
  <si>
    <t>Николаев Денис</t>
  </si>
  <si>
    <t>Николаев Дмитрий</t>
  </si>
  <si>
    <t>Николаенко Тимофей</t>
  </si>
  <si>
    <t>Никонов Артем</t>
  </si>
  <si>
    <t>19.08.2010</t>
  </si>
  <si>
    <t>Новиков Александр</t>
  </si>
  <si>
    <t>Новиков Дмитрий</t>
  </si>
  <si>
    <t>Новиков Егор</t>
  </si>
  <si>
    <t>Новичев Никита</t>
  </si>
  <si>
    <t>Новичков Николай</t>
  </si>
  <si>
    <t>09.03.2010</t>
  </si>
  <si>
    <t>Новосел Алексей</t>
  </si>
  <si>
    <t>Новоселов Александр</t>
  </si>
  <si>
    <t>Бобров  Воронеж.обл.</t>
  </si>
  <si>
    <t>Норбоев Алдар</t>
  </si>
  <si>
    <t>Нуртдинов Раян</t>
  </si>
  <si>
    <t>28.02.2010</t>
  </si>
  <si>
    <t>НУРЫМБЕТОВ Нуржан</t>
  </si>
  <si>
    <t>Обидин Вячеслав</t>
  </si>
  <si>
    <t>Обоянцев Владимир</t>
  </si>
  <si>
    <t>Овсянников Иван</t>
  </si>
  <si>
    <t>Овсянников Яков</t>
  </si>
  <si>
    <t>Ольховой Евгений</t>
  </si>
  <si>
    <t>09.01.2006</t>
  </si>
  <si>
    <t>Онищенко Матвей</t>
  </si>
  <si>
    <t>Орехов Никита</t>
  </si>
  <si>
    <t>Орловский Александр</t>
  </si>
  <si>
    <t>Осенькин Олег</t>
  </si>
  <si>
    <t>Осипов Тимофей</t>
  </si>
  <si>
    <t>Останин Дмитрий</t>
  </si>
  <si>
    <t>Останин Тимур</t>
  </si>
  <si>
    <t>Ошкин Станислав</t>
  </si>
  <si>
    <t>15.04.1996</t>
  </si>
  <si>
    <t>Павлов Даниил</t>
  </si>
  <si>
    <t>Павлють Владимир</t>
  </si>
  <si>
    <t>06.04.2010</t>
  </si>
  <si>
    <t>Паздников Александр</t>
  </si>
  <si>
    <t>Палагин Сергей</t>
  </si>
  <si>
    <t>Панаинте Кирилл</t>
  </si>
  <si>
    <t>Панасенко Михаил</t>
  </si>
  <si>
    <t>Панасюк Егор</t>
  </si>
  <si>
    <t>02.07.2009</t>
  </si>
  <si>
    <t>Панеш Руслан</t>
  </si>
  <si>
    <t>Парамонов Павел</t>
  </si>
  <si>
    <t>Паршиков Тимофей</t>
  </si>
  <si>
    <t>Пасечник Глеб</t>
  </si>
  <si>
    <t>Пастухов Григорий</t>
  </si>
  <si>
    <t>Пахомов Иван</t>
  </si>
  <si>
    <t>Пекер Кирилл</t>
  </si>
  <si>
    <t>Пелих Владислав</t>
  </si>
  <si>
    <t>Пенно Ярослав</t>
  </si>
  <si>
    <t>Первов Вадим</t>
  </si>
  <si>
    <t>Петиков Тимофей</t>
  </si>
  <si>
    <t>Петрикевич Глеб</t>
  </si>
  <si>
    <t>Петров Константин</t>
  </si>
  <si>
    <t>Петрожицкий Иван</t>
  </si>
  <si>
    <t>Петрушин Егор</t>
  </si>
  <si>
    <t>Печкуров Владимир</t>
  </si>
  <si>
    <t>Олекминск  Якут.</t>
  </si>
  <si>
    <t>Пименов Илья</t>
  </si>
  <si>
    <t>Пинтуриа Глеб</t>
  </si>
  <si>
    <t>30.05.2010</t>
  </si>
  <si>
    <t>Пиотрович Владимир</t>
  </si>
  <si>
    <t>Пироженко Михаил</t>
  </si>
  <si>
    <t>Писарев Тимофей</t>
  </si>
  <si>
    <t>Пичугин Григорий</t>
  </si>
  <si>
    <t>19.04.2009</t>
  </si>
  <si>
    <t>Пищуленок Гордей</t>
  </si>
  <si>
    <t>Платонов Владислав</t>
  </si>
  <si>
    <t>Платонов Радик</t>
  </si>
  <si>
    <t>12.08.1992</t>
  </si>
  <si>
    <t>Плетнев Евгений</t>
  </si>
  <si>
    <t>09.10.2009</t>
  </si>
  <si>
    <t>Плотников Никита</t>
  </si>
  <si>
    <t>Погожев Матвей</t>
  </si>
  <si>
    <t>19.06.2010</t>
  </si>
  <si>
    <t>Подвойский Владислав</t>
  </si>
  <si>
    <t>14.05.2007</t>
  </si>
  <si>
    <t>Подгайченко Павел</t>
  </si>
  <si>
    <t>Поддубный Сергей</t>
  </si>
  <si>
    <t>01.10.1968</t>
  </si>
  <si>
    <t>Подобаев Максим</t>
  </si>
  <si>
    <t>Поздин Виталий</t>
  </si>
  <si>
    <t>02.09.2009</t>
  </si>
  <si>
    <t>Полатайко Денис</t>
  </si>
  <si>
    <t>Полетаев Вадим</t>
  </si>
  <si>
    <t>Полещук Илья</t>
  </si>
  <si>
    <t>Половинкин Дмитрий</t>
  </si>
  <si>
    <t>Полошков Кирилл</t>
  </si>
  <si>
    <t>01.10.2009</t>
  </si>
  <si>
    <t>Полторака Марк</t>
  </si>
  <si>
    <t>Полываный Максим</t>
  </si>
  <si>
    <t>Поляков Артур</t>
  </si>
  <si>
    <t>Поляков Иван</t>
  </si>
  <si>
    <t>Помельников Илья</t>
  </si>
  <si>
    <t>08.09.2008</t>
  </si>
  <si>
    <t>Попков Артем</t>
  </si>
  <si>
    <t>Попков Кирилл</t>
  </si>
  <si>
    <t>Поплевин Никита</t>
  </si>
  <si>
    <t>Попов Артемий</t>
  </si>
  <si>
    <t>Попов Иван</t>
  </si>
  <si>
    <t>Попов Кирилл</t>
  </si>
  <si>
    <t>19.08.1993</t>
  </si>
  <si>
    <t>Попович Артем</t>
  </si>
  <si>
    <t>Попутников Кирилл</t>
  </si>
  <si>
    <t>Потапкин Андрей</t>
  </si>
  <si>
    <t>17.04.2001</t>
  </si>
  <si>
    <t>Потапов Сергей</t>
  </si>
  <si>
    <t>06.01.1989</t>
  </si>
  <si>
    <t>Почитаев Вячеслав</t>
  </si>
  <si>
    <t>Приходин Вадим</t>
  </si>
  <si>
    <t>21.08.2009</t>
  </si>
  <si>
    <t>Прокопьев Арсений</t>
  </si>
  <si>
    <t>Пронин Владимир</t>
  </si>
  <si>
    <t>Пронякин Кирилл</t>
  </si>
  <si>
    <t>Протасов Артем</t>
  </si>
  <si>
    <t>11.07.2009</t>
  </si>
  <si>
    <t>Протасов Максим</t>
  </si>
  <si>
    <t>Шорохово  Тюм.обл.</t>
  </si>
  <si>
    <t>Прохоров Алексей</t>
  </si>
  <si>
    <t>Прохоров Евгений</t>
  </si>
  <si>
    <t>01.01.2009</t>
  </si>
  <si>
    <t>Прохоров Михаил</t>
  </si>
  <si>
    <t>Пугач Кирилл</t>
  </si>
  <si>
    <t>Пузанков Кирилл</t>
  </si>
  <si>
    <t>05.07.1986</t>
  </si>
  <si>
    <t>Пушкарев Роман</t>
  </si>
  <si>
    <t>Пшенников Никита</t>
  </si>
  <si>
    <t>Пыльник Денис</t>
  </si>
  <si>
    <t>04.09.2009</t>
  </si>
  <si>
    <t>Пыхалов Владимир</t>
  </si>
  <si>
    <t>27.10.2009</t>
  </si>
  <si>
    <t>Пятлин Тимофей</t>
  </si>
  <si>
    <t>Рабаданов Ибрагим</t>
  </si>
  <si>
    <t>Рабаданов Ислам</t>
  </si>
  <si>
    <t>07.01.2003</t>
  </si>
  <si>
    <t>Работяга Дмитрий</t>
  </si>
  <si>
    <t>Раменский Игорь</t>
  </si>
  <si>
    <t>Рахматов Ридаль</t>
  </si>
  <si>
    <t>Решетников Роман</t>
  </si>
  <si>
    <t>Рогачев Андрей</t>
  </si>
  <si>
    <t>Роговой Андрей</t>
  </si>
  <si>
    <t>Рогожкин Всеволод</t>
  </si>
  <si>
    <t>Родин Матвей</t>
  </si>
  <si>
    <t>Родинцев Максим</t>
  </si>
  <si>
    <t>Романенко Дмитрий</t>
  </si>
  <si>
    <t>17.03.2009</t>
  </si>
  <si>
    <t>Романко Андрей</t>
  </si>
  <si>
    <t>04.11.2009</t>
  </si>
  <si>
    <t>Романов Максим</t>
  </si>
  <si>
    <t>Ромашин Арсений</t>
  </si>
  <si>
    <t>Российченко Семен</t>
  </si>
  <si>
    <t>Рошка Максим</t>
  </si>
  <si>
    <t>Рукавишников Андрей</t>
  </si>
  <si>
    <t>Румянцев Никита</t>
  </si>
  <si>
    <t>21.04.2010</t>
  </si>
  <si>
    <t>Руруа Мирон</t>
  </si>
  <si>
    <t>Рыбаков Ярослав</t>
  </si>
  <si>
    <t>Рыбкин Алексей</t>
  </si>
  <si>
    <t>Рыженков Павел</t>
  </si>
  <si>
    <t>Рыков Алексей</t>
  </si>
  <si>
    <t>Рысьев Иван</t>
  </si>
  <si>
    <t>19.09.2010</t>
  </si>
  <si>
    <t>Рысяк Владислав</t>
  </si>
  <si>
    <t>Рябчинский Севастьян</t>
  </si>
  <si>
    <t>Саватеев Максим</t>
  </si>
  <si>
    <t>10.07.2010</t>
  </si>
  <si>
    <t>Савенков Владимир</t>
  </si>
  <si>
    <t>Савин Арсений</t>
  </si>
  <si>
    <t>Садертдинов Риназ</t>
  </si>
  <si>
    <t>Садыков Платон</t>
  </si>
  <si>
    <t>19.11.2011</t>
  </si>
  <si>
    <t>Саенко Степан</t>
  </si>
  <si>
    <t>Сазонов Александр</t>
  </si>
  <si>
    <t>31.07.1996</t>
  </si>
  <si>
    <t>Салчак Алексей</t>
  </si>
  <si>
    <t>27.09.1998</t>
  </si>
  <si>
    <t>Кызыл  Тыва</t>
  </si>
  <si>
    <t>Самоделов Степан</t>
  </si>
  <si>
    <t>Самодумов Вячеслав</t>
  </si>
  <si>
    <t>28.08.1996</t>
  </si>
  <si>
    <t>Самотий Илья</t>
  </si>
  <si>
    <t>Самохвалов Евгений</t>
  </si>
  <si>
    <t>17.06.1996</t>
  </si>
  <si>
    <t>Самсонов Алексей</t>
  </si>
  <si>
    <t>16.10.1980</t>
  </si>
  <si>
    <t>Сандитов Николай</t>
  </si>
  <si>
    <t>Саниев Тагир</t>
  </si>
  <si>
    <t>Сарангов Санан</t>
  </si>
  <si>
    <t>Сатариков Данил</t>
  </si>
  <si>
    <t>Сафиуллин Роман</t>
  </si>
  <si>
    <t>17.09.2005</t>
  </si>
  <si>
    <t>Сафонов Роман</t>
  </si>
  <si>
    <t>13.07.2011</t>
  </si>
  <si>
    <t>Свидлов Александр</t>
  </si>
  <si>
    <t>Седых Даниил</t>
  </si>
  <si>
    <t>Секретарев Даниил</t>
  </si>
  <si>
    <t>27.05.2010</t>
  </si>
  <si>
    <t>Селедцов Артем</t>
  </si>
  <si>
    <t>Семенец Евгений</t>
  </si>
  <si>
    <t>18.12.2009</t>
  </si>
  <si>
    <t>Семенов Артем</t>
  </si>
  <si>
    <t>Семенов Богдан</t>
  </si>
  <si>
    <t>Семенов Иоанн</t>
  </si>
  <si>
    <t>Сенибабнов Дмитрий</t>
  </si>
  <si>
    <t>Сенов Нурдин</t>
  </si>
  <si>
    <t>Сенюшкин Владислав</t>
  </si>
  <si>
    <t>Сергеев Илья</t>
  </si>
  <si>
    <t>Сердюк Роман</t>
  </si>
  <si>
    <t>04.06.1997</t>
  </si>
  <si>
    <t>Серебрянников Михаил</t>
  </si>
  <si>
    <t>Середа Артем</t>
  </si>
  <si>
    <t>СЕРИКБАЙ Ержигит</t>
  </si>
  <si>
    <t>22.01.2009</t>
  </si>
  <si>
    <t>Серков Егор</t>
  </si>
  <si>
    <t>Серов Геннадий</t>
  </si>
  <si>
    <t>17.02.2010</t>
  </si>
  <si>
    <t>Серов Егор</t>
  </si>
  <si>
    <t>12.12.2009</t>
  </si>
  <si>
    <t>Серый Владислав</t>
  </si>
  <si>
    <t>07.12.2009</t>
  </si>
  <si>
    <t>Сесюкин Кирилл</t>
  </si>
  <si>
    <t>Сибгатуллин Раяс</t>
  </si>
  <si>
    <t>Сибеков Кантемир</t>
  </si>
  <si>
    <t>27.05.1990</t>
  </si>
  <si>
    <t>Сидоров Артем</t>
  </si>
  <si>
    <t>Сидоров Данил</t>
  </si>
  <si>
    <t>Сидоров Максим</t>
  </si>
  <si>
    <t>12.04.2009</t>
  </si>
  <si>
    <t>Сизов Никита</t>
  </si>
  <si>
    <t>Силантьев Кирилл</t>
  </si>
  <si>
    <t>Симаков Никита</t>
  </si>
  <si>
    <t>16.07.2010</t>
  </si>
  <si>
    <t>Симоненко Александр</t>
  </si>
  <si>
    <t>Симоненко Анатолий</t>
  </si>
  <si>
    <t>Симонов Никита</t>
  </si>
  <si>
    <t>Симчугов Андрей</t>
  </si>
  <si>
    <t>Зеленоградск  Калинингр.обл.</t>
  </si>
  <si>
    <t>Синицын Алексей</t>
  </si>
  <si>
    <t>Синичкин Антон</t>
  </si>
  <si>
    <t>20.03.1966</t>
  </si>
  <si>
    <t>Ситников Дмитрий</t>
  </si>
  <si>
    <t>Скворцов Марат</t>
  </si>
  <si>
    <t>28.11.2011</t>
  </si>
  <si>
    <t>04.09.1970</t>
  </si>
  <si>
    <t>Слижевский Илья</t>
  </si>
  <si>
    <t>24.01.2005</t>
  </si>
  <si>
    <t>Слизевич Георгий</t>
  </si>
  <si>
    <t>Слободич Мирослав</t>
  </si>
  <si>
    <t>13.12.2009</t>
  </si>
  <si>
    <t>Смолин Данил</t>
  </si>
  <si>
    <t>11.09.2009</t>
  </si>
  <si>
    <t>Снигирев Климентий</t>
  </si>
  <si>
    <t>Согорин Илья</t>
  </si>
  <si>
    <t>Созонов Сергей</t>
  </si>
  <si>
    <t>Соин Мирон</t>
  </si>
  <si>
    <t>Соколов Арсений</t>
  </si>
  <si>
    <t>23.02.1990</t>
  </si>
  <si>
    <t>Соколов Степан</t>
  </si>
  <si>
    <t>17.01.2010</t>
  </si>
  <si>
    <t>Солнцев Вадим</t>
  </si>
  <si>
    <t>Соловьев Виктор</t>
  </si>
  <si>
    <t>20.11.2009</t>
  </si>
  <si>
    <t>Соломачев Денис</t>
  </si>
  <si>
    <t>04.09.2010</t>
  </si>
  <si>
    <t>Спирков Даниил</t>
  </si>
  <si>
    <t>Старков Виталий</t>
  </si>
  <si>
    <t>Старков Илья</t>
  </si>
  <si>
    <t>Старовойтов Матвей</t>
  </si>
  <si>
    <t>Старостин Андрей</t>
  </si>
  <si>
    <t>Стасюк Владислав</t>
  </si>
  <si>
    <t>Стебеков Сергей</t>
  </si>
  <si>
    <t>Стожаров Иван</t>
  </si>
  <si>
    <t>Стрелков Сергей</t>
  </si>
  <si>
    <t>07.12.2008</t>
  </si>
  <si>
    <t>Субботин Вячеслав</t>
  </si>
  <si>
    <t>12.07.1991</t>
  </si>
  <si>
    <t>СУЙИНДИК Мансур</t>
  </si>
  <si>
    <t>02.08.2010</t>
  </si>
  <si>
    <t>Султанов Денис</t>
  </si>
  <si>
    <t>Султанов Сулейман</t>
  </si>
  <si>
    <t>Сунгатуллин Камиль</t>
  </si>
  <si>
    <t>Сургутский Сергей</t>
  </si>
  <si>
    <t>27.11.1987</t>
  </si>
  <si>
    <t>Сурин Артем</t>
  </si>
  <si>
    <t>04.06.1993</t>
  </si>
  <si>
    <t>Суслов Егор</t>
  </si>
  <si>
    <t>Сухоев Максим</t>
  </si>
  <si>
    <t>20.11.2005</t>
  </si>
  <si>
    <t>Сущевич Михаил</t>
  </si>
  <si>
    <t>Сырчиков Антон</t>
  </si>
  <si>
    <t>Сычев Артем</t>
  </si>
  <si>
    <t>Сюй Игорь</t>
  </si>
  <si>
    <t>26.10.2007</t>
  </si>
  <si>
    <t>Тазеев Георгий</t>
  </si>
  <si>
    <t>17.05.2009</t>
  </si>
  <si>
    <t>Тамазов Артем</t>
  </si>
  <si>
    <t>26.06.1967</t>
  </si>
  <si>
    <t>Тапайкин Альмир</t>
  </si>
  <si>
    <t>Тараскин Дмитрий</t>
  </si>
  <si>
    <t>Тарасов Егор</t>
  </si>
  <si>
    <t>Тен Те</t>
  </si>
  <si>
    <t>Терекян Тигран</t>
  </si>
  <si>
    <t>Терзян Геворг</t>
  </si>
  <si>
    <t>Тетерин Кирилл</t>
  </si>
  <si>
    <t>Тимашов Дмитрий</t>
  </si>
  <si>
    <t>26.01.1988</t>
  </si>
  <si>
    <t>Тимошенко Владислав</t>
  </si>
  <si>
    <t>Клинцы  Брян.обл.</t>
  </si>
  <si>
    <t>Титов Андрей</t>
  </si>
  <si>
    <t>Титов Максим</t>
  </si>
  <si>
    <t>Тихобразов Алексей</t>
  </si>
  <si>
    <t>Запрудное  Крым</t>
  </si>
  <si>
    <t>Тихонов Степан</t>
  </si>
  <si>
    <t>Тихонов Эрик</t>
  </si>
  <si>
    <t>Ткачишин Александр</t>
  </si>
  <si>
    <t>25.12.2009</t>
  </si>
  <si>
    <t>Толмачев Дмитрий</t>
  </si>
  <si>
    <t>Толстов Александр</t>
  </si>
  <si>
    <t>Топтун Данил</t>
  </si>
  <si>
    <t>Торопкин Игорь</t>
  </si>
  <si>
    <t>Торопов Егор</t>
  </si>
  <si>
    <t>05.11.2008</t>
  </si>
  <si>
    <t>Точилин Виктор</t>
  </si>
  <si>
    <t>Травкин Станислав</t>
  </si>
  <si>
    <t>Трактиров Алексей</t>
  </si>
  <si>
    <t>Тремполец Константин</t>
  </si>
  <si>
    <t>Тремполец Павел</t>
  </si>
  <si>
    <t>Трифанов Роман</t>
  </si>
  <si>
    <t>Туев Евгений</t>
  </si>
  <si>
    <t>16.08.1987</t>
  </si>
  <si>
    <t>Туйчиев Бахтиер</t>
  </si>
  <si>
    <t>17.10.1970</t>
  </si>
  <si>
    <t>Туровцев Никита</t>
  </si>
  <si>
    <t>Тэнцер Алексей</t>
  </si>
  <si>
    <t>Тюпышев Максим</t>
  </si>
  <si>
    <t>Тютиков Александр</t>
  </si>
  <si>
    <t>13.01.2010</t>
  </si>
  <si>
    <t>Углов Максим</t>
  </si>
  <si>
    <t>Уланов Дмитрий</t>
  </si>
  <si>
    <t>10.11.2010</t>
  </si>
  <si>
    <t>Улудинцев Константин</t>
  </si>
  <si>
    <t>Ульянов Андрей</t>
  </si>
  <si>
    <t>Умеров Тимур</t>
  </si>
  <si>
    <t>Урусов Кирилл</t>
  </si>
  <si>
    <t>09.04.2010</t>
  </si>
  <si>
    <t>Усынин Андрей</t>
  </si>
  <si>
    <t>Фадейкин Максим</t>
  </si>
  <si>
    <t>Файзутдинов Амир</t>
  </si>
  <si>
    <t>Фаткуллин Альберт</t>
  </si>
  <si>
    <t>Фатхулин Владислав</t>
  </si>
  <si>
    <t>Федин Глеб</t>
  </si>
  <si>
    <t>19.02.2004</t>
  </si>
  <si>
    <t>Федоров Андрей</t>
  </si>
  <si>
    <t>Федоровский Виктор</t>
  </si>
  <si>
    <t>Федосеев Адель</t>
  </si>
  <si>
    <t>06.02.2007</t>
  </si>
  <si>
    <t>Федотов Андрей</t>
  </si>
  <si>
    <t>Федотов Владимир</t>
  </si>
  <si>
    <t>Федько Вячеслав</t>
  </si>
  <si>
    <t>Феоктистов Глеб</t>
  </si>
  <si>
    <t>23.05.1979</t>
  </si>
  <si>
    <t>Филатов Кирилл</t>
  </si>
  <si>
    <t>ФИЛИМОНОВ Владислав</t>
  </si>
  <si>
    <t>Филипенко Артем</t>
  </si>
  <si>
    <t>Филиппов Артемий</t>
  </si>
  <si>
    <t>Филичев Павел</t>
  </si>
  <si>
    <t>01.01.2011</t>
  </si>
  <si>
    <t>Фирсов Игорь</t>
  </si>
  <si>
    <t>Флоренцев Лев</t>
  </si>
  <si>
    <t>19.07.2011</t>
  </si>
  <si>
    <t>Фотьянов Вадим</t>
  </si>
  <si>
    <t>07.12.1992</t>
  </si>
  <si>
    <t>Франк Андрей</t>
  </si>
  <si>
    <t>Фролов Алексей</t>
  </si>
  <si>
    <t>16.09.1993</t>
  </si>
  <si>
    <t>Хайдаров Эдуард</t>
  </si>
  <si>
    <t>Хамидуллин Амир</t>
  </si>
  <si>
    <t>Хамидуллин Данил</t>
  </si>
  <si>
    <t>Хамидуллин Равиль</t>
  </si>
  <si>
    <t>Ханнанов Эрик</t>
  </si>
  <si>
    <t>Хапов Ислам</t>
  </si>
  <si>
    <t>Харисов Данил</t>
  </si>
  <si>
    <t>Харитонов Денис</t>
  </si>
  <si>
    <t>Харлов Никита</t>
  </si>
  <si>
    <t>Хасанов Камиль</t>
  </si>
  <si>
    <t>Хасанов Сайяр</t>
  </si>
  <si>
    <t>Хатажуков Измаил</t>
  </si>
  <si>
    <t>Хафизов Булат</t>
  </si>
  <si>
    <t>Хвалевко Иван</t>
  </si>
  <si>
    <t>Хисматуллин Тимур</t>
  </si>
  <si>
    <t>05.03.2010</t>
  </si>
  <si>
    <t>Холбоев Тимур</t>
  </si>
  <si>
    <t>Хохлов Максим</t>
  </si>
  <si>
    <t>Храмцов Дмитрий</t>
  </si>
  <si>
    <t>Хромов Юрий</t>
  </si>
  <si>
    <t>Хусаинов Игорь</t>
  </si>
  <si>
    <t>03.08.2011</t>
  </si>
  <si>
    <t>Хуснутдинов Айрат</t>
  </si>
  <si>
    <t>Цветков Никита</t>
  </si>
  <si>
    <t>23.06.2010</t>
  </si>
  <si>
    <t>Цвик Арсений</t>
  </si>
  <si>
    <t>31.07.2004</t>
  </si>
  <si>
    <t>ЦКУА Алан</t>
  </si>
  <si>
    <t>Цыганков Алексей</t>
  </si>
  <si>
    <t>Цыплаков Максим</t>
  </si>
  <si>
    <t>Цюпко Геннадий</t>
  </si>
  <si>
    <t>Частухин Егор</t>
  </si>
  <si>
    <t>Чеботарев Егор</t>
  </si>
  <si>
    <t>Чёпоров Иван</t>
  </si>
  <si>
    <t>Череваткин Кирилл</t>
  </si>
  <si>
    <t>Ногинск</t>
  </si>
  <si>
    <t>Черемных Егор</t>
  </si>
  <si>
    <t>Черенков Иван</t>
  </si>
  <si>
    <t>25.06.2010</t>
  </si>
  <si>
    <t>Черепанов Станислав</t>
  </si>
  <si>
    <t>Черкашин Лев</t>
  </si>
  <si>
    <t>Баклановская  Ст.кр.</t>
  </si>
  <si>
    <t>Черножуков Максим</t>
  </si>
  <si>
    <t>Черных Тимур</t>
  </si>
  <si>
    <t>Черсунов Дмитрий</t>
  </si>
  <si>
    <t>Ческис Кирилл</t>
  </si>
  <si>
    <t>Ческис Семен</t>
  </si>
  <si>
    <t>Чесонис Даниил</t>
  </si>
  <si>
    <t>22.12.2008</t>
  </si>
  <si>
    <t>Чеховской Егор</t>
  </si>
  <si>
    <t>Лунево  Мос.обл.</t>
  </si>
  <si>
    <t>Чинчаров Ислам</t>
  </si>
  <si>
    <t>Чиранов Александр</t>
  </si>
  <si>
    <t>18.05.2008</t>
  </si>
  <si>
    <t>Чирков Дмитрий</t>
  </si>
  <si>
    <t>Чудов Максим</t>
  </si>
  <si>
    <t>11.02.2010</t>
  </si>
  <si>
    <t>Шабанов Радмир</t>
  </si>
  <si>
    <t>21.12.2011</t>
  </si>
  <si>
    <t>Шайхутдинов Адель</t>
  </si>
  <si>
    <t>Шакирзянов Самир</t>
  </si>
  <si>
    <t>Шакиров Марат</t>
  </si>
  <si>
    <t>Шакиров Салават</t>
  </si>
  <si>
    <t>Шалаев Илья</t>
  </si>
  <si>
    <t>Шалгынов Тимур</t>
  </si>
  <si>
    <t>16.10.2007</t>
  </si>
  <si>
    <t>Шамаров Александр</t>
  </si>
  <si>
    <t>06.06.2010</t>
  </si>
  <si>
    <t>Шевко Иван</t>
  </si>
  <si>
    <t>15.07.2010</t>
  </si>
  <si>
    <t>Шевченко Данил</t>
  </si>
  <si>
    <t>Шедловский Даниил</t>
  </si>
  <si>
    <t>30.08.2007</t>
  </si>
  <si>
    <t>Шейкин Иван</t>
  </si>
  <si>
    <t>Шейман Георгий</t>
  </si>
  <si>
    <t>Шека Андрей</t>
  </si>
  <si>
    <t>Шермин Владислав</t>
  </si>
  <si>
    <t>Шерстнев Ярослав</t>
  </si>
  <si>
    <t>11.10.2010</t>
  </si>
  <si>
    <t>Шигапов Амир</t>
  </si>
  <si>
    <t>Шиклейн Савелий</t>
  </si>
  <si>
    <t>Шиловский Андрей</t>
  </si>
  <si>
    <t>Кичменгский Городок  Вологод.обл.</t>
  </si>
  <si>
    <t>Шиндер Тимур</t>
  </si>
  <si>
    <t>Шипилов Андрей</t>
  </si>
  <si>
    <t>Ширинкин Савелий</t>
  </si>
  <si>
    <t>Ширнин Михаил</t>
  </si>
  <si>
    <t>22.03.2010</t>
  </si>
  <si>
    <t>Шишкин Андрей</t>
  </si>
  <si>
    <t>Шишкин Денис</t>
  </si>
  <si>
    <t>Шкодин Дмитрий</t>
  </si>
  <si>
    <t>Шлеин Максим</t>
  </si>
  <si>
    <t>15.06.2009</t>
  </si>
  <si>
    <t>Шматько Максим</t>
  </si>
  <si>
    <t>Шматько Павел</t>
  </si>
  <si>
    <t>Шмелев Лев</t>
  </si>
  <si>
    <t>Шойхет Максим</t>
  </si>
  <si>
    <t>Шонхуров Алексей</t>
  </si>
  <si>
    <t>Шоргин Иван</t>
  </si>
  <si>
    <t>Шпарийчук Андрей</t>
  </si>
  <si>
    <t>Шпилевой Илья</t>
  </si>
  <si>
    <t>Шубин Павел</t>
  </si>
  <si>
    <t>Шубников Роман</t>
  </si>
  <si>
    <t>Шубов Владислав</t>
  </si>
  <si>
    <t>Шувалов Михаил</t>
  </si>
  <si>
    <t>Шульга Владислав</t>
  </si>
  <si>
    <t>Шульга Максим</t>
  </si>
  <si>
    <t>Шумилин Максим</t>
  </si>
  <si>
    <t>Шумилов Кирилл</t>
  </si>
  <si>
    <t>Щербина Александр</t>
  </si>
  <si>
    <t>01.08.1995</t>
  </si>
  <si>
    <t>Щукин Андрей</t>
  </si>
  <si>
    <t>Щукин Артем</t>
  </si>
  <si>
    <t>Эксузян Владимир</t>
  </si>
  <si>
    <t>03.03.2010</t>
  </si>
  <si>
    <t>Эльмесов Кантемир</t>
  </si>
  <si>
    <t>02.05.2010</t>
  </si>
  <si>
    <t>Эрвуль Степан</t>
  </si>
  <si>
    <t>Эртюков Михаил</t>
  </si>
  <si>
    <t>17.09.1992</t>
  </si>
  <si>
    <t>с. Кыйы  Саха</t>
  </si>
  <si>
    <t>Эсаулов Александр</t>
  </si>
  <si>
    <t>28.04.1985</t>
  </si>
  <si>
    <t>Юдин Никита</t>
  </si>
  <si>
    <t>Юдинцев Андрей</t>
  </si>
  <si>
    <t>Новодвинск  Арх.обл.</t>
  </si>
  <si>
    <t>Юрин Константин</t>
  </si>
  <si>
    <t>Яиков Денис</t>
  </si>
  <si>
    <t>Яковлев Александр</t>
  </si>
  <si>
    <t>24.12.2009</t>
  </si>
  <si>
    <t>Яковлев Роман</t>
  </si>
  <si>
    <t>04.06.2007</t>
  </si>
  <si>
    <t>Якубов Алексей</t>
  </si>
  <si>
    <t>Якунин Дмитрий</t>
  </si>
  <si>
    <t>Ямолдин Даниил</t>
  </si>
  <si>
    <t>Ярославцев Андрей</t>
  </si>
  <si>
    <t>ЯХОНТОВ Кирилл</t>
  </si>
  <si>
    <t>Красный Кут  Сар.о.</t>
  </si>
  <si>
    <t>Яцков Герман</t>
  </si>
  <si>
    <t>Абдурахманова Сафина</t>
  </si>
  <si>
    <t>Абешева Карина</t>
  </si>
  <si>
    <t>Абешева Милана</t>
  </si>
  <si>
    <t>Абрамова Анастасия</t>
  </si>
  <si>
    <t>Авраменко Анна</t>
  </si>
  <si>
    <t>Агаркова Мария</t>
  </si>
  <si>
    <t>14.10.2008</t>
  </si>
  <si>
    <t>Адасенко Ксения</t>
  </si>
  <si>
    <t>16.06.1992</t>
  </si>
  <si>
    <t>Адиянова Ольга</t>
  </si>
  <si>
    <t>Айгистова Диана</t>
  </si>
  <si>
    <t>19.07.2009</t>
  </si>
  <si>
    <t>Аксарина Виктория</t>
  </si>
  <si>
    <t>Александрова Дарья</t>
  </si>
  <si>
    <t>Алексанова Арина</t>
  </si>
  <si>
    <t>Алексеева Анна</t>
  </si>
  <si>
    <t>Алексеева Милана</t>
  </si>
  <si>
    <t>АМИЧБА Амира</t>
  </si>
  <si>
    <t>Амшокова Ясмина</t>
  </si>
  <si>
    <t>Андонян Полина</t>
  </si>
  <si>
    <t>18.01.2010</t>
  </si>
  <si>
    <t>Андриевская Вероника</t>
  </si>
  <si>
    <t>Анисимова Валерия</t>
  </si>
  <si>
    <t>19.11.2009</t>
  </si>
  <si>
    <t>Анисимова Ульяна</t>
  </si>
  <si>
    <t>Анфалова Варвара</t>
  </si>
  <si>
    <t>Апостолова Владислава</t>
  </si>
  <si>
    <t>Арбатская Алина</t>
  </si>
  <si>
    <t>Артамонова Виктория</t>
  </si>
  <si>
    <t>Улахан-Ан  Як.</t>
  </si>
  <si>
    <t>Артюх София</t>
  </si>
  <si>
    <t>Асанова Ксения</t>
  </si>
  <si>
    <t>23.02.2011</t>
  </si>
  <si>
    <t>Ассапова Арина</t>
  </si>
  <si>
    <t>Ахсанова Амина</t>
  </si>
  <si>
    <t>28.01.2009</t>
  </si>
  <si>
    <t>Ахуньянова Юлия</t>
  </si>
  <si>
    <t>30.11.2008</t>
  </si>
  <si>
    <t>Бабаева Анастасия</t>
  </si>
  <si>
    <t>Бабенко Анастасия</t>
  </si>
  <si>
    <t>23.07.2010</t>
  </si>
  <si>
    <t>Багрец Софья</t>
  </si>
  <si>
    <t>Бадма-Гаряева Айса</t>
  </si>
  <si>
    <t>Бадрутдинова Замира</t>
  </si>
  <si>
    <t>Баздарева Алиса</t>
  </si>
  <si>
    <t>Байрамова Инзиля</t>
  </si>
  <si>
    <t>10.10.2010</t>
  </si>
  <si>
    <t>Бакаринова Мария</t>
  </si>
  <si>
    <t>Бакелева Ульяна</t>
  </si>
  <si>
    <t>Баннова Дарья</t>
  </si>
  <si>
    <t>БАПИЕВА Адиля</t>
  </si>
  <si>
    <t>Барабаш Элина</t>
  </si>
  <si>
    <t>Бараева Ульяна</t>
  </si>
  <si>
    <t>06.10.2010</t>
  </si>
  <si>
    <t>Баранова Виктория</t>
  </si>
  <si>
    <t>Баранова Юлия</t>
  </si>
  <si>
    <t>03.04.2009</t>
  </si>
  <si>
    <t>Барышникова Варвара</t>
  </si>
  <si>
    <t>Басараб София</t>
  </si>
  <si>
    <t>Батищева Таисия</t>
  </si>
  <si>
    <t>Батова Анастасия</t>
  </si>
  <si>
    <t>Батырова Камилла</t>
  </si>
  <si>
    <t>Баушева Дарья</t>
  </si>
  <si>
    <t>Бахиркина Дарья</t>
  </si>
  <si>
    <t>10.06.2009</t>
  </si>
  <si>
    <t>Бахтина Анна</t>
  </si>
  <si>
    <t>Бегжанова Жанна</t>
  </si>
  <si>
    <t>Безбородова Дарья</t>
  </si>
  <si>
    <t>Безрукавая Полина</t>
  </si>
  <si>
    <t>23.02.2010</t>
  </si>
  <si>
    <t>Безруких Дарья</t>
  </si>
  <si>
    <t>Беликова Анастасия</t>
  </si>
  <si>
    <t>Белослудцева Екатерина</t>
  </si>
  <si>
    <t>Беляева Анастасия</t>
  </si>
  <si>
    <t>Белякова Ксения</t>
  </si>
  <si>
    <t>Белякова София</t>
  </si>
  <si>
    <t>Бережная Анастасия</t>
  </si>
  <si>
    <t>Бессмертных Ярослава</t>
  </si>
  <si>
    <t>Бечкова Ульяна</t>
  </si>
  <si>
    <t>Бибельник Екатерина</t>
  </si>
  <si>
    <t>Бибикова Милана</t>
  </si>
  <si>
    <t>19.01.2012</t>
  </si>
  <si>
    <t>Биканова Диана</t>
  </si>
  <si>
    <t>Бикбулатова Даяна</t>
  </si>
  <si>
    <t>Биктеева Зарина</t>
  </si>
  <si>
    <t>Рига</t>
  </si>
  <si>
    <t>Бирюкова Ариана</t>
  </si>
  <si>
    <t>Битерякова Мария</t>
  </si>
  <si>
    <t>Болотина Снежана</t>
  </si>
  <si>
    <t>Большакова Ксения</t>
  </si>
  <si>
    <t>Бондаренко Алена</t>
  </si>
  <si>
    <t>Бондарь Анастасия</t>
  </si>
  <si>
    <t>Борисова Аделина</t>
  </si>
  <si>
    <t>Борисова Анастасия</t>
  </si>
  <si>
    <t>Бородачева Наталья</t>
  </si>
  <si>
    <t>Бородкина Ульяна</t>
  </si>
  <si>
    <t>Бочарникова Дарья</t>
  </si>
  <si>
    <t>Брагинец Анна</t>
  </si>
  <si>
    <t>Брегина София</t>
  </si>
  <si>
    <t>Бритвина Жанна</t>
  </si>
  <si>
    <t>Бронникова Вера</t>
  </si>
  <si>
    <t>Бронникова Татьяна</t>
  </si>
  <si>
    <t>Бруснигина Арина</t>
  </si>
  <si>
    <t>Бугунова Виктория</t>
  </si>
  <si>
    <t>Будакова Софья</t>
  </si>
  <si>
    <t>Будрите Лаура</t>
  </si>
  <si>
    <t>Бужинская Анастасия</t>
  </si>
  <si>
    <t>17.04.2010</t>
  </si>
  <si>
    <t>БУЛАНОВА Гулназ</t>
  </si>
  <si>
    <t>Булгакова Анна</t>
  </si>
  <si>
    <t>Булдакова Вероника</t>
  </si>
  <si>
    <t>Бурлакова Александра</t>
  </si>
  <si>
    <t>15.09.2010</t>
  </si>
  <si>
    <t>Бурова Арина</t>
  </si>
  <si>
    <t>Бурова Маргарита</t>
  </si>
  <si>
    <t>23.08.2009</t>
  </si>
  <si>
    <t>Бурова Софья</t>
  </si>
  <si>
    <t>Бут Камелия</t>
  </si>
  <si>
    <t>27.11.2007</t>
  </si>
  <si>
    <t>Вагнер Элина</t>
  </si>
  <si>
    <t>11.04.2010</t>
  </si>
  <si>
    <t>Валиева Зарина</t>
  </si>
  <si>
    <t>Валитова Арина</t>
  </si>
  <si>
    <t>Василенко Анна</t>
  </si>
  <si>
    <t>Васильева Алиса</t>
  </si>
  <si>
    <t>Васина Софья</t>
  </si>
  <si>
    <t>Велиас Милана</t>
  </si>
  <si>
    <t>Видищева Есения</t>
  </si>
  <si>
    <t>Вишневская Полина</t>
  </si>
  <si>
    <t>Вовк Анна</t>
  </si>
  <si>
    <t>Вознюк Анна</t>
  </si>
  <si>
    <t>Гороховец  Ниж.обл.</t>
  </si>
  <si>
    <t>Волкова Элина</t>
  </si>
  <si>
    <t>Волонина Екатерина</t>
  </si>
  <si>
    <t>Волошина Ольга</t>
  </si>
  <si>
    <t>19.05.1978</t>
  </si>
  <si>
    <t>Волошина Рената</t>
  </si>
  <si>
    <t>Волчкова Татьяна</t>
  </si>
  <si>
    <t>Воробьева Мария</t>
  </si>
  <si>
    <t>Воробьева Полина</t>
  </si>
  <si>
    <t>Воронова Альбина</t>
  </si>
  <si>
    <t>Вохмякова Екатерина</t>
  </si>
  <si>
    <t>Вульвач Мария</t>
  </si>
  <si>
    <t>Газарян Анжелика</t>
  </si>
  <si>
    <t>Газарян Кристина</t>
  </si>
  <si>
    <t>Газизова Элина</t>
  </si>
  <si>
    <t>14.02.2010</t>
  </si>
  <si>
    <t>Галанина Софья</t>
  </si>
  <si>
    <t>Галиева Ралина</t>
  </si>
  <si>
    <t>Галкина Мария</t>
  </si>
  <si>
    <t>20.10.1994</t>
  </si>
  <si>
    <t>Гарипова Айсылу</t>
  </si>
  <si>
    <t>Гарипова Амина</t>
  </si>
  <si>
    <t>Гаркавенко Арина</t>
  </si>
  <si>
    <t>Гарцеева Александра</t>
  </si>
  <si>
    <t>Гаськова Александра</t>
  </si>
  <si>
    <t>Гашина Марина</t>
  </si>
  <si>
    <t>Гелетюк София</t>
  </si>
  <si>
    <t>Гергова Амилия</t>
  </si>
  <si>
    <t>23.05.2011</t>
  </si>
  <si>
    <t>Гляс Дарина</t>
  </si>
  <si>
    <t>Гляс Маргарита</t>
  </si>
  <si>
    <t>Гоголева Полина</t>
  </si>
  <si>
    <t>Голенцева Вероника</t>
  </si>
  <si>
    <t>Головина Таисия</t>
  </si>
  <si>
    <t>Головкова Виктория</t>
  </si>
  <si>
    <t>Головня Софья</t>
  </si>
  <si>
    <t>Голуб Марина</t>
  </si>
  <si>
    <t>24.01.2004</t>
  </si>
  <si>
    <t>Голубева Александра</t>
  </si>
  <si>
    <t>13.09.1988</t>
  </si>
  <si>
    <t>02.03.2008</t>
  </si>
  <si>
    <t>Голубева Ева</t>
  </si>
  <si>
    <t>Гомзякова Дарья</t>
  </si>
  <si>
    <t>Горба Екатерина</t>
  </si>
  <si>
    <t>Горбачева Дарья</t>
  </si>
  <si>
    <t>Горбунова Любовь</t>
  </si>
  <si>
    <t>Горковенко Анастасия</t>
  </si>
  <si>
    <t>Горчакова Вера</t>
  </si>
  <si>
    <t>Гошева Софья</t>
  </si>
  <si>
    <t>Грацкова Евгения</t>
  </si>
  <si>
    <t>Гречко Елизавета</t>
  </si>
  <si>
    <t>Григорьева Анастасия</t>
  </si>
  <si>
    <t>Гридасова Кристина</t>
  </si>
  <si>
    <t>Гришкина Алена</t>
  </si>
  <si>
    <t>Грязнова Наталья</t>
  </si>
  <si>
    <t>Гудкова Анжела</t>
  </si>
  <si>
    <t>Гужва Анна</t>
  </si>
  <si>
    <t>Гульзадян Каринэ</t>
  </si>
  <si>
    <t>16.08.2009</t>
  </si>
  <si>
    <t>Гуляева Василина</t>
  </si>
  <si>
    <t>Гура Елизавета</t>
  </si>
  <si>
    <t>Гурак-Ширинская Вера</t>
  </si>
  <si>
    <t>Даниленкова Алина</t>
  </si>
  <si>
    <t>Данилова Дарья</t>
  </si>
  <si>
    <t>Данилова Прасковья</t>
  </si>
  <si>
    <t>09.03.2011</t>
  </si>
  <si>
    <t>Дашидондокова Арина</t>
  </si>
  <si>
    <t>Дедловская Ирина</t>
  </si>
  <si>
    <t>Дементьева Полина</t>
  </si>
  <si>
    <t>11.11.2010</t>
  </si>
  <si>
    <t>Демина Дарья</t>
  </si>
  <si>
    <t>Демченко Сабина</t>
  </si>
  <si>
    <t>Денисова Варвара</t>
  </si>
  <si>
    <t>Денисова Василиса</t>
  </si>
  <si>
    <t>Джемилева Арина</t>
  </si>
  <si>
    <t>Дзюман Варвара</t>
  </si>
  <si>
    <t>Диарова Ильга</t>
  </si>
  <si>
    <t>Диденко Алиса</t>
  </si>
  <si>
    <t>Дмитриева Елизавета</t>
  </si>
  <si>
    <t>Дмитриева Карина</t>
  </si>
  <si>
    <t>Довгаль Елизавета</t>
  </si>
  <si>
    <t>30.04.2010</t>
  </si>
  <si>
    <t>Довгун Алена</t>
  </si>
  <si>
    <t>Долгодворова Софья</t>
  </si>
  <si>
    <t>Дорожкова Елизавета</t>
  </si>
  <si>
    <t>01.02.2011</t>
  </si>
  <si>
    <t>Дорофеева Елизавета</t>
  </si>
  <si>
    <t>12.11.2009</t>
  </si>
  <si>
    <t>Дрейманис Полина</t>
  </si>
  <si>
    <t>05.09.2009</t>
  </si>
  <si>
    <t>Друковская Софья</t>
  </si>
  <si>
    <t>Дубовкина Виктория</t>
  </si>
  <si>
    <t>Дубовцева Елизавета</t>
  </si>
  <si>
    <t>Дубровина Алевтина</t>
  </si>
  <si>
    <t>Дудина Татьяна</t>
  </si>
  <si>
    <t>25.01.2010</t>
  </si>
  <si>
    <t>Дулесова Анна</t>
  </si>
  <si>
    <t>Дунаева Ирина</t>
  </si>
  <si>
    <t>Дуреева Евгения</t>
  </si>
  <si>
    <t>Дуркина София</t>
  </si>
  <si>
    <t>Дусакова Регина</t>
  </si>
  <si>
    <t>Дядькина Яна</t>
  </si>
  <si>
    <t>Евдовская София</t>
  </si>
  <si>
    <t>24.03.2010</t>
  </si>
  <si>
    <t>Егай Елизавета</t>
  </si>
  <si>
    <t>Ежкова Маргарита</t>
  </si>
  <si>
    <t>Елисеенко Анастасия</t>
  </si>
  <si>
    <t>Ербанова Юлия</t>
  </si>
  <si>
    <t>Еремеева Дарья</t>
  </si>
  <si>
    <t>Ермаченкова Надежда</t>
  </si>
  <si>
    <t>Ермоленко Александра</t>
  </si>
  <si>
    <t>Ермоленко Лидия</t>
  </si>
  <si>
    <t>Ерошина Надежда</t>
  </si>
  <si>
    <t>Есифиди Елена</t>
  </si>
  <si>
    <t>Ефименко Софья</t>
  </si>
  <si>
    <t>Ефимова Софья</t>
  </si>
  <si>
    <t>Жабоева Полина</t>
  </si>
  <si>
    <t>13.05.2009</t>
  </si>
  <si>
    <t>Жаркова Таисия</t>
  </si>
  <si>
    <t>Железнова Ангелина</t>
  </si>
  <si>
    <t>Жестюкова Мария</t>
  </si>
  <si>
    <t>Живетьева Алина</t>
  </si>
  <si>
    <t>Жилина Анна</t>
  </si>
  <si>
    <t>Жирикова Илана</t>
  </si>
  <si>
    <t>27.09.2010</t>
  </si>
  <si>
    <t>Жолудь Карина</t>
  </si>
  <si>
    <t>Жукова Арина</t>
  </si>
  <si>
    <t>Жулева Юлия</t>
  </si>
  <si>
    <t>Журавлева Виктория</t>
  </si>
  <si>
    <t>Забелина Арина</t>
  </si>
  <si>
    <t>Задбоева Аюна</t>
  </si>
  <si>
    <t>Заикина Софья</t>
  </si>
  <si>
    <t>Зайцева Влада</t>
  </si>
  <si>
    <t>Зайцева Елизавета</t>
  </si>
  <si>
    <t>Заманаева Дарья</t>
  </si>
  <si>
    <t>Заркина Дарья</t>
  </si>
  <si>
    <t>Заруднева Анастасия</t>
  </si>
  <si>
    <t>Захарова Алеся</t>
  </si>
  <si>
    <t>Захарова Алина</t>
  </si>
  <si>
    <t>Захарова Юлия</t>
  </si>
  <si>
    <t>Звездакова Елизавета</t>
  </si>
  <si>
    <t>Землякова Анастасия</t>
  </si>
  <si>
    <t>Зенкова Алина</t>
  </si>
  <si>
    <t>Зимина Мария</t>
  </si>
  <si>
    <t>Злыднева Виктория</t>
  </si>
  <si>
    <t>Знаменская Елена</t>
  </si>
  <si>
    <t>14.11.2010</t>
  </si>
  <si>
    <t>Зозуля Маргарита</t>
  </si>
  <si>
    <t>Золкина Анна</t>
  </si>
  <si>
    <t>29.05.2009</t>
  </si>
  <si>
    <t>Золотова Полина</t>
  </si>
  <si>
    <t>Золотухина Таисия</t>
  </si>
  <si>
    <t>Зонова Вера</t>
  </si>
  <si>
    <t>Зорина Анжелика</t>
  </si>
  <si>
    <t>Зотова Диана</t>
  </si>
  <si>
    <t>Зубкова Анна</t>
  </si>
  <si>
    <t>06.09.1999</t>
  </si>
  <si>
    <t>Зырянова Алина</t>
  </si>
  <si>
    <t>Иванова Алиса</t>
  </si>
  <si>
    <t>Иванова Ольга</t>
  </si>
  <si>
    <t>Иванчикова Ольга</t>
  </si>
  <si>
    <t>Ивойлова Анастасия</t>
  </si>
  <si>
    <t>12.08.2009</t>
  </si>
  <si>
    <t>Игидбашян Вероника</t>
  </si>
  <si>
    <t>Игнатькова Анна</t>
  </si>
  <si>
    <t>14.03.2011</t>
  </si>
  <si>
    <t>Ильина Василиса</t>
  </si>
  <si>
    <t>Ильина Мария</t>
  </si>
  <si>
    <t>Ильясова Рузанна</t>
  </si>
  <si>
    <t>22.07.2010</t>
  </si>
  <si>
    <t>Инсапова Регина</t>
  </si>
  <si>
    <t>Ионова Анастасия</t>
  </si>
  <si>
    <t>29.04.2010</t>
  </si>
  <si>
    <t>Исланкина Василиса</t>
  </si>
  <si>
    <t>Ишкеева Азалия</t>
  </si>
  <si>
    <t>Ищенко Александра</t>
  </si>
  <si>
    <t>Кабанова Инна</t>
  </si>
  <si>
    <t>Кадирова Мадина</t>
  </si>
  <si>
    <t>Казьмина Александра</t>
  </si>
  <si>
    <t>Калугина Дарья</t>
  </si>
  <si>
    <t>Кальвинковская Мария</t>
  </si>
  <si>
    <t>27.03.2009</t>
  </si>
  <si>
    <t>Канатьева Софья</t>
  </si>
  <si>
    <t>Капицына Полина</t>
  </si>
  <si>
    <t>Каплина Даяна</t>
  </si>
  <si>
    <t>Капустина Алиса</t>
  </si>
  <si>
    <t>Карачева Дарья</t>
  </si>
  <si>
    <t>Карачун Ульяна</t>
  </si>
  <si>
    <t>Каримова Диля</t>
  </si>
  <si>
    <t>Каримова Дина</t>
  </si>
  <si>
    <t>Карпенко Виолетта</t>
  </si>
  <si>
    <t>07.02.2010</t>
  </si>
  <si>
    <t>Карпова София</t>
  </si>
  <si>
    <t>Катунина Анастасия</t>
  </si>
  <si>
    <t>15.07.2011</t>
  </si>
  <si>
    <t>Качур Софья</t>
  </si>
  <si>
    <t>Каюмова Мария</t>
  </si>
  <si>
    <t>Квашнина Елизавета</t>
  </si>
  <si>
    <t>Квашнина Софья</t>
  </si>
  <si>
    <t>Кедяркина Татьяна</t>
  </si>
  <si>
    <t>Кетова Татьяна</t>
  </si>
  <si>
    <t>Кибишева Оксана</t>
  </si>
  <si>
    <t>Кизимова Ульяна</t>
  </si>
  <si>
    <t>25.08.2011</t>
  </si>
  <si>
    <t>Кимлач Ангелина</t>
  </si>
  <si>
    <t>Киреева Анастасия</t>
  </si>
  <si>
    <t>Кириллова Анна</t>
  </si>
  <si>
    <t>Кирица Людмила</t>
  </si>
  <si>
    <t>04.05.1982</t>
  </si>
  <si>
    <t>Китова Екатерина</t>
  </si>
  <si>
    <t>Клименова Яна</t>
  </si>
  <si>
    <t>Князева Ксения</t>
  </si>
  <si>
    <t>23.05.2010</t>
  </si>
  <si>
    <t>Ковзик Вероника</t>
  </si>
  <si>
    <t>Ковязина Мария</t>
  </si>
  <si>
    <t>Кожевникова Вероника</t>
  </si>
  <si>
    <t>Козаева Милена</t>
  </si>
  <si>
    <t>Козлова Анна</t>
  </si>
  <si>
    <t>27.08.2008</t>
  </si>
  <si>
    <t>Козлова Софья</t>
  </si>
  <si>
    <t>Койнова Екатерина</t>
  </si>
  <si>
    <t>Колесникова Софья</t>
  </si>
  <si>
    <t>Колосова Александра</t>
  </si>
  <si>
    <t>Комарова Валерия</t>
  </si>
  <si>
    <t>Кондакова Виктория</t>
  </si>
  <si>
    <t>Кондратьева Софья</t>
  </si>
  <si>
    <t>Коновцева Софья</t>
  </si>
  <si>
    <t>Копылова Полина</t>
  </si>
  <si>
    <t>19.10.2011</t>
  </si>
  <si>
    <t>Копытина Олеся</t>
  </si>
  <si>
    <t>Коркина Дарья</t>
  </si>
  <si>
    <t>Корнеева Екатерина</t>
  </si>
  <si>
    <t>13.06.2009</t>
  </si>
  <si>
    <t>Корнилова Вера</t>
  </si>
  <si>
    <t>Корнилова Яна</t>
  </si>
  <si>
    <t>Коробкова Анна</t>
  </si>
  <si>
    <t>Коровкина Ксения</t>
  </si>
  <si>
    <t>05.11.2009</t>
  </si>
  <si>
    <t>Королева Диана</t>
  </si>
  <si>
    <t>Короткова Полина</t>
  </si>
  <si>
    <t>Корсакова Полина</t>
  </si>
  <si>
    <t>Костарева Анастасия</t>
  </si>
  <si>
    <t>18.06.2009</t>
  </si>
  <si>
    <t>Костыгова Дарья</t>
  </si>
  <si>
    <t>Котик Алина</t>
  </si>
  <si>
    <t>01.01.2012</t>
  </si>
  <si>
    <t>Коткина Алена</t>
  </si>
  <si>
    <t>Котова Анастасия</t>
  </si>
  <si>
    <t>Котюбеева Ангелина</t>
  </si>
  <si>
    <t>Кочергина Алелия</t>
  </si>
  <si>
    <t>Кочкарева Мария</t>
  </si>
  <si>
    <t>Кошелева Анна</t>
  </si>
  <si>
    <t>Кошкина Анна</t>
  </si>
  <si>
    <t>18.11.2006</t>
  </si>
  <si>
    <t>Кравченко Полина</t>
  </si>
  <si>
    <t>Кривенцева Вероника</t>
  </si>
  <si>
    <t>Кривошеева Екатерина</t>
  </si>
  <si>
    <t>Крипак Виктория</t>
  </si>
  <si>
    <t>Кровякова Юлия</t>
  </si>
  <si>
    <t>Крошкина Надежда</t>
  </si>
  <si>
    <t>Кружановская Алена</t>
  </si>
  <si>
    <t>Крутикова Дарья</t>
  </si>
  <si>
    <t>Крюкова Анастасия</t>
  </si>
  <si>
    <t>Кудрявцева Алина</t>
  </si>
  <si>
    <t>16.11.2010</t>
  </si>
  <si>
    <t>Кудрявцева Анна</t>
  </si>
  <si>
    <t>Кудряшова Вера</t>
  </si>
  <si>
    <t>Кузнецова Ксения</t>
  </si>
  <si>
    <t>Кузовенкова Софья</t>
  </si>
  <si>
    <t>Кузьменко Екатерина</t>
  </si>
  <si>
    <t>12.09.2009</t>
  </si>
  <si>
    <t>Кузьмина Елена</t>
  </si>
  <si>
    <t>Кузьмина Елизавета</t>
  </si>
  <si>
    <t>13.10.2008</t>
  </si>
  <si>
    <t>Кузьмина Светлана</t>
  </si>
  <si>
    <t>Куклина Алена</t>
  </si>
  <si>
    <t>26.04.2010</t>
  </si>
  <si>
    <t>Кулагина Елизавета</t>
  </si>
  <si>
    <t>Куликова Ангелина</t>
  </si>
  <si>
    <t>Куличкова Арина</t>
  </si>
  <si>
    <t>25.03.2009</t>
  </si>
  <si>
    <t>Кутукова Ксения</t>
  </si>
  <si>
    <t>Куценко Элеонора</t>
  </si>
  <si>
    <t>КУШЕККАЛИЕВА Адиля</t>
  </si>
  <si>
    <t>Лазарь Ева</t>
  </si>
  <si>
    <t>Лакеева Анастасия</t>
  </si>
  <si>
    <t>31.03.2012</t>
  </si>
  <si>
    <t>Лаптева Ульяна</t>
  </si>
  <si>
    <t>Латуто Валерия</t>
  </si>
  <si>
    <t>Латыпова Ильзира</t>
  </si>
  <si>
    <t>Лебедева Алина</t>
  </si>
  <si>
    <t>Левицки Екатерина</t>
  </si>
  <si>
    <t>Левкина Мария</t>
  </si>
  <si>
    <t>Ленская Виктория</t>
  </si>
  <si>
    <t>Ли Диана</t>
  </si>
  <si>
    <t>Лигай Анастасия</t>
  </si>
  <si>
    <t>Ликай Дарья</t>
  </si>
  <si>
    <t>Липовецкая София</t>
  </si>
  <si>
    <t>Луганько Анастасия</t>
  </si>
  <si>
    <t>Луговая Светлана</t>
  </si>
  <si>
    <t>Лукьянцева Елизавета</t>
  </si>
  <si>
    <t>Лыкова Александра</t>
  </si>
  <si>
    <t>Лыскова Злата</t>
  </si>
  <si>
    <t>Лядова Ангелина</t>
  </si>
  <si>
    <t>Лякишева Ксения</t>
  </si>
  <si>
    <t>Магомедова Изумруд</t>
  </si>
  <si>
    <t>Мазалова Алиса</t>
  </si>
  <si>
    <t>Мазалова Анастасия</t>
  </si>
  <si>
    <t>Макаревич Мария</t>
  </si>
  <si>
    <t>09.08.2001</t>
  </si>
  <si>
    <t>Макарова Дарья</t>
  </si>
  <si>
    <t>Макарова София</t>
  </si>
  <si>
    <t>Макеева Алина</t>
  </si>
  <si>
    <t>Макеева Софья</t>
  </si>
  <si>
    <t>Максимова Александра</t>
  </si>
  <si>
    <t>Максимова Анастасия</t>
  </si>
  <si>
    <t>Максимова Ульяна</t>
  </si>
  <si>
    <t>Малич Екатерина</t>
  </si>
  <si>
    <t>20.10.2010</t>
  </si>
  <si>
    <t>Малкова Мария</t>
  </si>
  <si>
    <t>Малыхина Кира</t>
  </si>
  <si>
    <t>Малышева Наталья</t>
  </si>
  <si>
    <t>Малышкина Влада</t>
  </si>
  <si>
    <t>13.06.2000</t>
  </si>
  <si>
    <t>Малькевич Эвелина</t>
  </si>
  <si>
    <t>Мальцева Алена</t>
  </si>
  <si>
    <t>Мамбетова Дисана</t>
  </si>
  <si>
    <t>Мартынова Марина</t>
  </si>
  <si>
    <t>Матабарова Аида</t>
  </si>
  <si>
    <t>Матаруева Надежда</t>
  </si>
  <si>
    <t>Матвеева Виталина</t>
  </si>
  <si>
    <t>Матвиенко Валерия</t>
  </si>
  <si>
    <t>Матухно Татьяна</t>
  </si>
  <si>
    <t>15.11.2012</t>
  </si>
  <si>
    <t>Медведева Таисия</t>
  </si>
  <si>
    <t>Медведская Яна</t>
  </si>
  <si>
    <t>Медянова Ксения</t>
  </si>
  <si>
    <t>Мельник Евангелина</t>
  </si>
  <si>
    <t>28.12.2010</t>
  </si>
  <si>
    <t>Мельникова Виктория</t>
  </si>
  <si>
    <t>Мензовитая Вероника</t>
  </si>
  <si>
    <t>Мери Ева</t>
  </si>
  <si>
    <t>Мешкова Марина</t>
  </si>
  <si>
    <t>30.07.2009</t>
  </si>
  <si>
    <t>Мизгирева Злата</t>
  </si>
  <si>
    <t>24.01.2011</t>
  </si>
  <si>
    <t>Микулина Лилия</t>
  </si>
  <si>
    <t>20.05.2010</t>
  </si>
  <si>
    <t>Милорадова Наталина</t>
  </si>
  <si>
    <t>07.07.1997</t>
  </si>
  <si>
    <t>Угра  См.о.</t>
  </si>
  <si>
    <t>Миннегулова Алсу</t>
  </si>
  <si>
    <t>Михайлевич Варвара</t>
  </si>
  <si>
    <t>18.11.2010</t>
  </si>
  <si>
    <t>Михайлова Виктория</t>
  </si>
  <si>
    <t>20.02.2010</t>
  </si>
  <si>
    <t>Михайлова Ксения</t>
  </si>
  <si>
    <t>Михальчик Олеся</t>
  </si>
  <si>
    <t>Мищенко Мария</t>
  </si>
  <si>
    <t>Модлик Анна</t>
  </si>
  <si>
    <t>Морозова Анастасия</t>
  </si>
  <si>
    <t>Морозова Маргарита</t>
  </si>
  <si>
    <t>02.11.2010</t>
  </si>
  <si>
    <t>Морозова Ульяна</t>
  </si>
  <si>
    <t>Морсакова Ксения</t>
  </si>
  <si>
    <t>30.12.2009</t>
  </si>
  <si>
    <t>Волхов  Лен.о.</t>
  </si>
  <si>
    <t>Мотина Дарья</t>
  </si>
  <si>
    <t>Мукасеева Варвара</t>
  </si>
  <si>
    <t>МУРЗАГАЛИЕВА Айзия</t>
  </si>
  <si>
    <t>02.12.2009</t>
  </si>
  <si>
    <t>Мусина Варвара</t>
  </si>
  <si>
    <t>04.04.2011</t>
  </si>
  <si>
    <t>Мустафина Радмила</t>
  </si>
  <si>
    <t>Муфазалова Ульяна</t>
  </si>
  <si>
    <t>Мухамадеева Марьям</t>
  </si>
  <si>
    <t>Мухаметзянова Асель</t>
  </si>
  <si>
    <t>24.10.2011</t>
  </si>
  <si>
    <t>Мухаметназарова Майя</t>
  </si>
  <si>
    <t>Муханова Ксения</t>
  </si>
  <si>
    <t>31.07.2011</t>
  </si>
  <si>
    <t>Мухитова Ралина</t>
  </si>
  <si>
    <t>Мухранова Ульяна</t>
  </si>
  <si>
    <t>Мясоедова Варвара</t>
  </si>
  <si>
    <t>Надбережная Анастасия</t>
  </si>
  <si>
    <t>Назаренко Алиса</t>
  </si>
  <si>
    <t>Назарова Александра</t>
  </si>
  <si>
    <t>Назарова Милена</t>
  </si>
  <si>
    <t>01.05.2010</t>
  </si>
  <si>
    <t>Налобина Алина</t>
  </si>
  <si>
    <t>Наседкина Светлана</t>
  </si>
  <si>
    <t>Наумова Александра</t>
  </si>
  <si>
    <t>Наумова София</t>
  </si>
  <si>
    <t>Неволина Кира</t>
  </si>
  <si>
    <t>26.12.2009</t>
  </si>
  <si>
    <t>Нестеренко Дарья</t>
  </si>
  <si>
    <t>Нефедова Вероника</t>
  </si>
  <si>
    <t>11.12.2010</t>
  </si>
  <si>
    <t>Нигматзянова Алсу</t>
  </si>
  <si>
    <t>Нижник Полина</t>
  </si>
  <si>
    <t>Никитина Мария</t>
  </si>
  <si>
    <t>Николаева Екатерина</t>
  </si>
  <si>
    <t>Николаева Милана</t>
  </si>
  <si>
    <t>Никонова Софья</t>
  </si>
  <si>
    <t>Никонова Эмилия</t>
  </si>
  <si>
    <t>07.01.2010</t>
  </si>
  <si>
    <t>Новикова Анастасия</t>
  </si>
  <si>
    <t>Новоселова Елизавета</t>
  </si>
  <si>
    <t>17.11.2009</t>
  </si>
  <si>
    <t>Новоселова Ксения</t>
  </si>
  <si>
    <t>Новосельцева Ирина</t>
  </si>
  <si>
    <t>Ноговицына Анастасия</t>
  </si>
  <si>
    <t>14.04.2010</t>
  </si>
  <si>
    <t>Ноговицына Маргарита</t>
  </si>
  <si>
    <t>Ноговицына Нелли</t>
  </si>
  <si>
    <t>Носикова Мария</t>
  </si>
  <si>
    <t>Нучкова Виктория</t>
  </si>
  <si>
    <t>Овсянникова Софья</t>
  </si>
  <si>
    <t>16.10.2010</t>
  </si>
  <si>
    <t>Овчинникова Юлия</t>
  </si>
  <si>
    <t>Оконечникова Лидия</t>
  </si>
  <si>
    <t>Орехова Ирина</t>
  </si>
  <si>
    <t>Орешкова Диана</t>
  </si>
  <si>
    <t>Орлова Герда</t>
  </si>
  <si>
    <t>22.07.2003</t>
  </si>
  <si>
    <t>Орлова Ева</t>
  </si>
  <si>
    <t>Орлова Полина</t>
  </si>
  <si>
    <t>Осипова Диана</t>
  </si>
  <si>
    <t>Ошкукова София</t>
  </si>
  <si>
    <t>Павлова Алина</t>
  </si>
  <si>
    <t>Павлюк Юлия</t>
  </si>
  <si>
    <t>Пак Полина</t>
  </si>
  <si>
    <t>Палаткина Дарья</t>
  </si>
  <si>
    <t>Панасенко Кристина</t>
  </si>
  <si>
    <t>Панова Елизавета</t>
  </si>
  <si>
    <t>18.04.2009</t>
  </si>
  <si>
    <t>Панова Ульяна</t>
  </si>
  <si>
    <t>Панферова Ксения</t>
  </si>
  <si>
    <t>Партола Ксения</t>
  </si>
  <si>
    <t>Парубченко Ирина</t>
  </si>
  <si>
    <t>Пахатинская Александра</t>
  </si>
  <si>
    <t>Пацер София</t>
  </si>
  <si>
    <t>Пашкова Ангелина</t>
  </si>
  <si>
    <t>Пашнина Виктория</t>
  </si>
  <si>
    <t>Перфильева Арина</t>
  </si>
  <si>
    <t>10.07.2013</t>
  </si>
  <si>
    <t>Петриченко Александра</t>
  </si>
  <si>
    <t>Петрова Камилла</t>
  </si>
  <si>
    <t>Петросян Ангелина</t>
  </si>
  <si>
    <t>Петрусявичуте Юлия</t>
  </si>
  <si>
    <t>Петряева Ева</t>
  </si>
  <si>
    <t>Пировских Александра</t>
  </si>
  <si>
    <t>Пирязева Полина</t>
  </si>
  <si>
    <t>Плиева Алана</t>
  </si>
  <si>
    <t>26.10.2011</t>
  </si>
  <si>
    <t>Плотникова Татьяна</t>
  </si>
  <si>
    <t>Поварова Вера</t>
  </si>
  <si>
    <t>Позина Дарья</t>
  </si>
  <si>
    <t>Позняева Анастасия</t>
  </si>
  <si>
    <t>Позняк Полина</t>
  </si>
  <si>
    <t>Полосова Анастасия</t>
  </si>
  <si>
    <t>Полошкова Полина</t>
  </si>
  <si>
    <t>Полуденко Елизавета</t>
  </si>
  <si>
    <t>16.10.2000</t>
  </si>
  <si>
    <t>Полякова Виктория</t>
  </si>
  <si>
    <t>Полякова Дарья</t>
  </si>
  <si>
    <t>Помогаева Диана</t>
  </si>
  <si>
    <t>Пономарева Екатерина</t>
  </si>
  <si>
    <t>Пономарева Мария</t>
  </si>
  <si>
    <t>Пономарева Ольга</t>
  </si>
  <si>
    <t>Пономаренко Анна</t>
  </si>
  <si>
    <t>Попова Ксения</t>
  </si>
  <si>
    <t>Попова Маргарита</t>
  </si>
  <si>
    <t>18.04.2010</t>
  </si>
  <si>
    <t>Поповцева Кира</t>
  </si>
  <si>
    <t>24.10.2010</t>
  </si>
  <si>
    <t>Поповцева Светлана</t>
  </si>
  <si>
    <t>04.11.1978</t>
  </si>
  <si>
    <t>Поползина Арина</t>
  </si>
  <si>
    <t>ПОРТЯГИНА Анна</t>
  </si>
  <si>
    <t>Потапова Софья</t>
  </si>
  <si>
    <t>Потехина Анна</t>
  </si>
  <si>
    <t>19.10.2008</t>
  </si>
  <si>
    <t>Потокина Анастасия</t>
  </si>
  <si>
    <t>Протасова Анна</t>
  </si>
  <si>
    <t>Пузенко Алиса</t>
  </si>
  <si>
    <t>Пупкина Екатерина</t>
  </si>
  <si>
    <t>Пустовалова Ольга</t>
  </si>
  <si>
    <t>Путина Александра</t>
  </si>
  <si>
    <t>13.09.2009</t>
  </si>
  <si>
    <t>Пчелкина Софья</t>
  </si>
  <si>
    <t>Пшигатыжева Ляна</t>
  </si>
  <si>
    <t>Пыстина Анастасия</t>
  </si>
  <si>
    <t>Пятлина Юлия</t>
  </si>
  <si>
    <t>27.05.1992</t>
  </si>
  <si>
    <t>Радионова Валерия</t>
  </si>
  <si>
    <t>Разбойникова Алиса</t>
  </si>
  <si>
    <t>Ракита Арина</t>
  </si>
  <si>
    <t>Расько Дарья</t>
  </si>
  <si>
    <t>Резанович Александрина</t>
  </si>
  <si>
    <t>10.04.2010</t>
  </si>
  <si>
    <t>25.12.2004</t>
  </si>
  <si>
    <t>Решетникова Полина</t>
  </si>
  <si>
    <t>02.01.2010</t>
  </si>
  <si>
    <t>Рогалевич Полина</t>
  </si>
  <si>
    <t>Рогова София</t>
  </si>
  <si>
    <t>Родионова Анастасия</t>
  </si>
  <si>
    <t>Романова Виктория</t>
  </si>
  <si>
    <t>Рослякова Ксения</t>
  </si>
  <si>
    <t>Ростова Арина</t>
  </si>
  <si>
    <t>Рубцова Мария</t>
  </si>
  <si>
    <t>Румянцева Евгения</t>
  </si>
  <si>
    <t>Рыбакова Валерия</t>
  </si>
  <si>
    <t>12.02.2010</t>
  </si>
  <si>
    <t>Рыбальченко Галина</t>
  </si>
  <si>
    <t>Рыбкина Анна</t>
  </si>
  <si>
    <t>Рыбникова Валерия</t>
  </si>
  <si>
    <t>Рыжман Валерия</t>
  </si>
  <si>
    <t>Рымар Александра</t>
  </si>
  <si>
    <t>Рябова Варвара</t>
  </si>
  <si>
    <t>Рябова Елена</t>
  </si>
  <si>
    <t>Рябцева Виктория</t>
  </si>
  <si>
    <t>03.02.2010</t>
  </si>
  <si>
    <t>Савушкина Анна</t>
  </si>
  <si>
    <t>Савчук Светлана</t>
  </si>
  <si>
    <t>Сакурова Марьям</t>
  </si>
  <si>
    <t>06.02.2010</t>
  </si>
  <si>
    <t>Самлюк Эвелина</t>
  </si>
  <si>
    <t>07.05.2010</t>
  </si>
  <si>
    <t>Самойлюк Анастасия</t>
  </si>
  <si>
    <t>27.10.2000</t>
  </si>
  <si>
    <t>Самрякова Дарья</t>
  </si>
  <si>
    <t>Самсонова Юлия</t>
  </si>
  <si>
    <t>Сафина Аделина</t>
  </si>
  <si>
    <t>Сафиуллина Амелия</t>
  </si>
  <si>
    <t>Сачкова Надежда</t>
  </si>
  <si>
    <t>Светлакова Ксения</t>
  </si>
  <si>
    <t>Сгибнева Анастасия</t>
  </si>
  <si>
    <t>Сегида Ника</t>
  </si>
  <si>
    <t>Семакина Алина</t>
  </si>
  <si>
    <t>Семеняк Софья</t>
  </si>
  <si>
    <t>28.12.2011</t>
  </si>
  <si>
    <t>Сеньчева Александра</t>
  </si>
  <si>
    <t>20.12.2009</t>
  </si>
  <si>
    <t>Сергеева Елизавета</t>
  </si>
  <si>
    <t>Сергеева Полина</t>
  </si>
  <si>
    <t>Середа Полина</t>
  </si>
  <si>
    <t>Серунина Светлана</t>
  </si>
  <si>
    <t>16.01.1963</t>
  </si>
  <si>
    <t>Сидоренко Анфиса</t>
  </si>
  <si>
    <t>17.09.2009</t>
  </si>
  <si>
    <t>Сиротенко Дарья</t>
  </si>
  <si>
    <t>Сиротенко Полина</t>
  </si>
  <si>
    <t>Сисина Наргиза</t>
  </si>
  <si>
    <t>02.10.2009</t>
  </si>
  <si>
    <t>Скворцова Александра</t>
  </si>
  <si>
    <t>Сладкова Виталина</t>
  </si>
  <si>
    <t>Слижова Вероника</t>
  </si>
  <si>
    <t>Слюсарева Виталина</t>
  </si>
  <si>
    <t>Смирнова Дарья</t>
  </si>
  <si>
    <t>Смирнова Полина</t>
  </si>
  <si>
    <t>Смирнова Софья</t>
  </si>
  <si>
    <t>26.02.2009</t>
  </si>
  <si>
    <t>Соколова Арина</t>
  </si>
  <si>
    <t>Соколова Дарья</t>
  </si>
  <si>
    <t>10.12.2009</t>
  </si>
  <si>
    <t>Соколянская Майя</t>
  </si>
  <si>
    <t>Солдатова Яна</t>
  </si>
  <si>
    <t>Солодкая Ирина</t>
  </si>
  <si>
    <t>Солодухина Анастасия</t>
  </si>
  <si>
    <t>Софронова Руслана</t>
  </si>
  <si>
    <t>Старицина Милана</t>
  </si>
  <si>
    <t>Стеба Виктория</t>
  </si>
  <si>
    <t>Степаненко Валерия</t>
  </si>
  <si>
    <t>Степанова Вероника</t>
  </si>
  <si>
    <t>26.12.1995</t>
  </si>
  <si>
    <t>04.08.2010</t>
  </si>
  <si>
    <t>Стецюк Ольга</t>
  </si>
  <si>
    <t>Столбикова Виктория</t>
  </si>
  <si>
    <t>Стрекаловская Полина</t>
  </si>
  <si>
    <t>Судакова Валерия</t>
  </si>
  <si>
    <t>16.08.2010</t>
  </si>
  <si>
    <t>Судакова Домининка</t>
  </si>
  <si>
    <t>Суденкова Полина</t>
  </si>
  <si>
    <t>Сумболь Анна</t>
  </si>
  <si>
    <t>Суркова Алиса</t>
  </si>
  <si>
    <t>Суровцева Елизавета</t>
  </si>
  <si>
    <t>08.01.2010</t>
  </si>
  <si>
    <t>Сутормина Вероника</t>
  </si>
  <si>
    <t>Сухарева Арина</t>
  </si>
  <si>
    <t>25.01.2011</t>
  </si>
  <si>
    <t>Талдыкина Валерия</t>
  </si>
  <si>
    <t>13.06.2010</t>
  </si>
  <si>
    <t>Тамуренко Елизавета</t>
  </si>
  <si>
    <t>06.01.2008</t>
  </si>
  <si>
    <t>Тарасенко Лина</t>
  </si>
  <si>
    <t>Тараскина Александра</t>
  </si>
  <si>
    <t>08.04.2009</t>
  </si>
  <si>
    <t>Тарасова Варвара</t>
  </si>
  <si>
    <t>Тарасова Таисия</t>
  </si>
  <si>
    <t>29.08.2009</t>
  </si>
  <si>
    <t>Тарасова Юлия</t>
  </si>
  <si>
    <t>Таскина Вероника</t>
  </si>
  <si>
    <t>Тегай Полина</t>
  </si>
  <si>
    <t>Текутьева Злата</t>
  </si>
  <si>
    <t>Темиршина Софья</t>
  </si>
  <si>
    <t>Теунова Лана</t>
  </si>
  <si>
    <t>Тимургалиева Самира</t>
  </si>
  <si>
    <t>Тимушева Анна</t>
  </si>
  <si>
    <t>Титова Екатерина</t>
  </si>
  <si>
    <t>Титова Мария</t>
  </si>
  <si>
    <t>Тиханова Евгения</t>
  </si>
  <si>
    <t>Тишковец Светлана</t>
  </si>
  <si>
    <t>Тищенкова Владислава</t>
  </si>
  <si>
    <t>Тищенкова Маргарита</t>
  </si>
  <si>
    <t>Ткаль Ксения</t>
  </si>
  <si>
    <t>Толмачева Анастасия</t>
  </si>
  <si>
    <t>Толмачева Варвара</t>
  </si>
  <si>
    <t>11.07.2011</t>
  </si>
  <si>
    <t>Толстых Алена</t>
  </si>
  <si>
    <t>Топоева Оксана</t>
  </si>
  <si>
    <t>Тугашева Виктория</t>
  </si>
  <si>
    <t>Туманова Юлия</t>
  </si>
  <si>
    <t>08.03.2010</t>
  </si>
  <si>
    <t>Туркина Кристина</t>
  </si>
  <si>
    <t>06.09.2010</t>
  </si>
  <si>
    <t>Тюркина Лиля</t>
  </si>
  <si>
    <t>Тюркина Мария</t>
  </si>
  <si>
    <t>Убушаева Даниэла</t>
  </si>
  <si>
    <t>Угарова Кристина</t>
  </si>
  <si>
    <t>30.12.2003</t>
  </si>
  <si>
    <t>Угрик Кристина</t>
  </si>
  <si>
    <t>Удалая Алина</t>
  </si>
  <si>
    <t>Ульянова Дарья</t>
  </si>
  <si>
    <t>Ульянова Наталья</t>
  </si>
  <si>
    <t>Уманец Софья</t>
  </si>
  <si>
    <t>Усманова Алиса</t>
  </si>
  <si>
    <t>06.03.2011</t>
  </si>
  <si>
    <t>Усова Олеся</t>
  </si>
  <si>
    <t>Утусикова Ксения</t>
  </si>
  <si>
    <t>06.10.2008</t>
  </si>
  <si>
    <t>Файзутдинова Сафира</t>
  </si>
  <si>
    <t>21.10.2010</t>
  </si>
  <si>
    <t>Фалько Екатерина</t>
  </si>
  <si>
    <t>16.09.2010</t>
  </si>
  <si>
    <t>Февралева Екатерина</t>
  </si>
  <si>
    <t>Федоркова Надежда</t>
  </si>
  <si>
    <t>Федорова Анастасия</t>
  </si>
  <si>
    <t>Федорова Анна</t>
  </si>
  <si>
    <t>Федорова Марина</t>
  </si>
  <si>
    <t>Федотова Марина</t>
  </si>
  <si>
    <t>Федулеева Мария</t>
  </si>
  <si>
    <t>Феоктистова Анастасия</t>
  </si>
  <si>
    <t>Фесенко Софья</t>
  </si>
  <si>
    <t>Филимонова Алена</t>
  </si>
  <si>
    <t>Филиппова Анна</t>
  </si>
  <si>
    <t>18.03.2010</t>
  </si>
  <si>
    <t>Филичева Ольга</t>
  </si>
  <si>
    <t>Филушкина Полина</t>
  </si>
  <si>
    <t>Фомина Валерия</t>
  </si>
  <si>
    <t>Фрейман Майя</t>
  </si>
  <si>
    <t>Хаванцева Дарья</t>
  </si>
  <si>
    <t>Хадыкина Елизавета</t>
  </si>
  <si>
    <t>11.10.2008</t>
  </si>
  <si>
    <t>Хайдарова Ева</t>
  </si>
  <si>
    <t>Хакимова Полина</t>
  </si>
  <si>
    <t>Хамитова Аделина</t>
  </si>
  <si>
    <t>Харлова Дарья</t>
  </si>
  <si>
    <t>02.10.2012</t>
  </si>
  <si>
    <t>Хафизова Арина</t>
  </si>
  <si>
    <t>28.05.2005</t>
  </si>
  <si>
    <t>Хафизова Язиля</t>
  </si>
  <si>
    <t>Хлопочкина Арина</t>
  </si>
  <si>
    <t>Хмелькова Полина</t>
  </si>
  <si>
    <t>Хожамбердиева Замира</t>
  </si>
  <si>
    <t>Хоробрых София</t>
  </si>
  <si>
    <t>Храмова Екатерина</t>
  </si>
  <si>
    <t>08.08.2010</t>
  </si>
  <si>
    <t>Хритоненкова Екатерина</t>
  </si>
  <si>
    <t>Хромова Аурика</t>
  </si>
  <si>
    <t>23.10.2010</t>
  </si>
  <si>
    <t>Хусаинова Рената</t>
  </si>
  <si>
    <t>27.07.2009</t>
  </si>
  <si>
    <t>Хуснутдинова Диана</t>
  </si>
  <si>
    <t>18.02.2011</t>
  </si>
  <si>
    <t>Хуторная Яна</t>
  </si>
  <si>
    <t>Ципилева Анастасия</t>
  </si>
  <si>
    <t>Цыбенко Мария</t>
  </si>
  <si>
    <t>05.07.2011</t>
  </si>
  <si>
    <t>Цыганова Кира</t>
  </si>
  <si>
    <t>28.05.2010</t>
  </si>
  <si>
    <t>Чаплыгина Анна</t>
  </si>
  <si>
    <t>Чекунова Марьяна</t>
  </si>
  <si>
    <t>Чекурина Ульяна</t>
  </si>
  <si>
    <t>Чернова Екатерина</t>
  </si>
  <si>
    <t>Чернова Кира</t>
  </si>
  <si>
    <t>Чернова Яна</t>
  </si>
  <si>
    <t>18.09.2010</t>
  </si>
  <si>
    <t>Чернышева Алиса</t>
  </si>
  <si>
    <t>Чернышева Анна</t>
  </si>
  <si>
    <t>Чернышева Виктория</t>
  </si>
  <si>
    <t>Чернышова Анна</t>
  </si>
  <si>
    <t>Чернышова Екатерина</t>
  </si>
  <si>
    <t>Чернышук Дарья</t>
  </si>
  <si>
    <t>25.02.2009</t>
  </si>
  <si>
    <t>Чуборян Мария</t>
  </si>
  <si>
    <t>27.11.2008</t>
  </si>
  <si>
    <t>Чупрова Елизавета</t>
  </si>
  <si>
    <t>09.12.2010</t>
  </si>
  <si>
    <t>Чухно Дарья</t>
  </si>
  <si>
    <t>Шаванова Софья</t>
  </si>
  <si>
    <t>Шаврина Виолетта</t>
  </si>
  <si>
    <t>Шалагинова Елизавета</t>
  </si>
  <si>
    <t>Шаповалова Мария</t>
  </si>
  <si>
    <t>Шаркова Анастасия</t>
  </si>
  <si>
    <t>Шаркова Светлана</t>
  </si>
  <si>
    <t>Шаталова Алина</t>
  </si>
  <si>
    <t>Шатунова Маргарита</t>
  </si>
  <si>
    <t>Шахматова Анастасия</t>
  </si>
  <si>
    <t>Шевченко Анастасия</t>
  </si>
  <si>
    <t>Шевченко Евгения</t>
  </si>
  <si>
    <t>Шевченко Мария</t>
  </si>
  <si>
    <t>Шевченко Юлия</t>
  </si>
  <si>
    <t>Шеренешева Наталья</t>
  </si>
  <si>
    <t>Шериева Алена</t>
  </si>
  <si>
    <t>Шерова Арина</t>
  </si>
  <si>
    <t>Шеф Анастасия</t>
  </si>
  <si>
    <t>Шибаева Мария</t>
  </si>
  <si>
    <t>Шилова Глафира</t>
  </si>
  <si>
    <t>Шинкевич Ксения</t>
  </si>
  <si>
    <t>Широбокова Мария</t>
  </si>
  <si>
    <t>Шишова Мария</t>
  </si>
  <si>
    <t>Шпилевая Дарья</t>
  </si>
  <si>
    <t>Шрамченко Радмила</t>
  </si>
  <si>
    <t>Шушкова Валентина</t>
  </si>
  <si>
    <t>Щека Мария</t>
  </si>
  <si>
    <t>Щербакова Лидия</t>
  </si>
  <si>
    <t>Щербинина Анастасия</t>
  </si>
  <si>
    <t>Щетинина Надежда</t>
  </si>
  <si>
    <t>Щукина Алиса</t>
  </si>
  <si>
    <t>Энно Лилия</t>
  </si>
  <si>
    <t>19.07.1998</t>
  </si>
  <si>
    <t>Юдина Ульяна</t>
  </si>
  <si>
    <t>Юрманова Елена</t>
  </si>
  <si>
    <t>Яглова Мария</t>
  </si>
  <si>
    <t>30.07.2010</t>
  </si>
  <si>
    <t>Язычьян Арина</t>
  </si>
  <si>
    <t>Яковлева Виктория</t>
  </si>
  <si>
    <t>28.08.2009</t>
  </si>
  <si>
    <t>Яковлева Софья</t>
  </si>
  <si>
    <t>Яловенко Алина</t>
  </si>
  <si>
    <t>Яппарова Амиля</t>
  </si>
  <si>
    <t>Ярлыкова Владлена</t>
  </si>
  <si>
    <t>01.12.2004</t>
  </si>
  <si>
    <t>Ясечик Алена</t>
  </si>
  <si>
    <t>город Краснодар                                                   дата 24-27.10.2019г.</t>
  </si>
  <si>
    <t>Главный судья-судья ВК</t>
  </si>
  <si>
    <t>город  Краснодар                                                                                       дата 24-27.10.2019</t>
  </si>
  <si>
    <t>"ДМП-Альянс" Краснодар</t>
  </si>
  <si>
    <t>"Торнадо" Славянск-на-Кубани</t>
  </si>
  <si>
    <t>"Эдельвейс-юг" Краснодар</t>
  </si>
  <si>
    <t>"Ветеран" Ростов-на-Дону</t>
  </si>
  <si>
    <t>"Фишт" Майкоп</t>
  </si>
  <si>
    <t>"Адреналин"Славянск-на-Кубани</t>
  </si>
  <si>
    <t>"Аромадон" Ростов-на-Дону</t>
  </si>
  <si>
    <t>"ЦОП-1" Краснодар</t>
  </si>
  <si>
    <t>"Титан" Батайск</t>
  </si>
  <si>
    <t>"Искра" Краснодар</t>
  </si>
  <si>
    <t>"Омега" Севастополь</t>
  </si>
  <si>
    <t>"СШОР-13" Таганрог</t>
  </si>
  <si>
    <t>"ЦОП-2"Краснодар</t>
  </si>
  <si>
    <t>"ТТ-Симферополь" Симферополь</t>
  </si>
  <si>
    <t>"Машиностроитель" Тихорецк</t>
  </si>
  <si>
    <t>"Мирмекс" Краснодар</t>
  </si>
  <si>
    <t>"Фишт" г.Майкоп</t>
  </si>
  <si>
    <t>"Мирмекс" г.Краснодар</t>
  </si>
  <si>
    <t>"Машиностроитель" г.Тихорецк</t>
  </si>
  <si>
    <t>"ТТ-Симферополь" г.Симферополь</t>
  </si>
  <si>
    <t>"ЦОП-2" г.Краснодар</t>
  </si>
  <si>
    <t>"СШОР-13" г.Таганрог</t>
  </si>
  <si>
    <t>"Омега" г.Севастополь</t>
  </si>
  <si>
    <t>"Искра" г.Краснодар</t>
  </si>
  <si>
    <t>"Титан" г.Батайск</t>
  </si>
  <si>
    <t>"ЦОП-1" г.Краснодар</t>
  </si>
  <si>
    <t>"Аромадон" г.Ростов-на-Дону</t>
  </si>
  <si>
    <t>"Адреналин" г.Славянск-на-Кубани</t>
  </si>
  <si>
    <t>"Ветеран" г.Ростов-на-Дону</t>
  </si>
  <si>
    <t>"Эдельвейс-юг" г.Краснодар</t>
  </si>
  <si>
    <t>"Торнадо" г.Славянск-на-Кубани</t>
  </si>
  <si>
    <t>Абакаров Даниял</t>
  </si>
  <si>
    <t>Абдрафиков Раяз</t>
  </si>
  <si>
    <t>Абдуллаев Тимур</t>
  </si>
  <si>
    <t>Абдурахманов Шамиль</t>
  </si>
  <si>
    <t>Шамилькала  Даг.</t>
  </si>
  <si>
    <t>Абраменко Михаил</t>
  </si>
  <si>
    <t>27.08.2010</t>
  </si>
  <si>
    <t>Абрамов Илья</t>
  </si>
  <si>
    <t>19.02.2011</t>
  </si>
  <si>
    <t>Абрамов Кирилл</t>
  </si>
  <si>
    <t>16.06.1997</t>
  </si>
  <si>
    <t>Абросимов Владислав</t>
  </si>
  <si>
    <t>Калач  Воронеж.обл.</t>
  </si>
  <si>
    <t>Абушаев Ринат</t>
  </si>
  <si>
    <t>12.03.2010</t>
  </si>
  <si>
    <t>Авакумов Дмитрий</t>
  </si>
  <si>
    <t>12.08.2010</t>
  </si>
  <si>
    <t>Авдеев Максим</t>
  </si>
  <si>
    <t>17.01.2011</t>
  </si>
  <si>
    <t>Авдонин Максим</t>
  </si>
  <si>
    <t>Аветисян Богдасар</t>
  </si>
  <si>
    <t>Аветисян Егор</t>
  </si>
  <si>
    <t>Агафонов Ярослав</t>
  </si>
  <si>
    <t>Дивеево  Ниж.обл.</t>
  </si>
  <si>
    <t>Агеев Александр</t>
  </si>
  <si>
    <t>Адигезалов Теймур</t>
  </si>
  <si>
    <t>06.11.1985</t>
  </si>
  <si>
    <t>Аеткулов Салават</t>
  </si>
  <si>
    <t>Ажиханов Илдар</t>
  </si>
  <si>
    <t>Азаров Алексей</t>
  </si>
  <si>
    <t>14.10.1987</t>
  </si>
  <si>
    <t>Азарцев Дмитрий</t>
  </si>
  <si>
    <t>Айвазян Георгий</t>
  </si>
  <si>
    <t>Акатьев Кирилл</t>
  </si>
  <si>
    <t>Акимов Дмитрий</t>
  </si>
  <si>
    <t>29.01.2011</t>
  </si>
  <si>
    <t>Богородский  Мос.обл.</t>
  </si>
  <si>
    <t>Акимов Мир</t>
  </si>
  <si>
    <t>Акопов Даниил</t>
  </si>
  <si>
    <t>Аксенчик Арсений</t>
  </si>
  <si>
    <t>Аксенчик Артем</t>
  </si>
  <si>
    <t>Акулинин Артем</t>
  </si>
  <si>
    <t>11.05.2009</t>
  </si>
  <si>
    <t>Полтавская  Кр.кр.</t>
  </si>
  <si>
    <t>Акчурин Азамат</t>
  </si>
  <si>
    <t>АКЫЛБЕК Али</t>
  </si>
  <si>
    <t>Алаев Иван</t>
  </si>
  <si>
    <t>17.04.1988</t>
  </si>
  <si>
    <t>Албутов Артем</t>
  </si>
  <si>
    <t>22.12.2010</t>
  </si>
  <si>
    <t>Александров Иван</t>
  </si>
  <si>
    <t>Александров Матвей</t>
  </si>
  <si>
    <t>17.03.2011</t>
  </si>
  <si>
    <t>Алексеев Алексей</t>
  </si>
  <si>
    <t>Алексеев Андрей</t>
  </si>
  <si>
    <t>19.07.1976</t>
  </si>
  <si>
    <t>Алексеев Даниил</t>
  </si>
  <si>
    <t>05.05.2011</t>
  </si>
  <si>
    <t>Алексеев Евгений</t>
  </si>
  <si>
    <t>Алексеев Игорь</t>
  </si>
  <si>
    <t>12.01.2005</t>
  </si>
  <si>
    <t>Алексин Арсений</t>
  </si>
  <si>
    <t>Алехин Андрей</t>
  </si>
  <si>
    <t>01.07.2010</t>
  </si>
  <si>
    <t>Алиев Давлатали</t>
  </si>
  <si>
    <t>Алиев Джайрулла</t>
  </si>
  <si>
    <t>26.01.1974</t>
  </si>
  <si>
    <t>Избербаш  Даг.</t>
  </si>
  <si>
    <t>Алиев Самир</t>
  </si>
  <si>
    <t>с.Учебное  КБР</t>
  </si>
  <si>
    <t>Алоев Имран</t>
  </si>
  <si>
    <t>Алферов Кирилл</t>
  </si>
  <si>
    <t>Аманкулов Тимур</t>
  </si>
  <si>
    <t>Амерханов Булат</t>
  </si>
  <si>
    <t>Амираев Ислам</t>
  </si>
  <si>
    <t>Амиров Шамиль</t>
  </si>
  <si>
    <t>Андреев Буянто</t>
  </si>
  <si>
    <t>Андриади Георгий</t>
  </si>
  <si>
    <t>02.07.1973</t>
  </si>
  <si>
    <t>Андриянов Вячеслав</t>
  </si>
  <si>
    <t>Андронников Генрих</t>
  </si>
  <si>
    <t>Андрусенко Михаил</t>
  </si>
  <si>
    <t>Анетько Алексей</t>
  </si>
  <si>
    <t>Аникин Евгений</t>
  </si>
  <si>
    <t>31.05.2010</t>
  </si>
  <si>
    <t>Анкудинов Демьян</t>
  </si>
  <si>
    <t>Анненков Александр</t>
  </si>
  <si>
    <t>Анпенов Егор</t>
  </si>
  <si>
    <t>Антипов Матвей</t>
  </si>
  <si>
    <t>22.11.2010</t>
  </si>
  <si>
    <t>Антипов Петр</t>
  </si>
  <si>
    <t>22.09.2009</t>
  </si>
  <si>
    <t>Антонов Ярослав</t>
  </si>
  <si>
    <t>03.10.2010</t>
  </si>
  <si>
    <t>Апкин Владислав</t>
  </si>
  <si>
    <t>28.11.2002</t>
  </si>
  <si>
    <t>Аржаков Арсен</t>
  </si>
  <si>
    <t>Аржуков Александр</t>
  </si>
  <si>
    <t>03.04.2010</t>
  </si>
  <si>
    <t>Арзуманов Сергей</t>
  </si>
  <si>
    <t>Аркасов Джамал</t>
  </si>
  <si>
    <t>Арндт Марк</t>
  </si>
  <si>
    <t>Арсланов Ильнур</t>
  </si>
  <si>
    <t>08.09.1995</t>
  </si>
  <si>
    <t>Артемов Вячеслав</t>
  </si>
  <si>
    <t>01.12.2009</t>
  </si>
  <si>
    <t>Артемьев Василий</t>
  </si>
  <si>
    <t>Артемьев Егор</t>
  </si>
  <si>
    <t>Артемьев Степан</t>
  </si>
  <si>
    <t>08.12.2010</t>
  </si>
  <si>
    <t>Артюков Павел</t>
  </si>
  <si>
    <t>Арутюнов Леонид</t>
  </si>
  <si>
    <t>17.11.2006</t>
  </si>
  <si>
    <t>Архангельский Александр</t>
  </si>
  <si>
    <t>Архипов Никита</t>
  </si>
  <si>
    <t>Аршуков Андрей</t>
  </si>
  <si>
    <t>22.06.1972</t>
  </si>
  <si>
    <t>Апатиты  Мур.о.</t>
  </si>
  <si>
    <t>Аскараков Карим</t>
  </si>
  <si>
    <t>12.08.2002</t>
  </si>
  <si>
    <t>Аслямов Рифат</t>
  </si>
  <si>
    <t>Астафьев Евгений</t>
  </si>
  <si>
    <t>Астафьев Игорь</t>
  </si>
  <si>
    <t>18.11.2007</t>
  </si>
  <si>
    <t>Афанасьев Артем</t>
  </si>
  <si>
    <t>27.10.2010</t>
  </si>
  <si>
    <t>Афанасьев Егор</t>
  </si>
  <si>
    <t>Афанасьев Юрий</t>
  </si>
  <si>
    <t>Афонасенко Сергей</t>
  </si>
  <si>
    <t>Ахмеджанов Мухаммед</t>
  </si>
  <si>
    <t>07.04.1998</t>
  </si>
  <si>
    <t>АХМЕДЗАДЕ Адиль</t>
  </si>
  <si>
    <t>Баку  Азербайджан</t>
  </si>
  <si>
    <t>Ахмедов Хабиб</t>
  </si>
  <si>
    <t>12.10.2012</t>
  </si>
  <si>
    <t>Ахметкаримов Реналь</t>
  </si>
  <si>
    <t>Ахновский Даниил</t>
  </si>
  <si>
    <t>Ачкасов Егор</t>
  </si>
  <si>
    <t>Ашижев Юсуф</t>
  </si>
  <si>
    <t>31.07.2009</t>
  </si>
  <si>
    <t>Аюпов Карим</t>
  </si>
  <si>
    <t>18.02.2013</t>
  </si>
  <si>
    <t>Аюров Баир</t>
  </si>
  <si>
    <t>Аюров Даши</t>
  </si>
  <si>
    <t>Бабаев Михаил</t>
  </si>
  <si>
    <t>04.03.2010</t>
  </si>
  <si>
    <t>Бабенко Владимир</t>
  </si>
  <si>
    <t>09.01.1986</t>
  </si>
  <si>
    <t>Бабкин Арсений</t>
  </si>
  <si>
    <t>Бабуджи Кирилл</t>
  </si>
  <si>
    <t>Бадматаров Батор</t>
  </si>
  <si>
    <t>03.10.2005</t>
  </si>
  <si>
    <t>Баев Александр</t>
  </si>
  <si>
    <t>29.11.1970</t>
  </si>
  <si>
    <t>Бажинов Евгений</t>
  </si>
  <si>
    <t>02.05.2001</t>
  </si>
  <si>
    <t>Базаев Николай</t>
  </si>
  <si>
    <t>Базуев Клим</t>
  </si>
  <si>
    <t>Байбаков Даниил</t>
  </si>
  <si>
    <t>Байбаков Максим</t>
  </si>
  <si>
    <t>Байбарин Артем</t>
  </si>
  <si>
    <t>Байбородов Кирилл</t>
  </si>
  <si>
    <t>14.08.2010</t>
  </si>
  <si>
    <t>Байгушев Илья</t>
  </si>
  <si>
    <t>20.03.2009</t>
  </si>
  <si>
    <t>Байкашаров Адлан</t>
  </si>
  <si>
    <t>Байлеписов Айдар</t>
  </si>
  <si>
    <t>Бакунц Арег</t>
  </si>
  <si>
    <t>Баландин Иван</t>
  </si>
  <si>
    <t>05.04.2012</t>
  </si>
  <si>
    <t>Балданов Батомунко</t>
  </si>
  <si>
    <t>Балыков Роман</t>
  </si>
  <si>
    <t>Балышев Сергей</t>
  </si>
  <si>
    <t>06.09.2011</t>
  </si>
  <si>
    <t>Баранов Александр</t>
  </si>
  <si>
    <t>Баранов Кирилл</t>
  </si>
  <si>
    <t>Бардин Александр</t>
  </si>
  <si>
    <t>21.09.2010</t>
  </si>
  <si>
    <t>Баринов Глеб</t>
  </si>
  <si>
    <t>Бароненко Александр</t>
  </si>
  <si>
    <t>Баруздин Максим</t>
  </si>
  <si>
    <t>Барчуков Артем</t>
  </si>
  <si>
    <t>Барыкин Александр</t>
  </si>
  <si>
    <t>28.09.2009</t>
  </si>
  <si>
    <t>Басенко Илья</t>
  </si>
  <si>
    <t>Баталов Максим</t>
  </si>
  <si>
    <t>Бахорин Михаил</t>
  </si>
  <si>
    <t>Бахтин Матвей</t>
  </si>
  <si>
    <t>13.07.2010</t>
  </si>
  <si>
    <t>Башкиров Тимур</t>
  </si>
  <si>
    <t>Баянов Егор</t>
  </si>
  <si>
    <t>28.01.2011</t>
  </si>
  <si>
    <t>Беднов Николай</t>
  </si>
  <si>
    <t>05.06.1989</t>
  </si>
  <si>
    <t>Безин Марк</t>
  </si>
  <si>
    <t>Бекетов Арсений</t>
  </si>
  <si>
    <t>Беккер Артем</t>
  </si>
  <si>
    <t>Белехов Артем</t>
  </si>
  <si>
    <t>Белкин Федор</t>
  </si>
  <si>
    <t>01.07.2011</t>
  </si>
  <si>
    <t>Белов Даниил</t>
  </si>
  <si>
    <t>Белов Роман</t>
  </si>
  <si>
    <t>14.09.2003</t>
  </si>
  <si>
    <t>Белоусов Максим</t>
  </si>
  <si>
    <t>Белоусько Иван</t>
  </si>
  <si>
    <t>Белоцерковский Борис</t>
  </si>
  <si>
    <t>Белых Константин</t>
  </si>
  <si>
    <t>08.07.1984</t>
  </si>
  <si>
    <t>Беляев Максим</t>
  </si>
  <si>
    <t>Беляков Игорь</t>
  </si>
  <si>
    <t>07.01.1975</t>
  </si>
  <si>
    <t>Белялов Евгений</t>
  </si>
  <si>
    <t>20.01.2010</t>
  </si>
  <si>
    <t>Беляничев Адам</t>
  </si>
  <si>
    <t>Береговенко Сергей</t>
  </si>
  <si>
    <t>26.11.1989</t>
  </si>
  <si>
    <t>БЕРЕКЕШОВ Болтан</t>
  </si>
  <si>
    <t>Беселев Мирослав</t>
  </si>
  <si>
    <t>Бессмертный Владимир</t>
  </si>
  <si>
    <t>23.10.1993</t>
  </si>
  <si>
    <t>Билык Илья</t>
  </si>
  <si>
    <t>БИРИМГАЛЕЕВ Эдилет</t>
  </si>
  <si>
    <t>Бирюков Богдан</t>
  </si>
  <si>
    <t>Покров  Владим.обл.</t>
  </si>
  <si>
    <t>Бисултанов Тимур</t>
  </si>
  <si>
    <t>Благирев Роман</t>
  </si>
  <si>
    <t>Блохин Егор</t>
  </si>
  <si>
    <t>Бобиев Карим</t>
  </si>
  <si>
    <t>Бобрешов Владислав</t>
  </si>
  <si>
    <t>11.07.2010</t>
  </si>
  <si>
    <t>Бобрович Денис</t>
  </si>
  <si>
    <t>01.03.1988</t>
  </si>
  <si>
    <t>БОБРОВНИКОВ Владимир</t>
  </si>
  <si>
    <t>07.08.1995</t>
  </si>
  <si>
    <t>Богачев Арсений</t>
  </si>
  <si>
    <t>Богданов Степан</t>
  </si>
  <si>
    <t>с. Абрамово  Ниж.обл.</t>
  </si>
  <si>
    <t>Богомолов Александр</t>
  </si>
  <si>
    <t>17.05.1957</t>
  </si>
  <si>
    <t>Богомолов Глеб</t>
  </si>
  <si>
    <t>Богомягков Арсений</t>
  </si>
  <si>
    <t>12.08.2000</t>
  </si>
  <si>
    <t>Бодров Алексей</t>
  </si>
  <si>
    <t>Бойко Юрий</t>
  </si>
  <si>
    <t>12.05.1960</t>
  </si>
  <si>
    <t>Бойко Ярослав</t>
  </si>
  <si>
    <t>Бойчук Артем</t>
  </si>
  <si>
    <t>Бокарев Савва</t>
  </si>
  <si>
    <t>Бокарев Тимур</t>
  </si>
  <si>
    <t>Боков Юрий</t>
  </si>
  <si>
    <t>Болдов Матвей</t>
  </si>
  <si>
    <t>17.11.2011</t>
  </si>
  <si>
    <t>Болтенков Степан</t>
  </si>
  <si>
    <t>Большаков Кирилл</t>
  </si>
  <si>
    <t>Бондаренко Владислав</t>
  </si>
  <si>
    <t>Бондаренко Даниил</t>
  </si>
  <si>
    <t>Бондаренко Дмитрий</t>
  </si>
  <si>
    <t>Матвеев Курган  Рост.о.</t>
  </si>
  <si>
    <t>Бондарук Вадим</t>
  </si>
  <si>
    <t>21.10.2009</t>
  </si>
  <si>
    <t>Бончев Борис</t>
  </si>
  <si>
    <t>Бончев Стефан</t>
  </si>
  <si>
    <t>09.10.2012</t>
  </si>
  <si>
    <t>Боргояков Данияр</t>
  </si>
  <si>
    <t>Боргояков Имир</t>
  </si>
  <si>
    <t>Борисенко Максим</t>
  </si>
  <si>
    <t>Борисов Батор</t>
  </si>
  <si>
    <t>Борисов Егор</t>
  </si>
  <si>
    <t>Борисычев Вячеслав</t>
  </si>
  <si>
    <t>08.08.2011</t>
  </si>
  <si>
    <t>Боровец Арсений</t>
  </si>
  <si>
    <t>Боровиков Григорий</t>
  </si>
  <si>
    <t>14.06.2012</t>
  </si>
  <si>
    <t>Боровский Денис</t>
  </si>
  <si>
    <t>Бородавкин Александр</t>
  </si>
  <si>
    <t>Ботов Дмитрий</t>
  </si>
  <si>
    <t>Бочкарев Артем</t>
  </si>
  <si>
    <t>07.02.2009</t>
  </si>
  <si>
    <t>Бочкарев Никита</t>
  </si>
  <si>
    <t>Брагин Илья</t>
  </si>
  <si>
    <t>Бражников Артем</t>
  </si>
  <si>
    <t>29.01.2013</t>
  </si>
  <si>
    <t>Браславец Савва</t>
  </si>
  <si>
    <t>Братченко Сергей</t>
  </si>
  <si>
    <t>28.08.1977</t>
  </si>
  <si>
    <t>Бровин Никита</t>
  </si>
  <si>
    <t>Бубнов Александр</t>
  </si>
  <si>
    <t>04.05.2010</t>
  </si>
  <si>
    <t>Бубнов Артем</t>
  </si>
  <si>
    <t>Бубнов Григорий</t>
  </si>
  <si>
    <t>Бугров Виталий</t>
  </si>
  <si>
    <t>Будожапов Даши</t>
  </si>
  <si>
    <t>Букин Андрей</t>
  </si>
  <si>
    <t>19.01.1989</t>
  </si>
  <si>
    <t>Булатний Максим</t>
  </si>
  <si>
    <t>28.02.2011</t>
  </si>
  <si>
    <t>Бумагин Константин</t>
  </si>
  <si>
    <t>Бураков Владимир</t>
  </si>
  <si>
    <t>15.05.2010</t>
  </si>
  <si>
    <t>Бурба Аким</t>
  </si>
  <si>
    <t>29.08.2012</t>
  </si>
  <si>
    <t>Бурделев Матвей</t>
  </si>
  <si>
    <t>Бурдин Никита</t>
  </si>
  <si>
    <t>Бурнашев Амир</t>
  </si>
  <si>
    <t>Буров Савелий</t>
  </si>
  <si>
    <t>Бутаков Андрей</t>
  </si>
  <si>
    <t>10.07.1992</t>
  </si>
  <si>
    <t>Бутусов Виктор</t>
  </si>
  <si>
    <t>13.10.2010</t>
  </si>
  <si>
    <t>Бутусов Иван</t>
  </si>
  <si>
    <t>Бырдин Алексей</t>
  </si>
  <si>
    <t>Быценко Александр</t>
  </si>
  <si>
    <t>27.12.2003</t>
  </si>
  <si>
    <t>Бычков Егор</t>
  </si>
  <si>
    <t>Бычков Никита</t>
  </si>
  <si>
    <t>Вавилкин Иван</t>
  </si>
  <si>
    <t>Валетов Баир</t>
  </si>
  <si>
    <t>Ванюрин Игорь</t>
  </si>
  <si>
    <t>Вапсинов Курман</t>
  </si>
  <si>
    <t>04.03.1968</t>
  </si>
  <si>
    <t>Варзаков Андрей</t>
  </si>
  <si>
    <t>Варламов Вячеслав</t>
  </si>
  <si>
    <t>Вартанов Армен</t>
  </si>
  <si>
    <t>21.06.1974</t>
  </si>
  <si>
    <t>Василенко Михаил</t>
  </si>
  <si>
    <t>Васильев Максим</t>
  </si>
  <si>
    <t>Васильев Савелий</t>
  </si>
  <si>
    <t>Васин Дмитрий</t>
  </si>
  <si>
    <t>Васькин Роман</t>
  </si>
  <si>
    <t>Васюнин Игорь</t>
  </si>
  <si>
    <t>14.05.1975</t>
  </si>
  <si>
    <t>Васютин Дмитрий</t>
  </si>
  <si>
    <t>Вахитов Карим</t>
  </si>
  <si>
    <t>02.04.2011</t>
  </si>
  <si>
    <t>Вахрушев Давид</t>
  </si>
  <si>
    <t>18.08.2007</t>
  </si>
  <si>
    <t>Верх. Кабанка  Чел.обл.</t>
  </si>
  <si>
    <t>Вдовин Иван</t>
  </si>
  <si>
    <t>13.03.2010</t>
  </si>
  <si>
    <t>Веденеев Роман</t>
  </si>
  <si>
    <t>Новомосковск  Тул.обл.</t>
  </si>
  <si>
    <t>Ведерников Степан</t>
  </si>
  <si>
    <t>Величко Илья</t>
  </si>
  <si>
    <t>14.01.2011</t>
  </si>
  <si>
    <t>Вепрев Максим</t>
  </si>
  <si>
    <t>Вербович Илья</t>
  </si>
  <si>
    <t>Вербух Мирон</t>
  </si>
  <si>
    <t>Веснин Евгений</t>
  </si>
  <si>
    <t>27.10.2011</t>
  </si>
  <si>
    <t>Вигурский Максим</t>
  </si>
  <si>
    <t>19.01.2010</t>
  </si>
  <si>
    <t>Викторов Платон</t>
  </si>
  <si>
    <t>Выползово  Тв.обл.</t>
  </si>
  <si>
    <t>Вилданов Камиль</t>
  </si>
  <si>
    <t>Виницкий Артем</t>
  </si>
  <si>
    <t>28.10.2011</t>
  </si>
  <si>
    <t>Виноградов Андрей</t>
  </si>
  <si>
    <t>Виноградов Всеволод</t>
  </si>
  <si>
    <t>Виноградов Никита</t>
  </si>
  <si>
    <t>Виноградов Сергей</t>
  </si>
  <si>
    <t>Виншу Владислав</t>
  </si>
  <si>
    <t>Витеев Александр</t>
  </si>
  <si>
    <t>Витун Антон</t>
  </si>
  <si>
    <t>Витушкин Андрей</t>
  </si>
  <si>
    <t>Вишняков Артур</t>
  </si>
  <si>
    <t>09.08.1996</t>
  </si>
  <si>
    <t>Владимиров Артем</t>
  </si>
  <si>
    <t>Владимиров Владислав</t>
  </si>
  <si>
    <t>06.07.2011</t>
  </si>
  <si>
    <t>Владыкин Дмитрий</t>
  </si>
  <si>
    <t>Власов Анатолий</t>
  </si>
  <si>
    <t>Власов Денис</t>
  </si>
  <si>
    <t>Власов Леон</t>
  </si>
  <si>
    <t>27.06.2011</t>
  </si>
  <si>
    <t>Власов Никита</t>
  </si>
  <si>
    <t>30.09.2011</t>
  </si>
  <si>
    <t>Внуков Артем</t>
  </si>
  <si>
    <t>Вовк Евгений</t>
  </si>
  <si>
    <t>Воеводин Евгений</t>
  </si>
  <si>
    <t>11.02.1994</t>
  </si>
  <si>
    <t>Воеводин Павел</t>
  </si>
  <si>
    <t>08.08.2000</t>
  </si>
  <si>
    <t>Возвышаев Алексей</t>
  </si>
  <si>
    <t>Возняк Максим</t>
  </si>
  <si>
    <t>Войтович Александр</t>
  </si>
  <si>
    <t>Волантырев Роман</t>
  </si>
  <si>
    <t>Волков Александр</t>
  </si>
  <si>
    <t>28.04.2010</t>
  </si>
  <si>
    <t>12.05.1987</t>
  </si>
  <si>
    <t>Воловник Захар</t>
  </si>
  <si>
    <t>Волосов Павел</t>
  </si>
  <si>
    <t>Ворачек Тимофей</t>
  </si>
  <si>
    <t>Воробьев Александр</t>
  </si>
  <si>
    <t>Воробьев Леонид</t>
  </si>
  <si>
    <t>Воробьев Максим</t>
  </si>
  <si>
    <t>Воробьев Павел</t>
  </si>
  <si>
    <t>08.09.2011</t>
  </si>
  <si>
    <t>Воронин Сергей</t>
  </si>
  <si>
    <t>Воронков Михаил</t>
  </si>
  <si>
    <t>Вторушин Вячеслав</t>
  </si>
  <si>
    <t>Вуколов Александр</t>
  </si>
  <si>
    <t>Вшанов Никита</t>
  </si>
  <si>
    <t>Вязович Тимур</t>
  </si>
  <si>
    <t>Вялков Николай</t>
  </si>
  <si>
    <t>31.10.2001</t>
  </si>
  <si>
    <t>Вялов Андрей</t>
  </si>
  <si>
    <t>Вяткин Игорь</t>
  </si>
  <si>
    <t>Вяткин Павел</t>
  </si>
  <si>
    <t>27.01.2011</t>
  </si>
  <si>
    <t>Вяхин Платон</t>
  </si>
  <si>
    <t>Габов Егор</t>
  </si>
  <si>
    <t>Гаврилов Богдан</t>
  </si>
  <si>
    <t>13.05.2011</t>
  </si>
  <si>
    <t>Гаврилов Тимур</t>
  </si>
  <si>
    <t>18.09.2012</t>
  </si>
  <si>
    <t>Гагал Вячеслав</t>
  </si>
  <si>
    <t>27.02.1979</t>
  </si>
  <si>
    <t>Гаджиев Дауд</t>
  </si>
  <si>
    <t>Гадиев Али</t>
  </si>
  <si>
    <t>25.10.2010</t>
  </si>
  <si>
    <t>Гадиев Аюб</t>
  </si>
  <si>
    <t>28.01.2012</t>
  </si>
  <si>
    <t>Гайнатулин Артем</t>
  </si>
  <si>
    <t>Галанов Артем</t>
  </si>
  <si>
    <t>Галиаскаров Матвей</t>
  </si>
  <si>
    <t>Галиаскаров Михаил</t>
  </si>
  <si>
    <t>Галиахметов Камиль</t>
  </si>
  <si>
    <t>Галиев Радмир</t>
  </si>
  <si>
    <t>12.09.2010</t>
  </si>
  <si>
    <t>Галимуллин Самир</t>
  </si>
  <si>
    <t>05.01.2011</t>
  </si>
  <si>
    <t>Галиулин Кирилл</t>
  </si>
  <si>
    <t>Галицкий Андрей</t>
  </si>
  <si>
    <t>Галустов Армен</t>
  </si>
  <si>
    <t>15.06.2011</t>
  </si>
  <si>
    <t>Галустов Сержик</t>
  </si>
  <si>
    <t>Гамов Артур</t>
  </si>
  <si>
    <t>Гамов Евгений</t>
  </si>
  <si>
    <t>31.08.1956</t>
  </si>
  <si>
    <t>Гаргалык Матвей</t>
  </si>
  <si>
    <t>Гарифов Руслан</t>
  </si>
  <si>
    <t>03.03.1991</t>
  </si>
  <si>
    <t>Гарифуллин Руслан</t>
  </si>
  <si>
    <t>24.07.1981</t>
  </si>
  <si>
    <t>ГАСАНОВ Шамо</t>
  </si>
  <si>
    <t>Сумгайыт  Азербайджан</t>
  </si>
  <si>
    <t>Гассан Тимофей</t>
  </si>
  <si>
    <t>02.06.2011</t>
  </si>
  <si>
    <t>Гвоздарев Максим</t>
  </si>
  <si>
    <t>Гвоздарев Никита</t>
  </si>
  <si>
    <t>Гедгафов Алан</t>
  </si>
  <si>
    <t>Генералов Илья</t>
  </si>
  <si>
    <t>Герасимов Александр</t>
  </si>
  <si>
    <t>Герасимов Валерий</t>
  </si>
  <si>
    <t>Германовский Олег</t>
  </si>
  <si>
    <t>Гетта Никита</t>
  </si>
  <si>
    <t>Гибченко Владислав</t>
  </si>
  <si>
    <t>Гицалов Вячеслав</t>
  </si>
  <si>
    <t>05.06.1987</t>
  </si>
  <si>
    <t>Главацких Вадим</t>
  </si>
  <si>
    <t>Глаголев Степан</t>
  </si>
  <si>
    <t>Гладаренко Роман</t>
  </si>
  <si>
    <t>Гладких Илья</t>
  </si>
  <si>
    <t>Гладков Руслан</t>
  </si>
  <si>
    <t>Балахна  Ниж.обл.</t>
  </si>
  <si>
    <t>Глазов Ярослав</t>
  </si>
  <si>
    <t>Глебов Александр</t>
  </si>
  <si>
    <t>Гнатюк Иван</t>
  </si>
  <si>
    <t>Гоголь Виктор</t>
  </si>
  <si>
    <t>17.08.1986</t>
  </si>
  <si>
    <t>Гой Лев</t>
  </si>
  <si>
    <t>Голитаров Тимур</t>
  </si>
  <si>
    <t>01.12.2010</t>
  </si>
  <si>
    <t>Голованов Леонид</t>
  </si>
  <si>
    <t>Голованов Максим</t>
  </si>
  <si>
    <t>Головатов Тимофей</t>
  </si>
  <si>
    <t>Бологое  Тв.о.</t>
  </si>
  <si>
    <t>Головня Иван</t>
  </si>
  <si>
    <t>30.03.2002</t>
  </si>
  <si>
    <t>Гоманюк Кирилл</t>
  </si>
  <si>
    <t>31.03.2004</t>
  </si>
  <si>
    <t>Гомозов Глеб</t>
  </si>
  <si>
    <t>Гонтаренко Кирилл</t>
  </si>
  <si>
    <t>Гончаров Евгений</t>
  </si>
  <si>
    <t>Горбачев Григорий</t>
  </si>
  <si>
    <t>30.03.2012</t>
  </si>
  <si>
    <t>Горбулев Владмимр</t>
  </si>
  <si>
    <t>Горбунов Александр</t>
  </si>
  <si>
    <t>Горбунов Доминтиан</t>
  </si>
  <si>
    <t>Горбунов Иван</t>
  </si>
  <si>
    <t>01.09.1993</t>
  </si>
  <si>
    <t>Горбунов Максим</t>
  </si>
  <si>
    <t>Горбунов Матвей</t>
  </si>
  <si>
    <t>Гордеев Федор</t>
  </si>
  <si>
    <t>Гордин Игорь</t>
  </si>
  <si>
    <t>22.06.2010</t>
  </si>
  <si>
    <t>Гордукалов Андрей</t>
  </si>
  <si>
    <t>Горелкин Анатолий</t>
  </si>
  <si>
    <t>01.02.1983</t>
  </si>
  <si>
    <t>Горинштейн Михаил</t>
  </si>
  <si>
    <t>Горностаев Александр</t>
  </si>
  <si>
    <t>14.03.1972</t>
  </si>
  <si>
    <t>Горохов Константин</t>
  </si>
  <si>
    <t>14.12.1994</t>
  </si>
  <si>
    <t>Гостев Сергей</t>
  </si>
  <si>
    <t>30.05.1998</t>
  </si>
  <si>
    <t>Гоцык Максим</t>
  </si>
  <si>
    <t>11.07.1993</t>
  </si>
  <si>
    <t>Гочияев Асхат</t>
  </si>
  <si>
    <t>19.07.1965</t>
  </si>
  <si>
    <t>Грабаровский Константин</t>
  </si>
  <si>
    <t>Хвастовичи  Костр.обл.</t>
  </si>
  <si>
    <t>Грабовский Егор</t>
  </si>
  <si>
    <t>Гравченков Артемий</t>
  </si>
  <si>
    <t>Грамсс Егор</t>
  </si>
  <si>
    <t>05.11.2010</t>
  </si>
  <si>
    <t>Грачев Алексей</t>
  </si>
  <si>
    <t>Грачиков Павел</t>
  </si>
  <si>
    <t>Грибков Борис</t>
  </si>
  <si>
    <t>Григорьев Александр</t>
  </si>
  <si>
    <t>02.12.2011</t>
  </si>
  <si>
    <t>Григорьев Антон</t>
  </si>
  <si>
    <t>Григорьев Дмитрий</t>
  </si>
  <si>
    <t>Гридин Артем</t>
  </si>
  <si>
    <t>Гринько Алексей</t>
  </si>
  <si>
    <t>Гринько Сергей</t>
  </si>
  <si>
    <t>15.07.2012</t>
  </si>
  <si>
    <t>Грицков Роберт</t>
  </si>
  <si>
    <t>Гришанов Владимир</t>
  </si>
  <si>
    <t>Гришанов Платон</t>
  </si>
  <si>
    <t>22.04.2011</t>
  </si>
  <si>
    <t>Гришин Герман</t>
  </si>
  <si>
    <t>Громов Михаил</t>
  </si>
  <si>
    <t>ГРОТ Джонатан</t>
  </si>
  <si>
    <t>09.11.1992</t>
  </si>
  <si>
    <t>Дания</t>
  </si>
  <si>
    <t>Грошев Артем</t>
  </si>
  <si>
    <t>07.03.2010</t>
  </si>
  <si>
    <t>Груздов Евгений</t>
  </si>
  <si>
    <t>04.07.1993</t>
  </si>
  <si>
    <t>Гуз Кирилл</t>
  </si>
  <si>
    <t>Гузов Артем</t>
  </si>
  <si>
    <t>Гулиев Максим</t>
  </si>
  <si>
    <t>16.09.1991</t>
  </si>
  <si>
    <t>Южноуральск  Чел.о.</t>
  </si>
  <si>
    <t>Гумеров Ильсур</t>
  </si>
  <si>
    <t>Гумовский Артем</t>
  </si>
  <si>
    <t>Гундаров Денис</t>
  </si>
  <si>
    <t>Гунченко Савелий</t>
  </si>
  <si>
    <t>03.06.2010</t>
  </si>
  <si>
    <t>Гусев Андрей</t>
  </si>
  <si>
    <t>Гусев Георгий</t>
  </si>
  <si>
    <t>Гусев Кирилл</t>
  </si>
  <si>
    <t>Гусев Лев</t>
  </si>
  <si>
    <t>Гусейханов Магомедгаджи</t>
  </si>
  <si>
    <t>18.03.2011</t>
  </si>
  <si>
    <t>Землянск  Ворон. обл.</t>
  </si>
  <si>
    <t>Давидян Дмитрий</t>
  </si>
  <si>
    <t>Давлетбаев Артемий</t>
  </si>
  <si>
    <t>Давлетшин Максим</t>
  </si>
  <si>
    <t>Давтян Беньямин</t>
  </si>
  <si>
    <t>Давыдов Антон</t>
  </si>
  <si>
    <t>Давыдов Денис</t>
  </si>
  <si>
    <t>Даминов Руслан</t>
  </si>
  <si>
    <t>Данилов Даниил</t>
  </si>
  <si>
    <t>13.10.1994</t>
  </si>
  <si>
    <t>Данилов Егор</t>
  </si>
  <si>
    <t>10.06.2011</t>
  </si>
  <si>
    <t>Дармаев Алдар</t>
  </si>
  <si>
    <t>06.07.1995</t>
  </si>
  <si>
    <t>Дашко Тимофей</t>
  </si>
  <si>
    <t>22.01.2010</t>
  </si>
  <si>
    <t>Дворников Иван</t>
  </si>
  <si>
    <t>22.08.2005</t>
  </si>
  <si>
    <t>Девяткин Михаил</t>
  </si>
  <si>
    <t>Девятьяров Егор</t>
  </si>
  <si>
    <t>Дегис Матвей</t>
  </si>
  <si>
    <t>29.08.2010</t>
  </si>
  <si>
    <t>Дегтерев Федор</t>
  </si>
  <si>
    <t>Дедовец Владимир</t>
  </si>
  <si>
    <t>Дедюрин Александр</t>
  </si>
  <si>
    <t>Деманов Денис</t>
  </si>
  <si>
    <t>30.01.1980</t>
  </si>
  <si>
    <t>Дементьев Роман</t>
  </si>
  <si>
    <t>09.08.2011</t>
  </si>
  <si>
    <t>Демин Вадим</t>
  </si>
  <si>
    <t>23.03.2011</t>
  </si>
  <si>
    <t>Демченко Кирилл</t>
  </si>
  <si>
    <t>10.09.2011</t>
  </si>
  <si>
    <t>Демченко Михаил</t>
  </si>
  <si>
    <t>Демчук Михаил</t>
  </si>
  <si>
    <t>Денденков Александр</t>
  </si>
  <si>
    <t>Денисов Дмитрий</t>
  </si>
  <si>
    <t>Дергунов Артем</t>
  </si>
  <si>
    <t>Деркачев Александр</t>
  </si>
  <si>
    <t>Дерюгин Лев</t>
  </si>
  <si>
    <t>Деткин Владислав</t>
  </si>
  <si>
    <t>30.03.2003</t>
  </si>
  <si>
    <t>Солнечный  Краснояр.кр.</t>
  </si>
  <si>
    <t>Деунежев Резуан</t>
  </si>
  <si>
    <t>Дешин Илья</t>
  </si>
  <si>
    <t>Деянов Константин</t>
  </si>
  <si>
    <t>22.02.2011</t>
  </si>
  <si>
    <t>Джамалетдинов Ильяс</t>
  </si>
  <si>
    <t>07.03.2012</t>
  </si>
  <si>
    <t>Джангирли Эльдар</t>
  </si>
  <si>
    <t>15.09.2012</t>
  </si>
  <si>
    <t>Джафаров Руслан</t>
  </si>
  <si>
    <t>21.07.2010</t>
  </si>
  <si>
    <t>Джошкун Тимур</t>
  </si>
  <si>
    <t>Дианов Богдан</t>
  </si>
  <si>
    <t>30.04.1999</t>
  </si>
  <si>
    <t>Диев Даниил</t>
  </si>
  <si>
    <t>Дикий Владислав</t>
  </si>
  <si>
    <t>Дмитриев Данила</t>
  </si>
  <si>
    <t>Дмитриев Илья</t>
  </si>
  <si>
    <t>Дмитриев Михаил</t>
  </si>
  <si>
    <t>30.11.1994</t>
  </si>
  <si>
    <t>Дмитриев Олег</t>
  </si>
  <si>
    <t>02.03.1971</t>
  </si>
  <si>
    <t>Докшукин Руслан</t>
  </si>
  <si>
    <t>Долгих Станислав</t>
  </si>
  <si>
    <t>Долинский Василий</t>
  </si>
  <si>
    <t>Донич Александр</t>
  </si>
  <si>
    <t>30.09.1994</t>
  </si>
  <si>
    <t>Доносий Сергей</t>
  </si>
  <si>
    <t>Достатний Денис</t>
  </si>
  <si>
    <t>09.06.2010</t>
  </si>
  <si>
    <t>Драчевский Максим</t>
  </si>
  <si>
    <t>05.03.2011</t>
  </si>
  <si>
    <t>Дроздов Игорь</t>
  </si>
  <si>
    <t>21.09.1984</t>
  </si>
  <si>
    <t>Дронов Виталий</t>
  </si>
  <si>
    <t>07.11.1977</t>
  </si>
  <si>
    <t>Урюпинск  Волг.о.</t>
  </si>
  <si>
    <t>Другов Иван</t>
  </si>
  <si>
    <t>Дубинин Максим</t>
  </si>
  <si>
    <t>Дубинин Святослав</t>
  </si>
  <si>
    <t>Дударев Евгений</t>
  </si>
  <si>
    <t>Дудников Максим</t>
  </si>
  <si>
    <t>Духанин Сергей</t>
  </si>
  <si>
    <t>31.05.1971</t>
  </si>
  <si>
    <t>Дыженко Никита</t>
  </si>
  <si>
    <t>21.02.2010</t>
  </si>
  <si>
    <t>Дынчев Алексей</t>
  </si>
  <si>
    <t>Дьяков Артем</t>
  </si>
  <si>
    <t>Дьячков Тимофей</t>
  </si>
  <si>
    <t>Дятлов Руслан</t>
  </si>
  <si>
    <t>Динская  Краснод.кр.</t>
  </si>
  <si>
    <t>Евдокимов Константин</t>
  </si>
  <si>
    <t>Евдокимов Михаил</t>
  </si>
  <si>
    <t>Евтехов Михаил</t>
  </si>
  <si>
    <t>02.09.2011</t>
  </si>
  <si>
    <t>Егоров Игорь</t>
  </si>
  <si>
    <t>14.02.1969</t>
  </si>
  <si>
    <t>Егоров Леонид</t>
  </si>
  <si>
    <t>Егоров Никита</t>
  </si>
  <si>
    <t>Егунов Павел</t>
  </si>
  <si>
    <t>Ежов Арсений</t>
  </si>
  <si>
    <t>29.11.2009</t>
  </si>
  <si>
    <t>Ежов Артем</t>
  </si>
  <si>
    <t>ЕЙЛАЗОВ Гусейн</t>
  </si>
  <si>
    <t>Елизаров Евгений</t>
  </si>
  <si>
    <t>12.06.1987</t>
  </si>
  <si>
    <t>Елисеев Матвей</t>
  </si>
  <si>
    <t>Елфимов Дмитрий</t>
  </si>
  <si>
    <t>Емельянов Александр</t>
  </si>
  <si>
    <t>03.10.1987</t>
  </si>
  <si>
    <t>Емельянцев Александр</t>
  </si>
  <si>
    <t>Еожиху Борис</t>
  </si>
  <si>
    <t>04.05.1978</t>
  </si>
  <si>
    <t>Епейкин Алексей</t>
  </si>
  <si>
    <t>Еременко Никита</t>
  </si>
  <si>
    <t>Еремкин Егор</t>
  </si>
  <si>
    <t>Еримеев Семен</t>
  </si>
  <si>
    <t>Сулгаччы  Якут.</t>
  </si>
  <si>
    <t>Ермашов Роман</t>
  </si>
  <si>
    <t>Ермошин Генрих</t>
  </si>
  <si>
    <t>28.01.1997</t>
  </si>
  <si>
    <t>Ершов Егор</t>
  </si>
  <si>
    <t>Есаулов Артем</t>
  </si>
  <si>
    <t>Есипов Леонид</t>
  </si>
  <si>
    <t>Ескин Михаил</t>
  </si>
  <si>
    <t>16.05.2011</t>
  </si>
  <si>
    <t>Ефименко Денис</t>
  </si>
  <si>
    <t>Ефимов Андрей</t>
  </si>
  <si>
    <t>Ефимов Владимир</t>
  </si>
  <si>
    <t>Ефимов Глеб</t>
  </si>
  <si>
    <t>27.08.2011</t>
  </si>
  <si>
    <t>Ефимов Даниил</t>
  </si>
  <si>
    <t>22.09.2011</t>
  </si>
  <si>
    <t>Ефремов Вадим</t>
  </si>
  <si>
    <t>Ефремов Дмитрий</t>
  </si>
  <si>
    <t>07.07.2011</t>
  </si>
  <si>
    <t>Малое Видное</t>
  </si>
  <si>
    <t>Ефремов Фаддей</t>
  </si>
  <si>
    <t>Жаворонков Александр</t>
  </si>
  <si>
    <t>ЖАЛДЫБАЙ Нуржигит</t>
  </si>
  <si>
    <t>Туркестан  Казахстан</t>
  </si>
  <si>
    <t>Жамсаранов Аюша</t>
  </si>
  <si>
    <t>Жаров Максим</t>
  </si>
  <si>
    <t>Жданов Егор</t>
  </si>
  <si>
    <t>Жегалин Михаил</t>
  </si>
  <si>
    <t>08.10.2001</t>
  </si>
  <si>
    <t>Жегуло Александр</t>
  </si>
  <si>
    <t>Желдак Дмитрий</t>
  </si>
  <si>
    <t>05.02.2009</t>
  </si>
  <si>
    <t>Железко Степан</t>
  </si>
  <si>
    <t>25.07.2009</t>
  </si>
  <si>
    <t>Жемчужников Роман</t>
  </si>
  <si>
    <t>18.06.2011</t>
  </si>
  <si>
    <t>Жилкин Владимир</t>
  </si>
  <si>
    <t>31.07.1985</t>
  </si>
  <si>
    <t>Елабуга  Тат.</t>
  </si>
  <si>
    <t>Житнюк Захар</t>
  </si>
  <si>
    <t>Жобонов Нуржигит</t>
  </si>
  <si>
    <t>ЖОЛДЫГАЛИ Мадияр</t>
  </si>
  <si>
    <t>ЖОЛУДЕВ Денис</t>
  </si>
  <si>
    <t>Усть-Каменогорск</t>
  </si>
  <si>
    <t>Жолудев Константин</t>
  </si>
  <si>
    <t>Жуков Никита</t>
  </si>
  <si>
    <t>Жуков Святослав</t>
  </si>
  <si>
    <t>Жуков Сергей</t>
  </si>
  <si>
    <t>Журавлев Артем</t>
  </si>
  <si>
    <t>Ильский  Кр.кр.</t>
  </si>
  <si>
    <t>Журавлев Сергей</t>
  </si>
  <si>
    <t>Завадский Дмитрий</t>
  </si>
  <si>
    <t>Завьялов Алексей</t>
  </si>
  <si>
    <t>Завьялов Федор</t>
  </si>
  <si>
    <t>Загвозкин Даниил</t>
  </si>
  <si>
    <t>Загонов Павел</t>
  </si>
  <si>
    <t>Задачин Никита</t>
  </si>
  <si>
    <t>Задорожный Роман</t>
  </si>
  <si>
    <t>23.12.2010</t>
  </si>
  <si>
    <t>14.05.2010</t>
  </si>
  <si>
    <t>Зайцев Алексей</t>
  </si>
  <si>
    <t>05.03.1981</t>
  </si>
  <si>
    <t>Зайцев Захар</t>
  </si>
  <si>
    <t>Зайцев Михаил</t>
  </si>
  <si>
    <t>Зайцев Сергей</t>
  </si>
  <si>
    <t>Зайченко Кирилл</t>
  </si>
  <si>
    <t>18.10.2007</t>
  </si>
  <si>
    <t>Замбуров Кантемир</t>
  </si>
  <si>
    <t>31.05.2011</t>
  </si>
  <si>
    <t>Зариев Антон</t>
  </si>
  <si>
    <t>Заровнятых Ярослав</t>
  </si>
  <si>
    <t>Засенко Савелий</t>
  </si>
  <si>
    <t>Затирахин Максим</t>
  </si>
  <si>
    <t>Захаваев Иван</t>
  </si>
  <si>
    <t>Захариков Иван</t>
  </si>
  <si>
    <t>Захаров Иван</t>
  </si>
  <si>
    <t>12.03.2012</t>
  </si>
  <si>
    <t>Захаров Кирилл</t>
  </si>
  <si>
    <t>10.04.2009</t>
  </si>
  <si>
    <t>Зацаринин Андрей</t>
  </si>
  <si>
    <t>23.06.1992</t>
  </si>
  <si>
    <t>Заяц Петр</t>
  </si>
  <si>
    <t>Звездин Яромир</t>
  </si>
  <si>
    <t>Зверев Андрей</t>
  </si>
  <si>
    <t>Зверев Иван</t>
  </si>
  <si>
    <t>14.08.2009</t>
  </si>
  <si>
    <t>Зверев Михаил</t>
  </si>
  <si>
    <t>Зверко Никита</t>
  </si>
  <si>
    <t>Звягинцев Кирилл</t>
  </si>
  <si>
    <t>Згура Николай</t>
  </si>
  <si>
    <t>29.06.2011</t>
  </si>
  <si>
    <t>Здановский Захар</t>
  </si>
  <si>
    <t>16.03.2013</t>
  </si>
  <si>
    <t>Здоров Роман</t>
  </si>
  <si>
    <t>Зеленов Кирилл</t>
  </si>
  <si>
    <t>Земин Матвей</t>
  </si>
  <si>
    <t>Земсков Станислав</t>
  </si>
  <si>
    <t>15.02.1989</t>
  </si>
  <si>
    <t>Зенков Марк</t>
  </si>
  <si>
    <t>Зеньков Вячеслав</t>
  </si>
  <si>
    <t>Зиборов Вячеслав</t>
  </si>
  <si>
    <t>Зигангиров Ильгам</t>
  </si>
  <si>
    <t>Зиновьев Всеволод</t>
  </si>
  <si>
    <t>Зиновьев Егор</t>
  </si>
  <si>
    <t>Зинчук Егор</t>
  </si>
  <si>
    <t>29.06.2005</t>
  </si>
  <si>
    <t>Зинько Юрий</t>
  </si>
  <si>
    <t>Зобнин Максим</t>
  </si>
  <si>
    <t>Зодьян Павел</t>
  </si>
  <si>
    <t>Золотарев Кирилл</t>
  </si>
  <si>
    <t>05.10.1998</t>
  </si>
  <si>
    <t>Золотов Никита</t>
  </si>
  <si>
    <t>Золотопуп Владимир</t>
  </si>
  <si>
    <t>Золотухин Валерий</t>
  </si>
  <si>
    <t>18.06.2002</t>
  </si>
  <si>
    <t>Зубахин Артем</t>
  </si>
  <si>
    <t>20.02.1981</t>
  </si>
  <si>
    <t>Зубенко Кирилл</t>
  </si>
  <si>
    <t>Зубковский Роман</t>
  </si>
  <si>
    <t>Зубов Антон</t>
  </si>
  <si>
    <t>Зуев Дмитрий</t>
  </si>
  <si>
    <t>Зукур Артем</t>
  </si>
  <si>
    <t>Зыков Павел</t>
  </si>
  <si>
    <t>30.09.1979</t>
  </si>
  <si>
    <t>Зырянов Александр</t>
  </si>
  <si>
    <t>01.05.1981</t>
  </si>
  <si>
    <t>Ибрагимов Егор</t>
  </si>
  <si>
    <t>Ибрагимов Тимур</t>
  </si>
  <si>
    <t>Иванков Антон</t>
  </si>
  <si>
    <t>27.09.2012</t>
  </si>
  <si>
    <t>Иванников Кирилл</t>
  </si>
  <si>
    <t>20.10.2007</t>
  </si>
  <si>
    <t>Иванов Александр</t>
  </si>
  <si>
    <t>Иванов Алексей</t>
  </si>
  <si>
    <t>Иванов Андрей</t>
  </si>
  <si>
    <t>06.11.1990</t>
  </si>
  <si>
    <t>Иванов Антон</t>
  </si>
  <si>
    <t>Иванов Аркадий</t>
  </si>
  <si>
    <t>13.12.1957</t>
  </si>
  <si>
    <t>ИВАНОВ Даниил</t>
  </si>
  <si>
    <t>Свердловск  Украина</t>
  </si>
  <si>
    <t>Иванов Леонид</t>
  </si>
  <si>
    <t>10.03.1973</t>
  </si>
  <si>
    <t>Иванов Матвей</t>
  </si>
  <si>
    <t>27.06.2010</t>
  </si>
  <si>
    <t>Иванченко Евгений</t>
  </si>
  <si>
    <t>Иванютенко Егор</t>
  </si>
  <si>
    <t>Иварбеев Андрей</t>
  </si>
  <si>
    <t>22.03.2004</t>
  </si>
  <si>
    <t>Ивженко Назар</t>
  </si>
  <si>
    <t>Игин Игорь</t>
  </si>
  <si>
    <t>Игнатенко Михаил</t>
  </si>
  <si>
    <t>Игнашев Михаил</t>
  </si>
  <si>
    <t>Игнашев Станислав</t>
  </si>
  <si>
    <t>23.03.2012</t>
  </si>
  <si>
    <t>Идиятуллин Булат</t>
  </si>
  <si>
    <t>Измайлов Дамир</t>
  </si>
  <si>
    <t>Измалков Илья</t>
  </si>
  <si>
    <t>Измоденов Никита</t>
  </si>
  <si>
    <t>Изюмов Александр</t>
  </si>
  <si>
    <t>15.10.2011</t>
  </si>
  <si>
    <t>Иканин Тимофей</t>
  </si>
  <si>
    <t>Илларионов Александр</t>
  </si>
  <si>
    <t>Ильин Никита</t>
  </si>
  <si>
    <t>Ильинов Александр</t>
  </si>
  <si>
    <t>Ильинский Михаил</t>
  </si>
  <si>
    <t>Ильичев Артем</t>
  </si>
  <si>
    <t>Ильичев Егор</t>
  </si>
  <si>
    <t>Ильченко Сергей</t>
  </si>
  <si>
    <t>26.08.1965</t>
  </si>
  <si>
    <t>Лабытнанги  ЯНАО</t>
  </si>
  <si>
    <t>Илюшин Андрей</t>
  </si>
  <si>
    <t>19.03.2011</t>
  </si>
  <si>
    <t>Илюшин Егор</t>
  </si>
  <si>
    <t>Илюшко Павел</t>
  </si>
  <si>
    <t>Илющенко Илья</t>
  </si>
  <si>
    <t>Инкин Владимир</t>
  </si>
  <si>
    <t>18.08.2010</t>
  </si>
  <si>
    <t>Ионкин Александр</t>
  </si>
  <si>
    <t>15.11.2009</t>
  </si>
  <si>
    <t>Ипполитов Владимир</t>
  </si>
  <si>
    <t>31.03.1977</t>
  </si>
  <si>
    <t>Исаков Азизбек</t>
  </si>
  <si>
    <t>20.02.2011</t>
  </si>
  <si>
    <t>Искакин Денис</t>
  </si>
  <si>
    <t>07.08.1986</t>
  </si>
  <si>
    <t>Исмаилов Тимур</t>
  </si>
  <si>
    <t>Исянбаев Ильсур</t>
  </si>
  <si>
    <t>Ихсанов Роман</t>
  </si>
  <si>
    <t>Ишунин Дмитрий</t>
  </si>
  <si>
    <t>Ишунин Никита</t>
  </si>
  <si>
    <t>Ищенко Дмитрий</t>
  </si>
  <si>
    <t>Ищенко Сергей</t>
  </si>
  <si>
    <t>Йинг Демик</t>
  </si>
  <si>
    <t>Кабарухин Давид</t>
  </si>
  <si>
    <t>Кабиров Руслан</t>
  </si>
  <si>
    <t>Лихославль  Тв.обл.</t>
  </si>
  <si>
    <t>Кабиров Саид</t>
  </si>
  <si>
    <t>Кадников Семен</t>
  </si>
  <si>
    <t>Кадырбеков Мурад</t>
  </si>
  <si>
    <t>Кадырманов Данил</t>
  </si>
  <si>
    <t>06.07.2010</t>
  </si>
  <si>
    <t>Казаков Алексей</t>
  </si>
  <si>
    <t>10.12.2011</t>
  </si>
  <si>
    <t>Казаков Вадим</t>
  </si>
  <si>
    <t>Казаков Иван</t>
  </si>
  <si>
    <t>07.08.2005</t>
  </si>
  <si>
    <t>Казаков Константин</t>
  </si>
  <si>
    <t>Казарин Семен</t>
  </si>
  <si>
    <t>Казачёк Владислав</t>
  </si>
  <si>
    <t>Казорин Артем</t>
  </si>
  <si>
    <t>Кайнаков Аслан</t>
  </si>
  <si>
    <t>Кайсин Илья</t>
  </si>
  <si>
    <t>19.06.2011</t>
  </si>
  <si>
    <t>Чепца  Удм.</t>
  </si>
  <si>
    <t>Калантай Юрий</t>
  </si>
  <si>
    <t>29.03.2010</t>
  </si>
  <si>
    <t>Калачев Егор</t>
  </si>
  <si>
    <t>Калачев Илья</t>
  </si>
  <si>
    <t>17.03.2010</t>
  </si>
  <si>
    <t>Калинин Кирилл</t>
  </si>
  <si>
    <t>05.08.2009</t>
  </si>
  <si>
    <t>Калинин Степан</t>
  </si>
  <si>
    <t>Калинов Глеб</t>
  </si>
  <si>
    <t>Калистратов Андрей</t>
  </si>
  <si>
    <t>Кальницкий Иван</t>
  </si>
  <si>
    <t>Калянов Роман</t>
  </si>
  <si>
    <t>Новопавловск  Ст. край</t>
  </si>
  <si>
    <t>Камашев Артем</t>
  </si>
  <si>
    <t>25.02.2011</t>
  </si>
  <si>
    <t>Каминский Игорь</t>
  </si>
  <si>
    <t>Камуз Илья</t>
  </si>
  <si>
    <t>Кантаев Кирилл</t>
  </si>
  <si>
    <t>13.02.2012</t>
  </si>
  <si>
    <t>Канцелиев Ислам</t>
  </si>
  <si>
    <t>Канюков Максим</t>
  </si>
  <si>
    <t>Капишников Илья</t>
  </si>
  <si>
    <t>Каргашин Михаил</t>
  </si>
  <si>
    <t>Каргин Борис</t>
  </si>
  <si>
    <t>Кардашян Ашот</t>
  </si>
  <si>
    <t>Карзюков Станислав</t>
  </si>
  <si>
    <t>02.06.1991</t>
  </si>
  <si>
    <t>Каркачев Александр</t>
  </si>
  <si>
    <t>Карлов Эрик</t>
  </si>
  <si>
    <t>06.06.2011</t>
  </si>
  <si>
    <t>Карманцев Владимир</t>
  </si>
  <si>
    <t>Каров Мурат</t>
  </si>
  <si>
    <t>Карпенко Михаил</t>
  </si>
  <si>
    <t>Карпец Андрей</t>
  </si>
  <si>
    <t>18.07.1961</t>
  </si>
  <si>
    <t>Карпин Никита</t>
  </si>
  <si>
    <t>Карпинец Артем</t>
  </si>
  <si>
    <t>Карпов Сергей</t>
  </si>
  <si>
    <t>Карташов Илья</t>
  </si>
  <si>
    <t>13.09.2002</t>
  </si>
  <si>
    <t>Карцев Сергей</t>
  </si>
  <si>
    <t>Карымов Глеб</t>
  </si>
  <si>
    <t>КАСЕНОВ Динмухаммед</t>
  </si>
  <si>
    <t>Нур-Султан  Казахстан</t>
  </si>
  <si>
    <t>КАСЫМ Нурислам</t>
  </si>
  <si>
    <t>Шымкент  Казахстан</t>
  </si>
  <si>
    <t>КАСЫМОВ Абай</t>
  </si>
  <si>
    <t>КАСЫМОВ Атай</t>
  </si>
  <si>
    <t>Кататов Максим</t>
  </si>
  <si>
    <t>Качан Иван</t>
  </si>
  <si>
    <t>Качанов Артур</t>
  </si>
  <si>
    <t>04.10.2009</t>
  </si>
  <si>
    <t>Качанов Денис</t>
  </si>
  <si>
    <t>Качур Александр</t>
  </si>
  <si>
    <t>Каштанов Евгений</t>
  </si>
  <si>
    <t>Квелашвили Георгий</t>
  </si>
  <si>
    <t>ст. Курская  Ставр.край</t>
  </si>
  <si>
    <t>Кекелидзе Константин</t>
  </si>
  <si>
    <t>Кеменов Иван</t>
  </si>
  <si>
    <t>15.11.2011</t>
  </si>
  <si>
    <t>КЕНЖИГУЛОВ Дастан</t>
  </si>
  <si>
    <t>14.01.1998</t>
  </si>
  <si>
    <t>Кербицков Даниил</t>
  </si>
  <si>
    <t>Керунов Николай</t>
  </si>
  <si>
    <t>Кешишян Саргис</t>
  </si>
  <si>
    <t>КИВЛЕНИЕКС Кристиан</t>
  </si>
  <si>
    <t>14.04.2008</t>
  </si>
  <si>
    <t>Прейли  Латвия</t>
  </si>
  <si>
    <t>Киевский Алексей</t>
  </si>
  <si>
    <t>Килеев Иван</t>
  </si>
  <si>
    <t>30.04.2011</t>
  </si>
  <si>
    <t>Кириленко Дмитрий</t>
  </si>
  <si>
    <t>Кириллов Роман</t>
  </si>
  <si>
    <t>Кирилов Дмитрий</t>
  </si>
  <si>
    <t>Кирпиченков Дим</t>
  </si>
  <si>
    <t>06.06.2012</t>
  </si>
  <si>
    <t>Киртаев Андрей</t>
  </si>
  <si>
    <t>Кирьянов Дмитрий</t>
  </si>
  <si>
    <t>02.08.1975</t>
  </si>
  <si>
    <t>КИСАН Нэби</t>
  </si>
  <si>
    <t>КИСАН Расул</t>
  </si>
  <si>
    <t>Кисанов Владислав</t>
  </si>
  <si>
    <t>13.03.2011</t>
  </si>
  <si>
    <t>Кисанов Егор</t>
  </si>
  <si>
    <t>Киселев Андрей</t>
  </si>
  <si>
    <t>Киселев Григорий</t>
  </si>
  <si>
    <t>02.08.1991</t>
  </si>
  <si>
    <t>Киселев Павел</t>
  </si>
  <si>
    <t>Китаев Артем</t>
  </si>
  <si>
    <t>Кичайкин Андрей</t>
  </si>
  <si>
    <t>16.05.2010</t>
  </si>
  <si>
    <t>Клапчук Станислав</t>
  </si>
  <si>
    <t>17.04.1986</t>
  </si>
  <si>
    <t>Клевцов Иван</t>
  </si>
  <si>
    <t>Климачев Леонид</t>
  </si>
  <si>
    <t>04.03.2011</t>
  </si>
  <si>
    <t>Клименко Андрей</t>
  </si>
  <si>
    <t>24.11.1979</t>
  </si>
  <si>
    <t>Клименко Данила</t>
  </si>
  <si>
    <t>Клименок Андрей</t>
  </si>
  <si>
    <t>Климов Владимир</t>
  </si>
  <si>
    <t>22.05.2009</t>
  </si>
  <si>
    <t>Клишин Евгений</t>
  </si>
  <si>
    <t>03.09.1954</t>
  </si>
  <si>
    <t>Клоков Михаил</t>
  </si>
  <si>
    <t>Ишимбай  Башк.</t>
  </si>
  <si>
    <t>Клочко Елисей</t>
  </si>
  <si>
    <t>09.11.2013</t>
  </si>
  <si>
    <t>Князев Артем</t>
  </si>
  <si>
    <t>Князев Залим</t>
  </si>
  <si>
    <t>Князев Кирилл</t>
  </si>
  <si>
    <t>Князев Степан</t>
  </si>
  <si>
    <t>Кобытов Роман</t>
  </si>
  <si>
    <t>27.11.1994</t>
  </si>
  <si>
    <t>Ковалев Арсений</t>
  </si>
  <si>
    <t>04.08.2009</t>
  </si>
  <si>
    <t>Ковалев Богдан</t>
  </si>
  <si>
    <t>Ковалев Дмитрий</t>
  </si>
  <si>
    <t>Ковалев Константин</t>
  </si>
  <si>
    <t>Ковалев Руслан</t>
  </si>
  <si>
    <t>Коваленко Артем</t>
  </si>
  <si>
    <t>Ковицин Матвей</t>
  </si>
  <si>
    <t>12.02.2012</t>
  </si>
  <si>
    <t>Коврижных Артем</t>
  </si>
  <si>
    <t>Ковтун Александр</t>
  </si>
  <si>
    <t>23.11.2005</t>
  </si>
  <si>
    <t>Ковтун Даниил</t>
  </si>
  <si>
    <t>Кодзов Имран</t>
  </si>
  <si>
    <t>Кожевников Евгений</t>
  </si>
  <si>
    <t>Козлов Андрей</t>
  </si>
  <si>
    <t>Козлов Егор</t>
  </si>
  <si>
    <t>Козлов Николай</t>
  </si>
  <si>
    <t>Кокорин Илья</t>
  </si>
  <si>
    <t>Колесников Лев</t>
  </si>
  <si>
    <t>27.03.2011</t>
  </si>
  <si>
    <t>Колесников Павел</t>
  </si>
  <si>
    <t>Колесов Роман</t>
  </si>
  <si>
    <t>Колмыков Арсений</t>
  </si>
  <si>
    <t>13.02.2010</t>
  </si>
  <si>
    <t>Колобов Даниил</t>
  </si>
  <si>
    <t>Колодских Альберт</t>
  </si>
  <si>
    <t>10.02.1977</t>
  </si>
  <si>
    <t>Колосов Владислав</t>
  </si>
  <si>
    <t>22.05.1998</t>
  </si>
  <si>
    <t>Колпаков Руслан</t>
  </si>
  <si>
    <t>09.01.2011</t>
  </si>
  <si>
    <t>26.11.2010</t>
  </si>
  <si>
    <t>Комаров Артем</t>
  </si>
  <si>
    <t>Комаров Семен</t>
  </si>
  <si>
    <t>Пласт  Чел.о.</t>
  </si>
  <si>
    <t>Комаровский Алексей</t>
  </si>
  <si>
    <t>01.06.2001</t>
  </si>
  <si>
    <t>Комиссаров Рудольф</t>
  </si>
  <si>
    <t>08.10.1970</t>
  </si>
  <si>
    <t>Комлев Богдан</t>
  </si>
  <si>
    <t>Комольцев Илья</t>
  </si>
  <si>
    <t>Упорово  Тюм.обл.</t>
  </si>
  <si>
    <t>Кондратьев Никита</t>
  </si>
  <si>
    <t>20.07.1985</t>
  </si>
  <si>
    <t>Коновалов Александр</t>
  </si>
  <si>
    <t>14.01.2002</t>
  </si>
  <si>
    <t>Кононов Артем</t>
  </si>
  <si>
    <t>Кононов Дмитрий</t>
  </si>
  <si>
    <t>Константинов Андрей</t>
  </si>
  <si>
    <t>03.01.1990</t>
  </si>
  <si>
    <t>Константинов Георгий</t>
  </si>
  <si>
    <t>01.08.2012</t>
  </si>
  <si>
    <t>Коньшин Ярослав</t>
  </si>
  <si>
    <t>24.06.2010</t>
  </si>
  <si>
    <t>Копылов Артем</t>
  </si>
  <si>
    <t>13.04.2004</t>
  </si>
  <si>
    <t>Копырин Андрей</t>
  </si>
  <si>
    <t>Кораблин Антон</t>
  </si>
  <si>
    <t>04.08.1984</t>
  </si>
  <si>
    <t>Кормильцев Георгий</t>
  </si>
  <si>
    <t>Корнаухов Артем</t>
  </si>
  <si>
    <t>Корнеев Дмитрий</t>
  </si>
  <si>
    <t>Корниенко Артем</t>
  </si>
  <si>
    <t>26.08.2009</t>
  </si>
  <si>
    <t>Корниенко Даниил</t>
  </si>
  <si>
    <t>Коробейников Егор</t>
  </si>
  <si>
    <t>Королев Владимир</t>
  </si>
  <si>
    <t>Королев Дмитрий</t>
  </si>
  <si>
    <t>Королев Павел</t>
  </si>
  <si>
    <t>21.01.1998</t>
  </si>
  <si>
    <t>Королюк Артем</t>
  </si>
  <si>
    <t>Королюк Даниил</t>
  </si>
  <si>
    <t>Коротков Дмитрий</t>
  </si>
  <si>
    <t>Коротков Иван</t>
  </si>
  <si>
    <t>01.07.2007</t>
  </si>
  <si>
    <t>Корюков Алексей</t>
  </si>
  <si>
    <t>07.04.2011</t>
  </si>
  <si>
    <t>Косарев Андрей</t>
  </si>
  <si>
    <t>Костин Данил</t>
  </si>
  <si>
    <t>Костюк Юрий</t>
  </si>
  <si>
    <t>23.12.1954</t>
  </si>
  <si>
    <t>Костюков Артем</t>
  </si>
  <si>
    <t>КОСТЮЧИК Владимир</t>
  </si>
  <si>
    <t>24.05.1999</t>
  </si>
  <si>
    <t>Снежное  Укр.</t>
  </si>
  <si>
    <t>Костючок Евгений</t>
  </si>
  <si>
    <t>Костя Марк</t>
  </si>
  <si>
    <t>03.11.2003</t>
  </si>
  <si>
    <t>Косулин Захар</t>
  </si>
  <si>
    <t>Косяков Вадим</t>
  </si>
  <si>
    <t>Косяков Дмитрий</t>
  </si>
  <si>
    <t>24.11.2010</t>
  </si>
  <si>
    <t>Котов Марк</t>
  </si>
  <si>
    <t>13.08.2010</t>
  </si>
  <si>
    <t>Котов Матвей</t>
  </si>
  <si>
    <t>Кохов Матвей</t>
  </si>
  <si>
    <t>Кочетков Максим</t>
  </si>
  <si>
    <t>Кочетов Семен</t>
  </si>
  <si>
    <t>Кошмал Даниил</t>
  </si>
  <si>
    <t>29.12.2010</t>
  </si>
  <si>
    <t>Кравец Савелий</t>
  </si>
  <si>
    <t>Кравченко Михаил</t>
  </si>
  <si>
    <t>КРАЙКО Мартин</t>
  </si>
  <si>
    <t>Таллин  Эстония</t>
  </si>
  <si>
    <t>Крамаренко Кирилл</t>
  </si>
  <si>
    <t>Крапивин Григорий</t>
  </si>
  <si>
    <t>10.10.2001</t>
  </si>
  <si>
    <t>Красаков Евгений</t>
  </si>
  <si>
    <t>Красильников Андрей</t>
  </si>
  <si>
    <t>Красильников Арсений</t>
  </si>
  <si>
    <t>Красильников Михаил</t>
  </si>
  <si>
    <t>Мирный</t>
  </si>
  <si>
    <t>Краснов Даниил</t>
  </si>
  <si>
    <t>Краснюк Денис</t>
  </si>
  <si>
    <t>Кребс Андрей</t>
  </si>
  <si>
    <t>Кренделев Максим</t>
  </si>
  <si>
    <t>Крестьянинов Владислав</t>
  </si>
  <si>
    <t>Кривошеев Роман</t>
  </si>
  <si>
    <t>Кривякин Сергей</t>
  </si>
  <si>
    <t>24.07.1983</t>
  </si>
  <si>
    <t>Кротов Станислав</t>
  </si>
  <si>
    <t>02.07.1988</t>
  </si>
  <si>
    <t>Крупеня Михаил</t>
  </si>
  <si>
    <t>15.02.2004</t>
  </si>
  <si>
    <t>Крупнов Иван</t>
  </si>
  <si>
    <t>Крылов Сергей</t>
  </si>
  <si>
    <t>Крыловский Сергей</t>
  </si>
  <si>
    <t>Крюков Петр</t>
  </si>
  <si>
    <t>Крюков Семен</t>
  </si>
  <si>
    <t>Усольский р-он  Ирк.обл.</t>
  </si>
  <si>
    <t>Кувыкин Дмитрий</t>
  </si>
  <si>
    <t>Кудюров Роман</t>
  </si>
  <si>
    <t>Кузаков Степан</t>
  </si>
  <si>
    <t>21.03.2002</t>
  </si>
  <si>
    <t>Кузин Сергей</t>
  </si>
  <si>
    <t>Кузнецов Андрей</t>
  </si>
  <si>
    <t>Кузнецов Антон</t>
  </si>
  <si>
    <t>05.01.1971</t>
  </si>
  <si>
    <t>Солнечнодольск Ст.кр.</t>
  </si>
  <si>
    <t>Кузнецов Кирилл</t>
  </si>
  <si>
    <t>Кузнецов Савелий</t>
  </si>
  <si>
    <t>Кузовлев Антон</t>
  </si>
  <si>
    <t>Кузьменко Олег</t>
  </si>
  <si>
    <t>10.01.2009</t>
  </si>
  <si>
    <t>Кузьменков Семен</t>
  </si>
  <si>
    <t>23.11.2011</t>
  </si>
  <si>
    <t>Кузьмин Андрей</t>
  </si>
  <si>
    <t>12.06.2010</t>
  </si>
  <si>
    <t>Кузьмин Вадим</t>
  </si>
  <si>
    <t>Кузьмин Данила</t>
  </si>
  <si>
    <t>Кузьмин Жан</t>
  </si>
  <si>
    <t>07.09.2010</t>
  </si>
  <si>
    <t>Кузьмин Максим</t>
  </si>
  <si>
    <t>Кузьмич Ян</t>
  </si>
  <si>
    <t>02.11.2009</t>
  </si>
  <si>
    <t>Кукарин Никита</t>
  </si>
  <si>
    <t>Куклин Александр</t>
  </si>
  <si>
    <t>Кулашев Леонид</t>
  </si>
  <si>
    <t>Кулешов Георгий</t>
  </si>
  <si>
    <t>16.10.2005</t>
  </si>
  <si>
    <t>Кулешов Евгений</t>
  </si>
  <si>
    <t>02.01.2011</t>
  </si>
  <si>
    <t>Кулешов Кирилл</t>
  </si>
  <si>
    <t>Куликов Андрей</t>
  </si>
  <si>
    <t>11.10.2005</t>
  </si>
  <si>
    <t>Куликов Егор</t>
  </si>
  <si>
    <t>Куликов Никита</t>
  </si>
  <si>
    <t>Куличенко Николай</t>
  </si>
  <si>
    <t>Кульвинский Павел</t>
  </si>
  <si>
    <t>Кульпяков Андрей</t>
  </si>
  <si>
    <t>Куминов Владислав</t>
  </si>
  <si>
    <t>Кумыков Асланбек</t>
  </si>
  <si>
    <t>Кунавин Максим</t>
  </si>
  <si>
    <t>Куприянов Еремей</t>
  </si>
  <si>
    <t>05.03.1962</t>
  </si>
  <si>
    <t>Курач Максим</t>
  </si>
  <si>
    <t>27.04.2003</t>
  </si>
  <si>
    <t>Курбатов Кирилл</t>
  </si>
  <si>
    <t>Куренков Юрий</t>
  </si>
  <si>
    <t>Курзаев Дмитрий</t>
  </si>
  <si>
    <t>Курилов Матвей</t>
  </si>
  <si>
    <t>Куркин Алексей</t>
  </si>
  <si>
    <t>Курмашев Артур</t>
  </si>
  <si>
    <t>01.01.1998</t>
  </si>
  <si>
    <t>Куртигешев Савелий</t>
  </si>
  <si>
    <t>Кутенев Игорь</t>
  </si>
  <si>
    <t>Кутищев Сергей</t>
  </si>
  <si>
    <t>Кухарьков Павел</t>
  </si>
  <si>
    <t>Куценко Владислав</t>
  </si>
  <si>
    <t>Кучев Захар</t>
  </si>
  <si>
    <t>Кучерявый Евгений</t>
  </si>
  <si>
    <t>Кучерявый Игорь</t>
  </si>
  <si>
    <t>Кушхов Наурбек</t>
  </si>
  <si>
    <t>Лаврентьев Даниил</t>
  </si>
  <si>
    <t>26.02.2011</t>
  </si>
  <si>
    <t>Лаврик Сергей</t>
  </si>
  <si>
    <t>29.04.1974</t>
  </si>
  <si>
    <t>Лавриновский Никита</t>
  </si>
  <si>
    <t>Лавров Николай</t>
  </si>
  <si>
    <t>Лавров Семен</t>
  </si>
  <si>
    <t>22.08.2011</t>
  </si>
  <si>
    <t>Лазарев Денис</t>
  </si>
  <si>
    <t>Лазукин Илья</t>
  </si>
  <si>
    <t>07.03.2001</t>
  </si>
  <si>
    <t>Лапин Игорь</t>
  </si>
  <si>
    <t>Лаптев Вячеслав</t>
  </si>
  <si>
    <t>08.04.2010</t>
  </si>
  <si>
    <t>Лаптев Иван</t>
  </si>
  <si>
    <t>Лапшин Марк</t>
  </si>
  <si>
    <t>Лапшин Ярослав</t>
  </si>
  <si>
    <t>20.08.2012</t>
  </si>
  <si>
    <t>Ларионов Артур</t>
  </si>
  <si>
    <t>Лашин Владислав</t>
  </si>
  <si>
    <t>Лебедев Алексей</t>
  </si>
  <si>
    <t>Лебедев Андрей</t>
  </si>
  <si>
    <t>Лебедев Григорий</t>
  </si>
  <si>
    <t>Лебедев Денис</t>
  </si>
  <si>
    <t>Лебедев Максим</t>
  </si>
  <si>
    <t>11.05.1995</t>
  </si>
  <si>
    <t>Лебедев Станислав</t>
  </si>
  <si>
    <t>Леванков Глеб</t>
  </si>
  <si>
    <t>Левашов Леонид</t>
  </si>
  <si>
    <t>Левин Матвей</t>
  </si>
  <si>
    <t>12.02.2011</t>
  </si>
  <si>
    <t>ЛЕВЧЕНКО Владислав</t>
  </si>
  <si>
    <t>Левченко Иван</t>
  </si>
  <si>
    <t>Левченко Максим</t>
  </si>
  <si>
    <t>Левченко Павел</t>
  </si>
  <si>
    <t>Леднев Никита</t>
  </si>
  <si>
    <t>Леликов Родион</t>
  </si>
  <si>
    <t>Леонтьев Артем</t>
  </si>
  <si>
    <t>Леонченко Арсений</t>
  </si>
  <si>
    <t>Линд Даниил</t>
  </si>
  <si>
    <t>Липин Александр</t>
  </si>
  <si>
    <t>03.07.1976</t>
  </si>
  <si>
    <t>Лисеев Михаил</t>
  </si>
  <si>
    <t>06.03.2010</t>
  </si>
  <si>
    <t>Лисицын Дмитрий</t>
  </si>
  <si>
    <t>Лиснов Евгений</t>
  </si>
  <si>
    <t>Лисов Никита</t>
  </si>
  <si>
    <t>Литвиненко Владислав</t>
  </si>
  <si>
    <t>Литкиман Константин</t>
  </si>
  <si>
    <t>Лиханов Егор</t>
  </si>
  <si>
    <t>Лихачев Тимур</t>
  </si>
  <si>
    <t>Лобанов Алексей</t>
  </si>
  <si>
    <t>Лобанов Роман</t>
  </si>
  <si>
    <t>Лобастов Степан</t>
  </si>
  <si>
    <t>Логинов Егор</t>
  </si>
  <si>
    <t>Логинов Максим</t>
  </si>
  <si>
    <t>Ложников Егор</t>
  </si>
  <si>
    <t>14.09.2010</t>
  </si>
  <si>
    <t>Лонцих Алексей</t>
  </si>
  <si>
    <t>Лопатин Матвей</t>
  </si>
  <si>
    <t>Лосев Даниил</t>
  </si>
  <si>
    <t>Лошкин Максим</t>
  </si>
  <si>
    <t>Косиха   Алт.кр.</t>
  </si>
  <si>
    <t>Лукашевич Денис</t>
  </si>
  <si>
    <t>Лукиных Александр</t>
  </si>
  <si>
    <t>Луконин Ярослав</t>
  </si>
  <si>
    <t>12.07.2011</t>
  </si>
  <si>
    <t>Лукьянченко Владимир</t>
  </si>
  <si>
    <t>23.08.1995</t>
  </si>
  <si>
    <t>Луннов Дмитрий</t>
  </si>
  <si>
    <t>Лустенков Дмитрий</t>
  </si>
  <si>
    <t>Луховской Александр</t>
  </si>
  <si>
    <t>Лучин Михаил</t>
  </si>
  <si>
    <t>07.07.1989</t>
  </si>
  <si>
    <t>Лушников Александр</t>
  </si>
  <si>
    <t>Лыткин Максим</t>
  </si>
  <si>
    <t>Любченко Илья</t>
  </si>
  <si>
    <t>Лялин Семен</t>
  </si>
  <si>
    <t>Ляляев Иван</t>
  </si>
  <si>
    <t>05.06.2006</t>
  </si>
  <si>
    <t>Ляшенко Виктор</t>
  </si>
  <si>
    <t>28.06.1972</t>
  </si>
  <si>
    <t>Маврин Артем</t>
  </si>
  <si>
    <t>Маврушин Никита</t>
  </si>
  <si>
    <t>17.09.2004</t>
  </si>
  <si>
    <t>Магомедов Магомед</t>
  </si>
  <si>
    <t>28.07.1997</t>
  </si>
  <si>
    <t>Каспийск  Даг.</t>
  </si>
  <si>
    <t>Мазаев Максим</t>
  </si>
  <si>
    <t>Мазеин Кирилл</t>
  </si>
  <si>
    <t>Мазитов Марсель</t>
  </si>
  <si>
    <t>14.03.2010</t>
  </si>
  <si>
    <t>Майборода Ярослав</t>
  </si>
  <si>
    <t>Майоров Максим</t>
  </si>
  <si>
    <t>Макаров Максим</t>
  </si>
  <si>
    <t>Макаров Марат</t>
  </si>
  <si>
    <t>Макаров Сергей</t>
  </si>
  <si>
    <t>Макеев Николай</t>
  </si>
  <si>
    <t>10.12.1976</t>
  </si>
  <si>
    <t>Максимов Михаил</t>
  </si>
  <si>
    <t>03.03.2002</t>
  </si>
  <si>
    <t>Макшанов Павел</t>
  </si>
  <si>
    <t>Малов Егор</t>
  </si>
  <si>
    <t>Мальцев Егор</t>
  </si>
  <si>
    <t>Мальцев Илья</t>
  </si>
  <si>
    <t>Мальцев Никита</t>
  </si>
  <si>
    <t>30.01.2003</t>
  </si>
  <si>
    <t>Мальцев Савелий</t>
  </si>
  <si>
    <t>19.08.2011</t>
  </si>
  <si>
    <t>Мамаев Дмитрий</t>
  </si>
  <si>
    <t>Мамонов Михаил</t>
  </si>
  <si>
    <t>20.10.1993</t>
  </si>
  <si>
    <t>Мамонтов Александр</t>
  </si>
  <si>
    <t>Мананков Матвей</t>
  </si>
  <si>
    <t>20.01.2012</t>
  </si>
  <si>
    <t>Манвелян Артем</t>
  </si>
  <si>
    <t>14.10.2003</t>
  </si>
  <si>
    <t>Мангов Сергей</t>
  </si>
  <si>
    <t>Мануйлов Федор</t>
  </si>
  <si>
    <t>Мануш Савелий</t>
  </si>
  <si>
    <t>20.07.2010</t>
  </si>
  <si>
    <t>Манчик Данил</t>
  </si>
  <si>
    <t>Манько Даниил</t>
  </si>
  <si>
    <t>Маньшин Владислав</t>
  </si>
  <si>
    <t>Марейко Илья</t>
  </si>
  <si>
    <t>Маринич Алексей</t>
  </si>
  <si>
    <t>25.10.2013</t>
  </si>
  <si>
    <t>Маркарьян Руслан</t>
  </si>
  <si>
    <t>Мартынов Максим</t>
  </si>
  <si>
    <t>Мартынов Олег</t>
  </si>
  <si>
    <t>14.12.2009</t>
  </si>
  <si>
    <t>Мартынов Тимофей</t>
  </si>
  <si>
    <t>Мартьянов Артем</t>
  </si>
  <si>
    <t>Мартьянов Дмитрий</t>
  </si>
  <si>
    <t>24.02.2012</t>
  </si>
  <si>
    <t>Марченко Алексей</t>
  </si>
  <si>
    <t>Марченко Матвей</t>
  </si>
  <si>
    <t>Маршалов Мирон</t>
  </si>
  <si>
    <t>01.10.2011</t>
  </si>
  <si>
    <t>МАСЛОВ Максим</t>
  </si>
  <si>
    <t>Матвеев Дмитрий</t>
  </si>
  <si>
    <t>Матвеев Михаил</t>
  </si>
  <si>
    <t>Матвеенко Александр</t>
  </si>
  <si>
    <t>02.07.1965</t>
  </si>
  <si>
    <t>Махлес Михаил</t>
  </si>
  <si>
    <t>14.05.1984</t>
  </si>
  <si>
    <t>Махмутов Тимур</t>
  </si>
  <si>
    <t>Махотин Вячеслав</t>
  </si>
  <si>
    <t>Машезов Инар</t>
  </si>
  <si>
    <t>Машковский Евгений</t>
  </si>
  <si>
    <t>23.09.1991</t>
  </si>
  <si>
    <t>Машковцев Григорий</t>
  </si>
  <si>
    <t>Медведев Дмитрий</t>
  </si>
  <si>
    <t>Медов Данила</t>
  </si>
  <si>
    <t>11.03.2004</t>
  </si>
  <si>
    <t>Медянников Алексей</t>
  </si>
  <si>
    <t>24.08.2004</t>
  </si>
  <si>
    <t>Меликсетян Эдуард</t>
  </si>
  <si>
    <t>Мелин Андрей</t>
  </si>
  <si>
    <t>Мелкий Ярослав</t>
  </si>
  <si>
    <t>05.10.2011</t>
  </si>
  <si>
    <t>Мельник Игорь</t>
  </si>
  <si>
    <t>Мельник Константин</t>
  </si>
  <si>
    <t>Мельников Владислав</t>
  </si>
  <si>
    <t>09.12.1996</t>
  </si>
  <si>
    <t>Мельников Денис</t>
  </si>
  <si>
    <t>Мельников Иван</t>
  </si>
  <si>
    <t>Мельников Михаил</t>
  </si>
  <si>
    <t>Мельников Степан</t>
  </si>
  <si>
    <t>Менон Александр</t>
  </si>
  <si>
    <t>16.09.2008</t>
  </si>
  <si>
    <t>Меньчиков Никита</t>
  </si>
  <si>
    <t>Метелев Кирилл</t>
  </si>
  <si>
    <t>24.08.2012</t>
  </si>
  <si>
    <t>Мешков Георгий</t>
  </si>
  <si>
    <t>Мидюлянов Ратмир</t>
  </si>
  <si>
    <t>Миков Игорь</t>
  </si>
  <si>
    <t>20.11.1966</t>
  </si>
  <si>
    <t>Микрюков Дмитрий</t>
  </si>
  <si>
    <t>22.05.2011</t>
  </si>
  <si>
    <t>Микрюков Юрий</t>
  </si>
  <si>
    <t>21.08.1987</t>
  </si>
  <si>
    <t>Миллер Даниил</t>
  </si>
  <si>
    <t>Милоенков Дмитрий</t>
  </si>
  <si>
    <t>Мильгизин Елисей</t>
  </si>
  <si>
    <t>Минашкин Ярослав</t>
  </si>
  <si>
    <t>Минеев Петр</t>
  </si>
  <si>
    <t>Минин Иван</t>
  </si>
  <si>
    <t>16.05.1981</t>
  </si>
  <si>
    <t>Миронов Георгий</t>
  </si>
  <si>
    <t>Миронов Ярослав</t>
  </si>
  <si>
    <t>Мирошин Лев</t>
  </si>
  <si>
    <t>01.06.2011</t>
  </si>
  <si>
    <t>Мисаилов Андрей</t>
  </si>
  <si>
    <t>Митин Александр</t>
  </si>
  <si>
    <t>Митрофанов Иван</t>
  </si>
  <si>
    <t>Митькин Егор</t>
  </si>
  <si>
    <t>Митюхин Никита</t>
  </si>
  <si>
    <t>Михайленко Денис</t>
  </si>
  <si>
    <t>Михайлов Илья</t>
  </si>
  <si>
    <t>Михайлов Никита</t>
  </si>
  <si>
    <t>Михайлов Юрий</t>
  </si>
  <si>
    <t>15.02.1973</t>
  </si>
  <si>
    <t>Михалев Григорий</t>
  </si>
  <si>
    <t>Можаров Ярослав</t>
  </si>
  <si>
    <t>Моисеев Алексей</t>
  </si>
  <si>
    <t>Моисеев Андрей</t>
  </si>
  <si>
    <t>Моисеев Владимир</t>
  </si>
  <si>
    <t>Моисеев Игнатий</t>
  </si>
  <si>
    <t>Молоков Даниил</t>
  </si>
  <si>
    <t>Молчанов Иван</t>
  </si>
  <si>
    <t>Монгуш Аяс</t>
  </si>
  <si>
    <t>Монгуш Маадыр</t>
  </si>
  <si>
    <t>23.10.1968</t>
  </si>
  <si>
    <t>Мороз Вадим</t>
  </si>
  <si>
    <t>27.02.1978</t>
  </si>
  <si>
    <t>Мороз Сергей</t>
  </si>
  <si>
    <t>Морозов Андрей</t>
  </si>
  <si>
    <t>Морозов Владислав</t>
  </si>
  <si>
    <t>Морозов Георгий</t>
  </si>
  <si>
    <t>Морозов Иван</t>
  </si>
  <si>
    <t>Морозов Максим</t>
  </si>
  <si>
    <t>10.04.1980</t>
  </si>
  <si>
    <t>Москалев Валерий</t>
  </si>
  <si>
    <t>06.05.1976</t>
  </si>
  <si>
    <t>Москвин Кирилл</t>
  </si>
  <si>
    <t>Мукатаев Санжар</t>
  </si>
  <si>
    <t>19.03.2012</t>
  </si>
  <si>
    <t>Муравьев Денис</t>
  </si>
  <si>
    <t>13.12.2010</t>
  </si>
  <si>
    <t>Муратов Вячеслав</t>
  </si>
  <si>
    <t>Мурашов Герман</t>
  </si>
  <si>
    <t>16.04.2010</t>
  </si>
  <si>
    <t>Мурашов Данила</t>
  </si>
  <si>
    <t>18.04.1989</t>
  </si>
  <si>
    <t>Мурнаев Богдан</t>
  </si>
  <si>
    <t>Муртазалиев Абдулла</t>
  </si>
  <si>
    <t>Мурунов Максим</t>
  </si>
  <si>
    <t>Мусаев Денис</t>
  </si>
  <si>
    <t>Мусликов Дмитрий</t>
  </si>
  <si>
    <t>Мустакимов Марк</t>
  </si>
  <si>
    <t>Мустакимов Рудольф</t>
  </si>
  <si>
    <t>28.07.2012</t>
  </si>
  <si>
    <t>Мутовкин Иван</t>
  </si>
  <si>
    <t>Мухамедшин Самир</t>
  </si>
  <si>
    <t>Мухаметов Тимур</t>
  </si>
  <si>
    <t>Мухаметшин Даниль</t>
  </si>
  <si>
    <t>Мухаметшин Ранель</t>
  </si>
  <si>
    <t>Муханов Александр</t>
  </si>
  <si>
    <t>21.04.1985</t>
  </si>
  <si>
    <t>Мухин Евгений</t>
  </si>
  <si>
    <t>Мхитарян Михаил</t>
  </si>
  <si>
    <t>15.04.2011</t>
  </si>
  <si>
    <t>Мыльников Тимур</t>
  </si>
  <si>
    <t>МЭЛСОВ Дамир</t>
  </si>
  <si>
    <t>Мякушев Иван</t>
  </si>
  <si>
    <t>Мясоед Назар</t>
  </si>
  <si>
    <t>Мясоедов Никита</t>
  </si>
  <si>
    <t>Нагаев Максим</t>
  </si>
  <si>
    <t>07.08.2010</t>
  </si>
  <si>
    <t>Нагапетов Артем</t>
  </si>
  <si>
    <t>24.09.2010</t>
  </si>
  <si>
    <t>Надеин Даниил</t>
  </si>
  <si>
    <t>НАЗАРЛИ Угур</t>
  </si>
  <si>
    <t>Назаров Сергей</t>
  </si>
  <si>
    <t>НАЗИР Рамазан</t>
  </si>
  <si>
    <t>Накозин Александр</t>
  </si>
  <si>
    <t>15.07.1973</t>
  </si>
  <si>
    <t>Устьянский р-он  Арх.обл.</t>
  </si>
  <si>
    <t>Наконечный Даниил</t>
  </si>
  <si>
    <t>Налимов Дмитрий</t>
  </si>
  <si>
    <t>08.12.2012</t>
  </si>
  <si>
    <t>Нальгиев Аслан</t>
  </si>
  <si>
    <t>Нам Даниэль</t>
  </si>
  <si>
    <t>Напрушкин Святослав</t>
  </si>
  <si>
    <t>16.12.2010</t>
  </si>
  <si>
    <t>Нарматов Станислав</t>
  </si>
  <si>
    <t>Насибулин Рустам</t>
  </si>
  <si>
    <t>Насибуллин Илья</t>
  </si>
  <si>
    <t>Насибуллин Марат</t>
  </si>
  <si>
    <t>Насонов Иван</t>
  </si>
  <si>
    <t>Насонов Олег</t>
  </si>
  <si>
    <t>Насыров Разиль</t>
  </si>
  <si>
    <t>Науменко Дмитрий</t>
  </si>
  <si>
    <t>Наумов Ньургун</t>
  </si>
  <si>
    <t>Наумов Сергей</t>
  </si>
  <si>
    <t>Нашивочкин Илья</t>
  </si>
  <si>
    <t>Невенкин Илья</t>
  </si>
  <si>
    <t>Неверов Марк</t>
  </si>
  <si>
    <t>Немков Владимир</t>
  </si>
  <si>
    <t>Ненашев Иван</t>
  </si>
  <si>
    <t>04.07.1997</t>
  </si>
  <si>
    <t>Нестеров Андрей</t>
  </si>
  <si>
    <t>Нестеров Антон</t>
  </si>
  <si>
    <t>Неупакоев Михаил</t>
  </si>
  <si>
    <t>Нефедов Виктор</t>
  </si>
  <si>
    <t>Нефедов Егор</t>
  </si>
  <si>
    <t>17.09.2010</t>
  </si>
  <si>
    <t>Нефедьев Вячеслав</t>
  </si>
  <si>
    <t>Нигматзянов Нияз</t>
  </si>
  <si>
    <t>Никатов Александр</t>
  </si>
  <si>
    <t>Никитин Дмитрий</t>
  </si>
  <si>
    <t>11.04.2011</t>
  </si>
  <si>
    <t>Никитин Николай</t>
  </si>
  <si>
    <t>13.03.1990</t>
  </si>
  <si>
    <t>Николаев Алексей</t>
  </si>
  <si>
    <t>Николенко Иван</t>
  </si>
  <si>
    <t>Никольский Алексей</t>
  </si>
  <si>
    <t>15.02.2012</t>
  </si>
  <si>
    <t>Никсаев Виталий</t>
  </si>
  <si>
    <t>Новак Тимофей</t>
  </si>
  <si>
    <t>22.12.2012</t>
  </si>
  <si>
    <t>Новак Ярослав</t>
  </si>
  <si>
    <t>Новаковец Константин</t>
  </si>
  <si>
    <t>01.01.1963</t>
  </si>
  <si>
    <t>Новиков Антон</t>
  </si>
  <si>
    <t>02.08.2005</t>
  </si>
  <si>
    <t>Новиков Артем</t>
  </si>
  <si>
    <t>Новиков Никита</t>
  </si>
  <si>
    <t>Новиков Павел</t>
  </si>
  <si>
    <t>Новожилов Роман</t>
  </si>
  <si>
    <t>25.05.1978</t>
  </si>
  <si>
    <t>Новоселов Никита</t>
  </si>
  <si>
    <t>Новосельцев Дмитрий</t>
  </si>
  <si>
    <t>25.10.1996</t>
  </si>
  <si>
    <t>Новохатский Сергей</t>
  </si>
  <si>
    <t>Ноздрачев Юрий</t>
  </si>
  <si>
    <t>31.05.2003</t>
  </si>
  <si>
    <t>Носов Константин</t>
  </si>
  <si>
    <t>10.08.1997</t>
  </si>
  <si>
    <t>Носов Максим</t>
  </si>
  <si>
    <t>Нугманов Рустам</t>
  </si>
  <si>
    <t>Нуриев Марат</t>
  </si>
  <si>
    <t>Нуртдинов Райнур</t>
  </si>
  <si>
    <t>Нюхневич Леонид</t>
  </si>
  <si>
    <t>Оболенцев Кирилл</t>
  </si>
  <si>
    <t>Овчекин Никита</t>
  </si>
  <si>
    <t>Овчинников Александр</t>
  </si>
  <si>
    <t>Овчинников Дмитрий</t>
  </si>
  <si>
    <t>11.09.2011</t>
  </si>
  <si>
    <t>Огнев Карим</t>
  </si>
  <si>
    <t>Огородников Ярослав</t>
  </si>
  <si>
    <t>Огурцов Максим</t>
  </si>
  <si>
    <t>Одегов Дмитрий</t>
  </si>
  <si>
    <t>Одинцов Савелий</t>
  </si>
  <si>
    <t>Округов Никита</t>
  </si>
  <si>
    <t>Олейников Денис</t>
  </si>
  <si>
    <t>18.04.1995</t>
  </si>
  <si>
    <t>Олейников Роман</t>
  </si>
  <si>
    <t>Олексюк Александр</t>
  </si>
  <si>
    <t>09.02.1990</t>
  </si>
  <si>
    <t>Олексюк Антон</t>
  </si>
  <si>
    <t>26.10.1996</t>
  </si>
  <si>
    <t>Олесов Артем</t>
  </si>
  <si>
    <t>Ольшаков Константин</t>
  </si>
  <si>
    <t>15.03.1993</t>
  </si>
  <si>
    <t>Онгульдушев Андрей</t>
  </si>
  <si>
    <t>Ондар Белек</t>
  </si>
  <si>
    <t>11.09.2002</t>
  </si>
  <si>
    <t>Каа-Хем  Тыва</t>
  </si>
  <si>
    <t>Ондар Тамерлан</t>
  </si>
  <si>
    <t>Онин Георгий</t>
  </si>
  <si>
    <t>Ооржак Аяс</t>
  </si>
  <si>
    <t>Кызыл-Мажалык</t>
  </si>
  <si>
    <t>Опарин Матвей</t>
  </si>
  <si>
    <t>06.04.2005</t>
  </si>
  <si>
    <t>Орбакас Антон</t>
  </si>
  <si>
    <t>26.10.1989</t>
  </si>
  <si>
    <t>Орехов Денис</t>
  </si>
  <si>
    <t>Орлов Владислав</t>
  </si>
  <si>
    <t>Орлов Евгений</t>
  </si>
  <si>
    <t>Орлов Егор</t>
  </si>
  <si>
    <t>Орлов Илья</t>
  </si>
  <si>
    <t>Орлов Никита</t>
  </si>
  <si>
    <t>17.07.2012</t>
  </si>
  <si>
    <t>Орошонок Иван</t>
  </si>
  <si>
    <t>Орховский Илья</t>
  </si>
  <si>
    <t>16.01.2010</t>
  </si>
  <si>
    <t>Осин Денис</t>
  </si>
  <si>
    <t>Оскорбин Алексей</t>
  </si>
  <si>
    <t>Останин Андрей</t>
  </si>
  <si>
    <t>Остасевич Артемий</t>
  </si>
  <si>
    <t>Острый Артем</t>
  </si>
  <si>
    <t>Оферин Степан</t>
  </si>
  <si>
    <t>Ошеров Артем</t>
  </si>
  <si>
    <t>Ошурков Сергей</t>
  </si>
  <si>
    <t>ПАВЛИНА Сергей</t>
  </si>
  <si>
    <t>21.06.1982</t>
  </si>
  <si>
    <t>Павлов Артем</t>
  </si>
  <si>
    <t>Павлов Денис</t>
  </si>
  <si>
    <t>Павлюк Данила</t>
  </si>
  <si>
    <t>Пайков Евгений</t>
  </si>
  <si>
    <t>01.03.2013</t>
  </si>
  <si>
    <t>Паламарчук Артемий</t>
  </si>
  <si>
    <t>Памшев Данил</t>
  </si>
  <si>
    <t>28.04.2011</t>
  </si>
  <si>
    <t>Памшев Никита</t>
  </si>
  <si>
    <t>09.06.1992</t>
  </si>
  <si>
    <t>Панарьин Василий</t>
  </si>
  <si>
    <t>Панин Арсений</t>
  </si>
  <si>
    <t>ПАНКРАТОВ Александр</t>
  </si>
  <si>
    <t>11.08.1985</t>
  </si>
  <si>
    <t>Макеевка  Укр.</t>
  </si>
  <si>
    <t>Панкратов Валентин</t>
  </si>
  <si>
    <t>20.05.1972</t>
  </si>
  <si>
    <t>Панкратов Илья</t>
  </si>
  <si>
    <t>Панов Андрей</t>
  </si>
  <si>
    <t>Панов Иван</t>
  </si>
  <si>
    <t>Пантелеев Матвей</t>
  </si>
  <si>
    <t>Панфилов Данил</t>
  </si>
  <si>
    <t>22.08.2009</t>
  </si>
  <si>
    <t>Панченко Сергей</t>
  </si>
  <si>
    <t>Панькин Данила</t>
  </si>
  <si>
    <t>Паньков Михаил</t>
  </si>
  <si>
    <t>07.06.2011</t>
  </si>
  <si>
    <t>Папазян Сергей</t>
  </si>
  <si>
    <t>11.03.1968</t>
  </si>
  <si>
    <t>Папин Матвей</t>
  </si>
  <si>
    <t>Папушой Максим</t>
  </si>
  <si>
    <t>Парицкий Михаил</t>
  </si>
  <si>
    <t>Паршин Марк</t>
  </si>
  <si>
    <t>Паршутин Андрей</t>
  </si>
  <si>
    <t>Пастухов Кирилл</t>
  </si>
  <si>
    <t>Пастухов Михаил</t>
  </si>
  <si>
    <t>Патапов Захар</t>
  </si>
  <si>
    <t>Пашенько Денис</t>
  </si>
  <si>
    <t>Пашкеев Роман</t>
  </si>
  <si>
    <t>12.08.2011</t>
  </si>
  <si>
    <t>Пекшев Дмитрий</t>
  </si>
  <si>
    <t>Пелих Александр</t>
  </si>
  <si>
    <t>16.10.1990</t>
  </si>
  <si>
    <t>Первушин Елисей</t>
  </si>
  <si>
    <t>15.06.2012</t>
  </si>
  <si>
    <t>Перевера Кирилл</t>
  </si>
  <si>
    <t>06.09.2009</t>
  </si>
  <si>
    <t>Переверзев Владислав</t>
  </si>
  <si>
    <t>Перепелкин Кирилл</t>
  </si>
  <si>
    <t>Перкатый Владимир</t>
  </si>
  <si>
    <t>Перминов Дмитрий</t>
  </si>
  <si>
    <t>27.09.2008</t>
  </si>
  <si>
    <t>Перов Иван</t>
  </si>
  <si>
    <t>Перунов Максим</t>
  </si>
  <si>
    <t>31.07.1986</t>
  </si>
  <si>
    <t>Перфилов Евгений</t>
  </si>
  <si>
    <t>20.03.2010</t>
  </si>
  <si>
    <t>Петренко Сергей</t>
  </si>
  <si>
    <t>22.01.1987</t>
  </si>
  <si>
    <t>Петров Матвей</t>
  </si>
  <si>
    <t>Петров Сергей</t>
  </si>
  <si>
    <t>Петров Станислав</t>
  </si>
  <si>
    <t>Петрушов Роман</t>
  </si>
  <si>
    <t>Петухов Андрей</t>
  </si>
  <si>
    <t>Петухов Дмитрий</t>
  </si>
  <si>
    <t>Петухов Егор</t>
  </si>
  <si>
    <t>Петухов Степан</t>
  </si>
  <si>
    <t>Петухов Федор</t>
  </si>
  <si>
    <t>05.03.2012</t>
  </si>
  <si>
    <t>Пехов Антон</t>
  </si>
  <si>
    <t>Пехуров Ярослав</t>
  </si>
  <si>
    <t>ПЕЧЕРИЦА Никита</t>
  </si>
  <si>
    <t>Пимашин Макар</t>
  </si>
  <si>
    <t>10.05.2010</t>
  </si>
  <si>
    <t>Пингин Валерий</t>
  </si>
  <si>
    <t>Пищук Дмитрий</t>
  </si>
  <si>
    <t>11.01.1990</t>
  </si>
  <si>
    <t>Платонов Валерий</t>
  </si>
  <si>
    <t>09.07.1959</t>
  </si>
  <si>
    <t>Платунов Никита</t>
  </si>
  <si>
    <t>Плескачев Демьян</t>
  </si>
  <si>
    <t>30.03.1998</t>
  </si>
  <si>
    <t>Плетнев Артем</t>
  </si>
  <si>
    <t>Плетнев Максим</t>
  </si>
  <si>
    <t>Плеханов Вячеслав</t>
  </si>
  <si>
    <t>20.10.2002</t>
  </si>
  <si>
    <t>Плешаков Матвей</t>
  </si>
  <si>
    <t>Плисов Станислав</t>
  </si>
  <si>
    <t>05.07.2010</t>
  </si>
  <si>
    <t>Пловецкий Даниил</t>
  </si>
  <si>
    <t>27.04.2004</t>
  </si>
  <si>
    <t>Плотников Арсений</t>
  </si>
  <si>
    <t>Погадаев Алексей</t>
  </si>
  <si>
    <t>Погребняк Вадим</t>
  </si>
  <si>
    <t>Погудин Максим</t>
  </si>
  <si>
    <t>Погуляй Павел</t>
  </si>
  <si>
    <t>Подгорнов Олег</t>
  </si>
  <si>
    <t>23.03.1962</t>
  </si>
  <si>
    <t>Подгородецких Денис</t>
  </si>
  <si>
    <t>Подпалый Платон</t>
  </si>
  <si>
    <t>28.01.2014</t>
  </si>
  <si>
    <t>Подречнев Дмитрий</t>
  </si>
  <si>
    <t>Подскребалин Иван</t>
  </si>
  <si>
    <t>Подъячев Максим</t>
  </si>
  <si>
    <t>Поздняков Федор</t>
  </si>
  <si>
    <t>Покора Дмитрий</t>
  </si>
  <si>
    <t>Покусаев Владислав</t>
  </si>
  <si>
    <t>Покутний Артем</t>
  </si>
  <si>
    <t>Полбенников Валерий</t>
  </si>
  <si>
    <t>Полбенников Владислав</t>
  </si>
  <si>
    <t>15.03.2011</t>
  </si>
  <si>
    <t>Поливанов Андрей</t>
  </si>
  <si>
    <t>Поливанов Дмитрий</t>
  </si>
  <si>
    <t>Половченко Никита</t>
  </si>
  <si>
    <t>Полтораднев Максим</t>
  </si>
  <si>
    <t>Полуэктов Игорь</t>
  </si>
  <si>
    <t>08.12.1970</t>
  </si>
  <si>
    <t>Польков Андрей</t>
  </si>
  <si>
    <t>Полянский Сергей</t>
  </si>
  <si>
    <t>22.04.1970</t>
  </si>
  <si>
    <t>Поминов Максим</t>
  </si>
  <si>
    <t>Понеделкин Никита</t>
  </si>
  <si>
    <t>Пономарев Константин</t>
  </si>
  <si>
    <t>18.09.1992</t>
  </si>
  <si>
    <t>Пономаренко Лука</t>
  </si>
  <si>
    <t>Пономаренко Максим</t>
  </si>
  <si>
    <t>Попадюк Максим</t>
  </si>
  <si>
    <t>09.03.2002</t>
  </si>
  <si>
    <t>20.10.1980</t>
  </si>
  <si>
    <t>Попов Сергей</t>
  </si>
  <si>
    <t>02.01.1971</t>
  </si>
  <si>
    <t>Попов Тимур</t>
  </si>
  <si>
    <t>Попов Федор</t>
  </si>
  <si>
    <t>24.02.2010</t>
  </si>
  <si>
    <t>Порецков Илья</t>
  </si>
  <si>
    <t>Поротиков Егор</t>
  </si>
  <si>
    <t>04.04.2012</t>
  </si>
  <si>
    <t>Портянов Георгий</t>
  </si>
  <si>
    <t>Поскальнюк Артем</t>
  </si>
  <si>
    <t>Посохов Алексей</t>
  </si>
  <si>
    <t>Поспехов Борис</t>
  </si>
  <si>
    <t>14.04.1982</t>
  </si>
  <si>
    <t>Потапов Кирилл</t>
  </si>
  <si>
    <t>Потылицин Андрей</t>
  </si>
  <si>
    <t>Похилько Кирилл</t>
  </si>
  <si>
    <t>Притуляк Павел</t>
  </si>
  <si>
    <t>12.01.2011</t>
  </si>
  <si>
    <t>Прокопьев Даниил</t>
  </si>
  <si>
    <t>Кердем  Саха</t>
  </si>
  <si>
    <t>Прокофьев Егор</t>
  </si>
  <si>
    <t>Пронин Вениамин</t>
  </si>
  <si>
    <t>Просянкин Михаил</t>
  </si>
  <si>
    <t>Протасов Дмитрий</t>
  </si>
  <si>
    <t>05.07.2012</t>
  </si>
  <si>
    <t>Прохоров Денис</t>
  </si>
  <si>
    <t>Прудкий Дмитрий</t>
  </si>
  <si>
    <t>Прудников Иван</t>
  </si>
  <si>
    <t>Пстеян Арам</t>
  </si>
  <si>
    <t>Пужляков Максим</t>
  </si>
  <si>
    <t>Пузырев Михаил</t>
  </si>
  <si>
    <t>Пурышев Егор</t>
  </si>
  <si>
    <t>Пучков Герман</t>
  </si>
  <si>
    <t>Пучков Иван</t>
  </si>
  <si>
    <t>Пушкарев Павел</t>
  </si>
  <si>
    <t>Пушкинский Ярослав</t>
  </si>
  <si>
    <t>ПУШКО Сергей</t>
  </si>
  <si>
    <t>27.01.2002</t>
  </si>
  <si>
    <t>Пырегов Михаил</t>
  </si>
  <si>
    <t>10.08.1977</t>
  </si>
  <si>
    <t>Пятков Александр</t>
  </si>
  <si>
    <t>Пятых Дмитрий</t>
  </si>
  <si>
    <t>Разин Сергей</t>
  </si>
  <si>
    <t>08.06.2003</t>
  </si>
  <si>
    <t>Разуваев Дмитрий</t>
  </si>
  <si>
    <t>08.06.2010</t>
  </si>
  <si>
    <t>Разыграев Никита</t>
  </si>
  <si>
    <t>Раимов Данат</t>
  </si>
  <si>
    <t>09.07.2009</t>
  </si>
  <si>
    <t>Раимов Саид</t>
  </si>
  <si>
    <t>28.05.2011</t>
  </si>
  <si>
    <t>Раицкий Андрей</t>
  </si>
  <si>
    <t>24.05.2010</t>
  </si>
  <si>
    <t>Ракитин Мирон</t>
  </si>
  <si>
    <t>Рамбовский Михаил</t>
  </si>
  <si>
    <t>Распопов Павел</t>
  </si>
  <si>
    <t>Расторгуев Павел</t>
  </si>
  <si>
    <t>Ратников Александр</t>
  </si>
  <si>
    <t>Ратников Кирилл</t>
  </si>
  <si>
    <t>Рахимов Азамат</t>
  </si>
  <si>
    <t>16.02.2012</t>
  </si>
  <si>
    <t>Рахматов Александр</t>
  </si>
  <si>
    <t>Рахматов Константин</t>
  </si>
  <si>
    <t>Раченков Артем</t>
  </si>
  <si>
    <t>Новоорск  Оренб.обл.</t>
  </si>
  <si>
    <t>Рачков Родион</t>
  </si>
  <si>
    <t>Медведево  Марий Эл</t>
  </si>
  <si>
    <t>Ревенко Никита</t>
  </si>
  <si>
    <t>27.12.2010</t>
  </si>
  <si>
    <t>Редров Михаил</t>
  </si>
  <si>
    <t>Редькин Егор</t>
  </si>
  <si>
    <t>16.01.2011</t>
  </si>
  <si>
    <t>Резвушкин Сергей</t>
  </si>
  <si>
    <t>Резников Владимир</t>
  </si>
  <si>
    <t>27.06.2002</t>
  </si>
  <si>
    <t>Резниченко Глеб</t>
  </si>
  <si>
    <t>02.06.2009</t>
  </si>
  <si>
    <t>Пролетарск</t>
  </si>
  <si>
    <t>Резниченко Леонид</t>
  </si>
  <si>
    <t>Резниченко Никита</t>
  </si>
  <si>
    <t>21.12.2009</t>
  </si>
  <si>
    <t>Резун Николай</t>
  </si>
  <si>
    <t>18.11.2008</t>
  </si>
  <si>
    <t>Рейдер Егор</t>
  </si>
  <si>
    <t>19.05.2012</t>
  </si>
  <si>
    <t>Репин Илья</t>
  </si>
  <si>
    <t>Решетов Максим</t>
  </si>
  <si>
    <t>Бугуруслан  Оренб.обл.</t>
  </si>
  <si>
    <t>Роганов Роман</t>
  </si>
  <si>
    <t>Рогачев Дмитрий</t>
  </si>
  <si>
    <t>Рогов Александр</t>
  </si>
  <si>
    <t>Родивилов Александр</t>
  </si>
  <si>
    <t>Родин Егор</t>
  </si>
  <si>
    <t>08.10.2004</t>
  </si>
  <si>
    <t>Родионов Дмитрий</t>
  </si>
  <si>
    <t>08.06.1971</t>
  </si>
  <si>
    <t>Родионов Исмаил</t>
  </si>
  <si>
    <t>Родионов Радион</t>
  </si>
  <si>
    <t>Родыгин Роман</t>
  </si>
  <si>
    <t>Родькин Евгений</t>
  </si>
  <si>
    <t>Рожков Сергей</t>
  </si>
  <si>
    <t>Розанов Кирилл</t>
  </si>
  <si>
    <t>Степное  Сар.о.</t>
  </si>
  <si>
    <t>Розиков Руслан</t>
  </si>
  <si>
    <t>Романов Валерий</t>
  </si>
  <si>
    <t>07.11.2010</t>
  </si>
  <si>
    <t>Романов Илья</t>
  </si>
  <si>
    <t>06.05.2010</t>
  </si>
  <si>
    <t>Романович Михаил</t>
  </si>
  <si>
    <t>Романовский Павел</t>
  </si>
  <si>
    <t>Ромчук Андрей</t>
  </si>
  <si>
    <t>Ронин Илья</t>
  </si>
  <si>
    <t>02.08.1996</t>
  </si>
  <si>
    <t>Роотермель Семен</t>
  </si>
  <si>
    <t>Росляков Михаил</t>
  </si>
  <si>
    <t>21.10.2012</t>
  </si>
  <si>
    <t>Рубахин Максим</t>
  </si>
  <si>
    <t>Ругаев Аллаз</t>
  </si>
  <si>
    <t>Рудик Никита</t>
  </si>
  <si>
    <t>Рудый Александр</t>
  </si>
  <si>
    <t>Румянцев Михаил</t>
  </si>
  <si>
    <t>Рывкин Максим</t>
  </si>
  <si>
    <t>Рыжков Александр</t>
  </si>
  <si>
    <t>26.09.1985</t>
  </si>
  <si>
    <t>Рыжов Константин</t>
  </si>
  <si>
    <t>23.10.2011</t>
  </si>
  <si>
    <t>Рындин Артем</t>
  </si>
  <si>
    <t>Рысин Михаил</t>
  </si>
  <si>
    <t>29.11.2011</t>
  </si>
  <si>
    <t>Рябов Дмитрий</t>
  </si>
  <si>
    <t>Рябов Степан</t>
  </si>
  <si>
    <t>30.10.2005</t>
  </si>
  <si>
    <t>Рябоконь Илья</t>
  </si>
  <si>
    <t>10.08.1980</t>
  </si>
  <si>
    <t>Ряписов Герман</t>
  </si>
  <si>
    <t>Кингисепп  Лен.о.</t>
  </si>
  <si>
    <t>Савин Илья</t>
  </si>
  <si>
    <t>Савин Сергей</t>
  </si>
  <si>
    <t>Савицкий Данил</t>
  </si>
  <si>
    <t>Савочкин Захар</t>
  </si>
  <si>
    <t>Савченко Валерий</t>
  </si>
  <si>
    <t>22.04.1973</t>
  </si>
  <si>
    <t>Савчук Александр</t>
  </si>
  <si>
    <t>31.10.2012</t>
  </si>
  <si>
    <t>Савчук Захар</t>
  </si>
  <si>
    <t>Сагалаков Петр</t>
  </si>
  <si>
    <t>Сайдяков Константин</t>
  </si>
  <si>
    <t>Сайфутдинов Аскар</t>
  </si>
  <si>
    <t>Сакаев Макар</t>
  </si>
  <si>
    <t>Сакак Отчугаш</t>
  </si>
  <si>
    <t>03.10.2003</t>
  </si>
  <si>
    <t>Сакунц Артур</t>
  </si>
  <si>
    <t>Саладин Алексей</t>
  </si>
  <si>
    <t>01.10.2010</t>
  </si>
  <si>
    <t>Салахов Юсуф</t>
  </si>
  <si>
    <t>30.07.2004</t>
  </si>
  <si>
    <t>Салимов Комрон</t>
  </si>
  <si>
    <t>Салихов Рузаль</t>
  </si>
  <si>
    <t>Салов Кирилл</t>
  </si>
  <si>
    <t>Салтыков Никита</t>
  </si>
  <si>
    <t>Сальков Илья</t>
  </si>
  <si>
    <t>Саляхов Сергей</t>
  </si>
  <si>
    <t>12.11.1998</t>
  </si>
  <si>
    <t>Самойленко Антон</t>
  </si>
  <si>
    <t>26.02.2010</t>
  </si>
  <si>
    <t>Самсонов Артем</t>
  </si>
  <si>
    <t>Сапоненко Илья</t>
  </si>
  <si>
    <t>Сапронов Владислав</t>
  </si>
  <si>
    <t>11.05.2004</t>
  </si>
  <si>
    <t>Саргсян Артур</t>
  </si>
  <si>
    <t>Каменогорск  Лен.обл.</t>
  </si>
  <si>
    <t>Саркисов Максим</t>
  </si>
  <si>
    <t>15.08.2009</t>
  </si>
  <si>
    <t>Сартаков Юрий</t>
  </si>
  <si>
    <t>21.02.1976</t>
  </si>
  <si>
    <t>Сарычев Александр</t>
  </si>
  <si>
    <t>Сарычев Арсений</t>
  </si>
  <si>
    <t>Сафин Ринат</t>
  </si>
  <si>
    <t>Сафиуллин Рафис</t>
  </si>
  <si>
    <t>10.10.2012</t>
  </si>
  <si>
    <t>Сафонов Александр</t>
  </si>
  <si>
    <t>САФРОНОВ Павел</t>
  </si>
  <si>
    <t>Горловка  Укр.</t>
  </si>
  <si>
    <t>Свалов Никита</t>
  </si>
  <si>
    <t>Светличный Артемий</t>
  </si>
  <si>
    <t>Светлокобов Кирилл</t>
  </si>
  <si>
    <t>14.02.2009</t>
  </si>
  <si>
    <t>Свистун Никита</t>
  </si>
  <si>
    <t>Свистунов Дмитрий</t>
  </si>
  <si>
    <t>Седых Глеб</t>
  </si>
  <si>
    <t>24.12.2010</t>
  </si>
  <si>
    <t>Сейтмурадов Анвар</t>
  </si>
  <si>
    <t>Сейтов Константин</t>
  </si>
  <si>
    <t>Селетков Павел</t>
  </si>
  <si>
    <t>Семагин Николай</t>
  </si>
  <si>
    <t>30.10.2010</t>
  </si>
  <si>
    <t>Семейкин Кирилл</t>
  </si>
  <si>
    <t>Семенов Иван</t>
  </si>
  <si>
    <t>Семенов Игорь</t>
  </si>
  <si>
    <t>Семенов Роман</t>
  </si>
  <si>
    <t>Семенов Сергей</t>
  </si>
  <si>
    <t>Семешин Павел</t>
  </si>
  <si>
    <t>Семещенко Сергей</t>
  </si>
  <si>
    <t>18.07.2011</t>
  </si>
  <si>
    <t>Семизоров Георгий</t>
  </si>
  <si>
    <t>Семяшкин Кирилл</t>
  </si>
  <si>
    <t>СЕНАТОВ Глеб</t>
  </si>
  <si>
    <t>Сенов Хамзет</t>
  </si>
  <si>
    <t>Сенченко Денис</t>
  </si>
  <si>
    <t>Сенченко Тимофей</t>
  </si>
  <si>
    <t>Сень Кирилл</t>
  </si>
  <si>
    <t>Сергеев Даниил</t>
  </si>
  <si>
    <t>Сергеев Дмитрий</t>
  </si>
  <si>
    <t>Сергеев Константин</t>
  </si>
  <si>
    <t>26.05.1976</t>
  </si>
  <si>
    <t>Сергеев Никита</t>
  </si>
  <si>
    <t>Серегин Даниил</t>
  </si>
  <si>
    <t>Серенков Степан</t>
  </si>
  <si>
    <t>Сериков Даниил</t>
  </si>
  <si>
    <t>Серов Кирилл</t>
  </si>
  <si>
    <t>Серов Роман</t>
  </si>
  <si>
    <t>Серухин Владислав</t>
  </si>
  <si>
    <t>Сеченов Владислав</t>
  </si>
  <si>
    <t>Сибгатуллин Самат</t>
  </si>
  <si>
    <t>17.05.2011</t>
  </si>
  <si>
    <t>Сидельников Артем</t>
  </si>
  <si>
    <t>Сидельников Евгений</t>
  </si>
  <si>
    <t>18.01.2011</t>
  </si>
  <si>
    <t>Сидоренко Игорь</t>
  </si>
  <si>
    <t>Сидоров Андрей</t>
  </si>
  <si>
    <t>Вязники  Вл.обл.</t>
  </si>
  <si>
    <t>СИДОРОВ Игорь</t>
  </si>
  <si>
    <t>Сидоров Михаил</t>
  </si>
  <si>
    <t>Сизенов Александр</t>
  </si>
  <si>
    <t>Сизиков Андрей</t>
  </si>
  <si>
    <t>Сизов Егор</t>
  </si>
  <si>
    <t>Силантьев Алексей</t>
  </si>
  <si>
    <t>25.09.1986</t>
  </si>
  <si>
    <t>Симакин Сергей</t>
  </si>
  <si>
    <t>10.04.1970</t>
  </si>
  <si>
    <t>22.02.1965</t>
  </si>
  <si>
    <t>Симоненко Константин</t>
  </si>
  <si>
    <t>Симонов Борис</t>
  </si>
  <si>
    <t>Симонов Илья</t>
  </si>
  <si>
    <t>Симутин Степан</t>
  </si>
  <si>
    <t>Синичкин Макар</t>
  </si>
  <si>
    <t>Синченко Виталий</t>
  </si>
  <si>
    <t>05.01.1984</t>
  </si>
  <si>
    <t>Ситников Даниил</t>
  </si>
  <si>
    <t>Сичкарук Максим</t>
  </si>
  <si>
    <t>Скворцов Иван</t>
  </si>
  <si>
    <t>Скидань Михаил</t>
  </si>
  <si>
    <t>Скляров Иван</t>
  </si>
  <si>
    <t>16.06.2010</t>
  </si>
  <si>
    <t>Скоморохов Владислав</t>
  </si>
  <si>
    <t>Скотницкий Дидье</t>
  </si>
  <si>
    <t>Скулаков Михаил</t>
  </si>
  <si>
    <t>Скурихин Михаил</t>
  </si>
  <si>
    <t>Слаутин Федор</t>
  </si>
  <si>
    <t>Слепнев Артемий</t>
  </si>
  <si>
    <t>05.03.2013</t>
  </si>
  <si>
    <t>Слепнев Дмитрий</t>
  </si>
  <si>
    <t>11.09.2010</t>
  </si>
  <si>
    <t>Слепов Максим</t>
  </si>
  <si>
    <t>Слепцов Айан</t>
  </si>
  <si>
    <t>Слепцов Даниил</t>
  </si>
  <si>
    <t>Бютейдях  Якут.</t>
  </si>
  <si>
    <t>Слепцов Егор</t>
  </si>
  <si>
    <t>Слончук Дмитрий</t>
  </si>
  <si>
    <t>Смирнов Валентин</t>
  </si>
  <si>
    <t>Смирнов Виталий</t>
  </si>
  <si>
    <t>Смирнов Данила</t>
  </si>
  <si>
    <t>03.06.2013</t>
  </si>
  <si>
    <t>Смирнов Денис</t>
  </si>
  <si>
    <t>Смирнов Евгений</t>
  </si>
  <si>
    <t>11.12.1999</t>
  </si>
  <si>
    <t>Снитко Михаил</t>
  </si>
  <si>
    <t>03.04.1980</t>
  </si>
  <si>
    <t>Соболев Дэмиан</t>
  </si>
  <si>
    <t>Содномов Эрдем</t>
  </si>
  <si>
    <t>Соков Александр</t>
  </si>
  <si>
    <t>11.12.1996</t>
  </si>
  <si>
    <t>Соколов Артем</t>
  </si>
  <si>
    <t>Соколов Вадим</t>
  </si>
  <si>
    <t>Соколов Владислав</t>
  </si>
  <si>
    <t>22.01.2012</t>
  </si>
  <si>
    <t>Соколов Дмитрий</t>
  </si>
  <si>
    <t>16.05.1978</t>
  </si>
  <si>
    <t>Соколов Матвей</t>
  </si>
  <si>
    <t>11.01.2011</t>
  </si>
  <si>
    <t>Солдатенко Михаил</t>
  </si>
  <si>
    <t>06.02.2012</t>
  </si>
  <si>
    <t>Соловей Юрий</t>
  </si>
  <si>
    <t>11.08.1982</t>
  </si>
  <si>
    <t>05.04.1988</t>
  </si>
  <si>
    <t>Соловьев Михаил</t>
  </si>
  <si>
    <t>Соловьев Федор</t>
  </si>
  <si>
    <t>Солодянкин Семен</t>
  </si>
  <si>
    <t>Солоха Михаил</t>
  </si>
  <si>
    <t>01.06.2010</t>
  </si>
  <si>
    <t>Соляников Мирослав</t>
  </si>
  <si>
    <t>07.12.2012</t>
  </si>
  <si>
    <t>Соминский Юрий</t>
  </si>
  <si>
    <t>Сон Антон</t>
  </si>
  <si>
    <t>Сорокин Матвей</t>
  </si>
  <si>
    <t>Сосин Алексей</t>
  </si>
  <si>
    <t>Соснов Илья</t>
  </si>
  <si>
    <t>Сотников Илья</t>
  </si>
  <si>
    <t>Сочинский Тимофей</t>
  </si>
  <si>
    <t>Сочнев Георгий</t>
  </si>
  <si>
    <t>11.06.2011</t>
  </si>
  <si>
    <t>Спасов Егор</t>
  </si>
  <si>
    <t>Спивак Тимофей</t>
  </si>
  <si>
    <t>Спиридонов Вячеслав</t>
  </si>
  <si>
    <t>16.02.2010</t>
  </si>
  <si>
    <t>Стальмахович Андрей</t>
  </si>
  <si>
    <t>24.04.1982</t>
  </si>
  <si>
    <t>Стариков Михаил</t>
  </si>
  <si>
    <t>23.10.1975</t>
  </si>
  <si>
    <t>Старичков Кирилл</t>
  </si>
  <si>
    <t>18.10.2010</t>
  </si>
  <si>
    <t>Старков Савелий</t>
  </si>
  <si>
    <t>Стати Михаил</t>
  </si>
  <si>
    <t>11.01.1997</t>
  </si>
  <si>
    <t>Стебунов Сергей</t>
  </si>
  <si>
    <t>19.07.1955</t>
  </si>
  <si>
    <t>Степаненко Илья</t>
  </si>
  <si>
    <t>Степанов Виктор</t>
  </si>
  <si>
    <t>16.12.2011</t>
  </si>
  <si>
    <t>Степанов Денис</t>
  </si>
  <si>
    <t>Степанов Максим</t>
  </si>
  <si>
    <t>Степанов Михаил</t>
  </si>
  <si>
    <t>25.12.1975</t>
  </si>
  <si>
    <t>Столяров Михаил</t>
  </si>
  <si>
    <t>02.11.2012</t>
  </si>
  <si>
    <t>Столяров Станислав</t>
  </si>
  <si>
    <t>Сторожев Егор</t>
  </si>
  <si>
    <t>Сторожев Максим</t>
  </si>
  <si>
    <t>10.01.1981</t>
  </si>
  <si>
    <t>Стрешнев Владислав</t>
  </si>
  <si>
    <t>16.08.1995</t>
  </si>
  <si>
    <t>СТРИОНОВ Роман</t>
  </si>
  <si>
    <t>07.03.1976</t>
  </si>
  <si>
    <t>Строков Илья</t>
  </si>
  <si>
    <t>Ступников Лев</t>
  </si>
  <si>
    <t>Субботин Роман</t>
  </si>
  <si>
    <t>Суворов Матвей</t>
  </si>
  <si>
    <t>Судаков Константин</t>
  </si>
  <si>
    <t>Сулдин Владислав</t>
  </si>
  <si>
    <t>Сулейманов Адель</t>
  </si>
  <si>
    <t>Султанов Амаль</t>
  </si>
  <si>
    <t>Султанов Исмаил</t>
  </si>
  <si>
    <t>Сунегин Евгений</t>
  </si>
  <si>
    <t>22.01.1974</t>
  </si>
  <si>
    <t>Кушва  Св.обл.</t>
  </si>
  <si>
    <t>Суриков Александр</t>
  </si>
  <si>
    <t>12.09.1972</t>
  </si>
  <si>
    <t>Суринов Влад</t>
  </si>
  <si>
    <t>Суров Денис</t>
  </si>
  <si>
    <t>09.12.2003</t>
  </si>
  <si>
    <t>Суровцев Иван</t>
  </si>
  <si>
    <t>Сусанин Иван</t>
  </si>
  <si>
    <t>Суслов Данил</t>
  </si>
  <si>
    <t>Суханов Владислав</t>
  </si>
  <si>
    <t>Сухов Вадим</t>
  </si>
  <si>
    <t>20.10.2006</t>
  </si>
  <si>
    <t>СУЮНДЫК Мансур</t>
  </si>
  <si>
    <t>Сыроваткин Василий</t>
  </si>
  <si>
    <t>Сысоев Сергей</t>
  </si>
  <si>
    <t>11.09.1971</t>
  </si>
  <si>
    <t>Сюзев Иван</t>
  </si>
  <si>
    <t>Табанаков Кирилл</t>
  </si>
  <si>
    <t>Табачников Савва</t>
  </si>
  <si>
    <t>Таипов Инсаф</t>
  </si>
  <si>
    <t>Таймасханов Хайбула</t>
  </si>
  <si>
    <t>Тарасенко Максим</t>
  </si>
  <si>
    <t>Тарасенко Никита</t>
  </si>
  <si>
    <t>Тарасенко Руслан</t>
  </si>
  <si>
    <t>Тарасов Андрей</t>
  </si>
  <si>
    <t>Тарлавский Алексей</t>
  </si>
  <si>
    <t>25.06.2008</t>
  </si>
  <si>
    <t>Татаринов Глеб</t>
  </si>
  <si>
    <t>Татуйко Максим</t>
  </si>
  <si>
    <t>Тачалов Антон</t>
  </si>
  <si>
    <t>13.12.1979</t>
  </si>
  <si>
    <t>Текушев Адам</t>
  </si>
  <si>
    <t>Текушев Алан</t>
  </si>
  <si>
    <t>Телегин Тимофей</t>
  </si>
  <si>
    <t>13.11.2010</t>
  </si>
  <si>
    <t>Тельманов Арсений</t>
  </si>
  <si>
    <t>Тенешев Андрей</t>
  </si>
  <si>
    <t>Терентьев Всеволод</t>
  </si>
  <si>
    <t>Терентьев Святослав</t>
  </si>
  <si>
    <t>Терехов Владислав</t>
  </si>
  <si>
    <t>Тетеркин Артем</t>
  </si>
  <si>
    <t>Тимергазин Руслан</t>
  </si>
  <si>
    <t>21.07.1990</t>
  </si>
  <si>
    <t>Тимергалиев Эдгар</t>
  </si>
  <si>
    <t>Тимофеев Александр</t>
  </si>
  <si>
    <t>Титков Александр</t>
  </si>
  <si>
    <t>23.01.1958</t>
  </si>
  <si>
    <t>Титов Артем</t>
  </si>
  <si>
    <t>21.01.2011</t>
  </si>
  <si>
    <t>Тихомиров Александр</t>
  </si>
  <si>
    <t>Тихомиров Евгений</t>
  </si>
  <si>
    <t>Тихомиров Сергей</t>
  </si>
  <si>
    <t>Тихонов Матвей</t>
  </si>
  <si>
    <t>Тищенко Павел</t>
  </si>
  <si>
    <t>Ткаченко Владимир</t>
  </si>
  <si>
    <t>Ткаченко Константин</t>
  </si>
  <si>
    <t>Ткачук Станислав</t>
  </si>
  <si>
    <t>Токарев Захар</t>
  </si>
  <si>
    <t>Толайкин Семен</t>
  </si>
  <si>
    <t>ТОЛКАЧЕВ Виктор</t>
  </si>
  <si>
    <t>11.12.1970</t>
  </si>
  <si>
    <t>Толмачев Иван</t>
  </si>
  <si>
    <t>02.03.1994</t>
  </si>
  <si>
    <t>Толокольников Сергей</t>
  </si>
  <si>
    <t>17.04.2002</t>
  </si>
  <si>
    <t>Толстиков Валентин</t>
  </si>
  <si>
    <t>19.09.1986</t>
  </si>
  <si>
    <t>Толстопятов Александр</t>
  </si>
  <si>
    <t>Толстухин Денис</t>
  </si>
  <si>
    <t>Томашевич Ростислав</t>
  </si>
  <si>
    <t>Топалов Сергей</t>
  </si>
  <si>
    <t>Топоев Алексей</t>
  </si>
  <si>
    <t>30.01.1999</t>
  </si>
  <si>
    <t>Торжевский Никита</t>
  </si>
  <si>
    <t>Торлак Дмитрий</t>
  </si>
  <si>
    <t>26.10.2010</t>
  </si>
  <si>
    <t>Требух Кирилл</t>
  </si>
  <si>
    <t>Тренин Владислав</t>
  </si>
  <si>
    <t>Трепыхалин Игнатий</t>
  </si>
  <si>
    <t>17.06.2011</t>
  </si>
  <si>
    <t>Третьяков Артем</t>
  </si>
  <si>
    <t>Третьяков Денис</t>
  </si>
  <si>
    <t>Трифонов Никита</t>
  </si>
  <si>
    <t>ТРОКША Риналд</t>
  </si>
  <si>
    <t>Тромбач Никита</t>
  </si>
  <si>
    <t>Тронин Андрей</t>
  </si>
  <si>
    <t>Труфанов Артем</t>
  </si>
  <si>
    <t>Трухин Леонид</t>
  </si>
  <si>
    <t>23.08.2012</t>
  </si>
  <si>
    <t>Трушков Илья</t>
  </si>
  <si>
    <t>Преображение  Приморский кр.</t>
  </si>
  <si>
    <t>Тузов Андрей</t>
  </si>
  <si>
    <t>Туполев Никита</t>
  </si>
  <si>
    <t>ТУРАЛ Энуар</t>
  </si>
  <si>
    <t>Турочкин Арсений</t>
  </si>
  <si>
    <t>14.02.2011</t>
  </si>
  <si>
    <t>Тхакахов Руслан</t>
  </si>
  <si>
    <t>15.10.1974</t>
  </si>
  <si>
    <t>Тюнин Данил</t>
  </si>
  <si>
    <t>Тюриков Даниил</t>
  </si>
  <si>
    <t>17.08.2010</t>
  </si>
  <si>
    <t>Тюрин Вячеслав</t>
  </si>
  <si>
    <t>Тютин Максим</t>
  </si>
  <si>
    <t>25.12.2011</t>
  </si>
  <si>
    <t>Тютюкин Тимофей</t>
  </si>
  <si>
    <t>Уберт Глеб</t>
  </si>
  <si>
    <t>Уваров Александр</t>
  </si>
  <si>
    <t>УГНИВЕНКО Александр</t>
  </si>
  <si>
    <t>Уклейкин Алексей</t>
  </si>
  <si>
    <t>Украинский Александр</t>
  </si>
  <si>
    <t>05.11.1959</t>
  </si>
  <si>
    <t>УКСУСОВ Максим</t>
  </si>
  <si>
    <t>Уланов Матвей</t>
  </si>
  <si>
    <t>Ульбашев Халид</t>
  </si>
  <si>
    <t>29.07.2011</t>
  </si>
  <si>
    <t>Ульянкин Марк</t>
  </si>
  <si>
    <t>Уляшев Тимофей</t>
  </si>
  <si>
    <t>11.05.2011</t>
  </si>
  <si>
    <t>Унанян Давид</t>
  </si>
  <si>
    <t>Урдин Арсений</t>
  </si>
  <si>
    <t>Урюпин Федор</t>
  </si>
  <si>
    <t>18.06.2010</t>
  </si>
  <si>
    <t>Уханов Георгий</t>
  </si>
  <si>
    <t>Ушаков Максим</t>
  </si>
  <si>
    <t>Фазылов Рамазан</t>
  </si>
  <si>
    <t>Файзрахманов Карим</t>
  </si>
  <si>
    <t>Файрузов Раиль</t>
  </si>
  <si>
    <t>Заинск  Тат.</t>
  </si>
  <si>
    <t>ФАМ НГОК Туан</t>
  </si>
  <si>
    <t>13.01.1992</t>
  </si>
  <si>
    <t>ФАНГ Бо</t>
  </si>
  <si>
    <t>09.01.1992</t>
  </si>
  <si>
    <t>Фасахов Наиль</t>
  </si>
  <si>
    <t>Фатеев Дмитрий</t>
  </si>
  <si>
    <t>Фаттахеев Максим</t>
  </si>
  <si>
    <t>Фаттахов Карим</t>
  </si>
  <si>
    <t>30.04.2008</t>
  </si>
  <si>
    <t>Фединишин Максим</t>
  </si>
  <si>
    <t>Федиско Эрнест</t>
  </si>
  <si>
    <t>Федосеев Евгений</t>
  </si>
  <si>
    <t>15.03.1991</t>
  </si>
  <si>
    <t>Федосеев Никита</t>
  </si>
  <si>
    <t>19.03.2014</t>
  </si>
  <si>
    <t>Федосов Роман</t>
  </si>
  <si>
    <t>Федотов Аркадий</t>
  </si>
  <si>
    <t>Федотов Михаил</t>
  </si>
  <si>
    <t>Федотов Степан</t>
  </si>
  <si>
    <t>Федянин Андрей</t>
  </si>
  <si>
    <t>Феоктистов Иван</t>
  </si>
  <si>
    <t>Феоктистов Олег</t>
  </si>
  <si>
    <t>20.06.2013</t>
  </si>
  <si>
    <t>Фесенко Сергей</t>
  </si>
  <si>
    <t>Филатов Федор</t>
  </si>
  <si>
    <t>Боровск  Кал.о.</t>
  </si>
  <si>
    <t>Филимонов Константин</t>
  </si>
  <si>
    <t>Филиппов Артем</t>
  </si>
  <si>
    <t>19.09.1990</t>
  </si>
  <si>
    <t>Филиппов Давид</t>
  </si>
  <si>
    <t>Филиппов Игорь</t>
  </si>
  <si>
    <t>29.03.1968</t>
  </si>
  <si>
    <t>Филиппов Кириян</t>
  </si>
  <si>
    <t>21.09.2011</t>
  </si>
  <si>
    <t>Фильчев Артем</t>
  </si>
  <si>
    <t>Фомин Андрей</t>
  </si>
  <si>
    <t>Фоминов Яков</t>
  </si>
  <si>
    <t>04.02.2010</t>
  </si>
  <si>
    <t>Фомичев Андрей</t>
  </si>
  <si>
    <t>Фомичев Арсений</t>
  </si>
  <si>
    <t>Фомичев Даниил</t>
  </si>
  <si>
    <t>Фондаринов Дмитрий</t>
  </si>
  <si>
    <t>22.04.2012</t>
  </si>
  <si>
    <t>Фофанов Иван</t>
  </si>
  <si>
    <t>Фрезе Артем</t>
  </si>
  <si>
    <t>ФРЕЙТАШ Маркуш</t>
  </si>
  <si>
    <t>30.04.1988</t>
  </si>
  <si>
    <t>Португалия</t>
  </si>
  <si>
    <t>Фридман Лев</t>
  </si>
  <si>
    <t>11.01.2012</t>
  </si>
  <si>
    <t>Фридман Леонид</t>
  </si>
  <si>
    <t>Фрыгин Алексей</t>
  </si>
  <si>
    <t>Хабибрахманов Реналь</t>
  </si>
  <si>
    <t>Хабовец Александр</t>
  </si>
  <si>
    <t>Хаитов Михаил</t>
  </si>
  <si>
    <t>Хайдаров Даниил</t>
  </si>
  <si>
    <t>Хайлов Ефим</t>
  </si>
  <si>
    <t>Хакимов Руслан</t>
  </si>
  <si>
    <t>04.07.2010</t>
  </si>
  <si>
    <t>Халилов Магомед</t>
  </si>
  <si>
    <t>Халима Ибрахим</t>
  </si>
  <si>
    <t>26.12.2010</t>
  </si>
  <si>
    <t>Халькевич Никита</t>
  </si>
  <si>
    <t>Ханцев Ислам</t>
  </si>
  <si>
    <t>Харинцев Федор</t>
  </si>
  <si>
    <t>Харитонов Максим</t>
  </si>
  <si>
    <t>Харченко Александр</t>
  </si>
  <si>
    <t>Хасанов Радмир</t>
  </si>
  <si>
    <t>21.04.2012</t>
  </si>
  <si>
    <t>Хасаншин Байсар</t>
  </si>
  <si>
    <t>Хаятдинов Матвей</t>
  </si>
  <si>
    <t>Хебнев Семен</t>
  </si>
  <si>
    <t>24.06.2009</t>
  </si>
  <si>
    <t>Хижняк Ярослав</t>
  </si>
  <si>
    <t>Хикматуллин Динар</t>
  </si>
  <si>
    <t>Химин Дмитрий</t>
  </si>
  <si>
    <t>Хисамутдинов Аяз</t>
  </si>
  <si>
    <t>Хлапов Никита</t>
  </si>
  <si>
    <t>Хлебников Максим</t>
  </si>
  <si>
    <t>Хмыров Дмитрий</t>
  </si>
  <si>
    <t>Хорошунов Алексей</t>
  </si>
  <si>
    <t>26.09.2011</t>
  </si>
  <si>
    <t>Хохлов Алексей</t>
  </si>
  <si>
    <t>23.10.2012</t>
  </si>
  <si>
    <t>Хохлов Евгений</t>
  </si>
  <si>
    <t>Храмов Игорь</t>
  </si>
  <si>
    <t>01.07.1974</t>
  </si>
  <si>
    <t>Храмцов Александр</t>
  </si>
  <si>
    <t>10.06.2008</t>
  </si>
  <si>
    <t>Храмцов Иван</t>
  </si>
  <si>
    <t>Христофоров Василий</t>
  </si>
  <si>
    <t>Худой Егор</t>
  </si>
  <si>
    <t>Худой Иван</t>
  </si>
  <si>
    <t>Худяков Максим</t>
  </si>
  <si>
    <t>Хукмутдинов Мансур</t>
  </si>
  <si>
    <t>Хусаинов Искандер</t>
  </si>
  <si>
    <t>Хуснутдинов Леонид</t>
  </si>
  <si>
    <t>Цаплин Александр</t>
  </si>
  <si>
    <t>Цей Рустам</t>
  </si>
  <si>
    <t>Целовальников Александр</t>
  </si>
  <si>
    <t>Цепилов Владислав</t>
  </si>
  <si>
    <t>23.10.2008</t>
  </si>
  <si>
    <t>Цивилев Вадим</t>
  </si>
  <si>
    <t>Циркуль Николай</t>
  </si>
  <si>
    <t>Цируленко Дмитрий</t>
  </si>
  <si>
    <t>22.09.1975</t>
  </si>
  <si>
    <t>Цихлер Егор</t>
  </si>
  <si>
    <t>Цой Андрей</t>
  </si>
  <si>
    <t>Цой Тимур</t>
  </si>
  <si>
    <t>Екатериноградская  КБР</t>
  </si>
  <si>
    <t>Цуркин Макар</t>
  </si>
  <si>
    <t>Цыбикдоржиев Дмитрий</t>
  </si>
  <si>
    <t>Цыбикжапов Амарсана</t>
  </si>
  <si>
    <t>Цыбикжапов Дугар</t>
  </si>
  <si>
    <t>Цыгановский Андрей</t>
  </si>
  <si>
    <t>Цыплаков Александр</t>
  </si>
  <si>
    <t>24.04.1991</t>
  </si>
  <si>
    <t>Цэдашиев Аюр</t>
  </si>
  <si>
    <t>Цэдашиев Цырен</t>
  </si>
  <si>
    <t>Чаптыков Егор</t>
  </si>
  <si>
    <t>Чачхиани Илья</t>
  </si>
  <si>
    <t>11.09.1990</t>
  </si>
  <si>
    <t>Чвырков Матвей</t>
  </si>
  <si>
    <t>Чебаков Кирилл</t>
  </si>
  <si>
    <t>Чебаненко Дмитрий</t>
  </si>
  <si>
    <t>Чеботарев Антон</t>
  </si>
  <si>
    <t>21.01.2012</t>
  </si>
  <si>
    <t>Чеботарев Евгений</t>
  </si>
  <si>
    <t>Чемерис Сергей</t>
  </si>
  <si>
    <t>12.08.1989</t>
  </si>
  <si>
    <t>Чепкасов Кристиан-Александр</t>
  </si>
  <si>
    <t>Черевко Дмитрий</t>
  </si>
  <si>
    <t>Чередник Артем</t>
  </si>
  <si>
    <t>Черемхин Арсений</t>
  </si>
  <si>
    <t>Черкасов Тимофей</t>
  </si>
  <si>
    <t>Черкашин Андрей</t>
  </si>
  <si>
    <t>04.07.2005</t>
  </si>
  <si>
    <t>Черненко Максим</t>
  </si>
  <si>
    <t>Черненко Ростислав</t>
  </si>
  <si>
    <t>01.11.2011</t>
  </si>
  <si>
    <t>Чернигов Степан</t>
  </si>
  <si>
    <t>23.09.2010</t>
  </si>
  <si>
    <t>Чернов Алексей</t>
  </si>
  <si>
    <t>Черноглазов Никита</t>
  </si>
  <si>
    <t>04.01.1999</t>
  </si>
  <si>
    <t>Черноскутов Федор</t>
  </si>
  <si>
    <t>11.02.2004</t>
  </si>
  <si>
    <t>Чернышев Артем</t>
  </si>
  <si>
    <t>Черяшов Борис</t>
  </si>
  <si>
    <t>Четвертаков Николай</t>
  </si>
  <si>
    <t>Чинчирик Тихон</t>
  </si>
  <si>
    <t>Чирский Иван</t>
  </si>
  <si>
    <t>06.08.2009</t>
  </si>
  <si>
    <t>Чистяков Павел</t>
  </si>
  <si>
    <t>Чичаев Николай</t>
  </si>
  <si>
    <t>Чичерин Иван</t>
  </si>
  <si>
    <t>Чичикин Андрей</t>
  </si>
  <si>
    <t>Чубасов Михаил</t>
  </si>
  <si>
    <t>25.08.2010</t>
  </si>
  <si>
    <t>Чугунов Георгий</t>
  </si>
  <si>
    <t>Чудинов Георгий</t>
  </si>
  <si>
    <t>Чулков Виталий</t>
  </si>
  <si>
    <t>20.12.1983</t>
  </si>
  <si>
    <t>Чумарин Захар</t>
  </si>
  <si>
    <t>Чупин Илья</t>
  </si>
  <si>
    <t>21.12.2012</t>
  </si>
  <si>
    <t>Чуркин Николай</t>
  </si>
  <si>
    <t>Чуркин Степан</t>
  </si>
  <si>
    <t>Чуфицкий Владислав</t>
  </si>
  <si>
    <t>Шагизиганов Данияр</t>
  </si>
  <si>
    <t>Шагин Максим</t>
  </si>
  <si>
    <t>15.09.2011</t>
  </si>
  <si>
    <t>Шаев Борис</t>
  </si>
  <si>
    <t>Шаймиев Рустем</t>
  </si>
  <si>
    <t>Шайтаров Михаил</t>
  </si>
  <si>
    <t>07.12.2011</t>
  </si>
  <si>
    <t>Шакиров Айнур</t>
  </si>
  <si>
    <t>Шакиров Рияз</t>
  </si>
  <si>
    <t>Шалгинов Давыд</t>
  </si>
  <si>
    <t>Шаллоев Николай</t>
  </si>
  <si>
    <t>Шамонаев Павел</t>
  </si>
  <si>
    <t>Шамсутдинов Айдар</t>
  </si>
  <si>
    <t>04.10.2010</t>
  </si>
  <si>
    <t>Шарапов Роман</t>
  </si>
  <si>
    <t>06.08.1995</t>
  </si>
  <si>
    <t>Шараухов Дмитрий</t>
  </si>
  <si>
    <t>Шарипов Дамир</t>
  </si>
  <si>
    <t>17.01.2012</t>
  </si>
  <si>
    <t>Шарифьянов Риналь</t>
  </si>
  <si>
    <t>Шарков Алекснй</t>
  </si>
  <si>
    <t>Шаров Вадим</t>
  </si>
  <si>
    <t>Шаталов Андрей</t>
  </si>
  <si>
    <t>Шаталов Федор</t>
  </si>
  <si>
    <t>11.05.2010</t>
  </si>
  <si>
    <t>Шатерников Сергей</t>
  </si>
  <si>
    <t>Шатов Михаил</t>
  </si>
  <si>
    <t>12.10.2010</t>
  </si>
  <si>
    <t>Шатруков Виктор</t>
  </si>
  <si>
    <t>Шафиков Данис</t>
  </si>
  <si>
    <t>Шафиков Ислам</t>
  </si>
  <si>
    <t>Шаяхметов Дамир</t>
  </si>
  <si>
    <t>Швецов Александр</t>
  </si>
  <si>
    <t>Швецов Даниил</t>
  </si>
  <si>
    <t>Шевцов Кирилл</t>
  </si>
  <si>
    <t>Шевчук Владислав</t>
  </si>
  <si>
    <t>Шекуров Евгений</t>
  </si>
  <si>
    <t>04.06.2011</t>
  </si>
  <si>
    <t>Шелепов Матвей</t>
  </si>
  <si>
    <t>Шелягин Егор</t>
  </si>
  <si>
    <t>Шемякин Андрей</t>
  </si>
  <si>
    <t>Шермин Александр</t>
  </si>
  <si>
    <t>Шерстобитов Богдан</t>
  </si>
  <si>
    <t>Шестаков Данил</t>
  </si>
  <si>
    <t>Шестаков Эдуард</t>
  </si>
  <si>
    <t>Шибаев Борис</t>
  </si>
  <si>
    <t>Шилкин Евгений</t>
  </si>
  <si>
    <t>Шилов Александр</t>
  </si>
  <si>
    <t>Шилов Платон</t>
  </si>
  <si>
    <t>Шинаков Леонид</t>
  </si>
  <si>
    <t>Ширяев Михаил</t>
  </si>
  <si>
    <t>07.03.1974</t>
  </si>
  <si>
    <t>Шишкин Илья</t>
  </si>
  <si>
    <t>Шишков Владислав</t>
  </si>
  <si>
    <t>Шишков Егор</t>
  </si>
  <si>
    <t>Шлыков Илья</t>
  </si>
  <si>
    <t>Шмарук Арсений</t>
  </si>
  <si>
    <t>Шодиев Зафар</t>
  </si>
  <si>
    <t>26.01.1976</t>
  </si>
  <si>
    <t>Шойжилов Денис</t>
  </si>
  <si>
    <t>06.01.1993</t>
  </si>
  <si>
    <t>Шостак Глеб</t>
  </si>
  <si>
    <t>Шошин Леонид</t>
  </si>
  <si>
    <t>Штенников Алексей</t>
  </si>
  <si>
    <t>Штуберт Максим</t>
  </si>
  <si>
    <t>Шуваев Кирилл</t>
  </si>
  <si>
    <t>12.06.2009</t>
  </si>
  <si>
    <t>Шудегов Виталий</t>
  </si>
  <si>
    <t>17.09.1980</t>
  </si>
  <si>
    <t>Шульга Ярослав</t>
  </si>
  <si>
    <t>Шумков Станислав</t>
  </si>
  <si>
    <t>Шумов Артем</t>
  </si>
  <si>
    <t>Шуров Артур</t>
  </si>
  <si>
    <t>Шусталов Антон</t>
  </si>
  <si>
    <t>Щепилов Максим</t>
  </si>
  <si>
    <t>28.06.2010</t>
  </si>
  <si>
    <t>Щербаков Иван</t>
  </si>
  <si>
    <t>Щербаков Савва</t>
  </si>
  <si>
    <t>Щербанев Иван</t>
  </si>
  <si>
    <t>Щербатый Савелий</t>
  </si>
  <si>
    <t>Щербачев Максим</t>
  </si>
  <si>
    <t>Щукин Владимир</t>
  </si>
  <si>
    <t>Щукин Георгий</t>
  </si>
  <si>
    <t>Щукин Кирилл</t>
  </si>
  <si>
    <t>20.12.2010</t>
  </si>
  <si>
    <t>Эргашев Нуруллохон</t>
  </si>
  <si>
    <t>ЭРГЕШОВ Азамат</t>
  </si>
  <si>
    <t>Эрюжев Михаил</t>
  </si>
  <si>
    <t>Юдин Максим</t>
  </si>
  <si>
    <t>Юдин Федор</t>
  </si>
  <si>
    <t>Юрищев Андрей</t>
  </si>
  <si>
    <t>Юров Михаил</t>
  </si>
  <si>
    <t>Юрочкин Дмитрий</t>
  </si>
  <si>
    <t>12.11.1999</t>
  </si>
  <si>
    <t>Юрьев Дмитрий</t>
  </si>
  <si>
    <t>Юсипов Юнус</t>
  </si>
  <si>
    <t>Юхно Тихон</t>
  </si>
  <si>
    <t>31.03.2011</t>
  </si>
  <si>
    <t>Яббаров Ильхам</t>
  </si>
  <si>
    <t>Яббаров Мансур</t>
  </si>
  <si>
    <t>Яворук Артем</t>
  </si>
  <si>
    <t>Яговкин Александр</t>
  </si>
  <si>
    <t>22.03.2012</t>
  </si>
  <si>
    <t>Ягофаров Вадим</t>
  </si>
  <si>
    <t>Язовских Артем</t>
  </si>
  <si>
    <t>Якатов Дамиль</t>
  </si>
  <si>
    <t>Яковлев Арсений</t>
  </si>
  <si>
    <t>08.07.2011</t>
  </si>
  <si>
    <t>05.09.2012</t>
  </si>
  <si>
    <t>Яковлев Даниил</t>
  </si>
  <si>
    <t>28.07.2010</t>
  </si>
  <si>
    <t>Якупов Амир</t>
  </si>
  <si>
    <t>Якупов Ильхам</t>
  </si>
  <si>
    <t>Якушев Андрей</t>
  </si>
  <si>
    <t>06.11.1981</t>
  </si>
  <si>
    <t>Якын Дениз</t>
  </si>
  <si>
    <t>24.02.2011</t>
  </si>
  <si>
    <t>Яраскин Никита</t>
  </si>
  <si>
    <t>Яркаев Надэль</t>
  </si>
  <si>
    <t>14.12.2011</t>
  </si>
  <si>
    <t>Яров Роман</t>
  </si>
  <si>
    <t>Ярошенко Кирилл</t>
  </si>
  <si>
    <t>Абганеева Дарья</t>
  </si>
  <si>
    <t>Абдуллина Эмилия</t>
  </si>
  <si>
    <t>26.07.2011</t>
  </si>
  <si>
    <t>Абишева Альбина</t>
  </si>
  <si>
    <t>Абраамян Алина</t>
  </si>
  <si>
    <t>10.08.2010</t>
  </si>
  <si>
    <t>Абрамова Анна</t>
  </si>
  <si>
    <t>Абрамова Нелли</t>
  </si>
  <si>
    <t>АГАЕВА Айсу</t>
  </si>
  <si>
    <t>АГАЕВА Рахиля</t>
  </si>
  <si>
    <t>Агарева Полина</t>
  </si>
  <si>
    <t>Агаркова Полина</t>
  </si>
  <si>
    <t>Агафонова Кристина</t>
  </si>
  <si>
    <t>22.06.1995</t>
  </si>
  <si>
    <t>Аглямова Ясмина</t>
  </si>
  <si>
    <t>Аджимамбетова Гюзель</t>
  </si>
  <si>
    <t>Азыркина Кира</t>
  </si>
  <si>
    <t>15.04.1999</t>
  </si>
  <si>
    <t>АКАШЕВА Зауреш</t>
  </si>
  <si>
    <t>Астана  Каз.</t>
  </si>
  <si>
    <t>Акинина Маргарита</t>
  </si>
  <si>
    <t>Акки Амина</t>
  </si>
  <si>
    <t>АКМУРЗИНА Мариза</t>
  </si>
  <si>
    <t>Аксенова Полина</t>
  </si>
  <si>
    <t>Аксенова Руслана</t>
  </si>
  <si>
    <t>Алагуева Валерия</t>
  </si>
  <si>
    <t>Алатко Ульяна</t>
  </si>
  <si>
    <t>Александрова Камила</t>
  </si>
  <si>
    <t>02.05.1997</t>
  </si>
  <si>
    <t>Александрова Юлия</t>
  </si>
  <si>
    <t>10.02.2002</t>
  </si>
  <si>
    <t>Алексеева Татьяна</t>
  </si>
  <si>
    <t>17.01.1963</t>
  </si>
  <si>
    <t>Алиева Маляк</t>
  </si>
  <si>
    <t>08.03.1995</t>
  </si>
  <si>
    <t>Аммосова Надежда</t>
  </si>
  <si>
    <t>10.08.1991</t>
  </si>
  <si>
    <t>Дирин  Якутия</t>
  </si>
  <si>
    <t>Андреева Дарья</t>
  </si>
  <si>
    <t>Андреева Екатерина</t>
  </si>
  <si>
    <t>Андреева Кристина</t>
  </si>
  <si>
    <t>Андреева Маргарита</t>
  </si>
  <si>
    <t>Андреева Светлана</t>
  </si>
  <si>
    <t>10.12.2010</t>
  </si>
  <si>
    <t>Андреева Яна</t>
  </si>
  <si>
    <t>07.03.2011</t>
  </si>
  <si>
    <t>Андрющенко Дарья</t>
  </si>
  <si>
    <t>Анишева Ксения</t>
  </si>
  <si>
    <t>Анкудинова Анастасия</t>
  </si>
  <si>
    <t>Анненкова Агата</t>
  </si>
  <si>
    <t>Аносова Анастасия</t>
  </si>
  <si>
    <t>Антипова Александра</t>
  </si>
  <si>
    <t>Антонова Алена</t>
  </si>
  <si>
    <t>Ануфриева Анастасия</t>
  </si>
  <si>
    <t>Аралбаева Анна</t>
  </si>
  <si>
    <t>27.07.1999</t>
  </si>
  <si>
    <t>Аристова Алена</t>
  </si>
  <si>
    <t>30.08.2010</t>
  </si>
  <si>
    <t>Аронзон Элина</t>
  </si>
  <si>
    <t>Аршанова Юлия</t>
  </si>
  <si>
    <t>АСЛАНОВА Арзу</t>
  </si>
  <si>
    <t>Атаманкина Екатерина</t>
  </si>
  <si>
    <t>Атнюхина Эльвина</t>
  </si>
  <si>
    <t>Афанасьева Алиса</t>
  </si>
  <si>
    <t>16.06.2011</t>
  </si>
  <si>
    <t>Афанасьева Виктория</t>
  </si>
  <si>
    <t>21.07.2011</t>
  </si>
  <si>
    <t>Ахаева Ксения</t>
  </si>
  <si>
    <t>06.02.2011</t>
  </si>
  <si>
    <t>Ахмадиева Гузель</t>
  </si>
  <si>
    <t>Ахмадуллина Адиля</t>
  </si>
  <si>
    <t>Ахметова Леона</t>
  </si>
  <si>
    <t>Ахпашева Валерия</t>
  </si>
  <si>
    <t>Ашкина Анастасия</t>
  </si>
  <si>
    <t>Ашкина Елизавета</t>
  </si>
  <si>
    <t>Ашмарина Мария</t>
  </si>
  <si>
    <t>Бабарыкина Анастасия</t>
  </si>
  <si>
    <t>Бабкина Мария</t>
  </si>
  <si>
    <t>20.10.1986</t>
  </si>
  <si>
    <t>Багавдинова Заида</t>
  </si>
  <si>
    <t>Багдалян Милана</t>
  </si>
  <si>
    <t>25.03.2012</t>
  </si>
  <si>
    <t>Багдалян Мирослава</t>
  </si>
  <si>
    <t>Багишева Виктория</t>
  </si>
  <si>
    <t>Багуненко Юлия</t>
  </si>
  <si>
    <t>13.01.2012</t>
  </si>
  <si>
    <t>Бадьина Александра</t>
  </si>
  <si>
    <t>Базарова Балажина</t>
  </si>
  <si>
    <t>30.11.1989</t>
  </si>
  <si>
    <t>Байбуз Елизавета</t>
  </si>
  <si>
    <t>Байдалова Валерия</t>
  </si>
  <si>
    <t>Бакшаева Полина</t>
  </si>
  <si>
    <t>Балабанова Ника</t>
  </si>
  <si>
    <t>Балаева Анна</t>
  </si>
  <si>
    <t>Балаева Мария</t>
  </si>
  <si>
    <t>Балашова Елизавета</t>
  </si>
  <si>
    <t>Балдина Мария</t>
  </si>
  <si>
    <t>06.10.2011</t>
  </si>
  <si>
    <t>Баранова Алина</t>
  </si>
  <si>
    <t>Барбашина София</t>
  </si>
  <si>
    <t>Баринова Юлия</t>
  </si>
  <si>
    <t>Барсова Наталия</t>
  </si>
  <si>
    <t>Барышева Софья</t>
  </si>
  <si>
    <t>23.07.2011</t>
  </si>
  <si>
    <t>Барышникова Екатерина</t>
  </si>
  <si>
    <t>Батова Маргарита</t>
  </si>
  <si>
    <t>Батыршина Дина</t>
  </si>
  <si>
    <t>13.11.2011</t>
  </si>
  <si>
    <t>Безбородова Вероника</t>
  </si>
  <si>
    <t>Беззубенкова Екатерина</t>
  </si>
  <si>
    <t>Беззубикова Полина</t>
  </si>
  <si>
    <t>Безрукова Диана</t>
  </si>
  <si>
    <t>Беканова Диана</t>
  </si>
  <si>
    <t>БЕКИШ Аружан</t>
  </si>
  <si>
    <t>Белая Мальвина</t>
  </si>
  <si>
    <t>Белова Алена</t>
  </si>
  <si>
    <t>Белозерцева Марина</t>
  </si>
  <si>
    <t>Белоус Полина</t>
  </si>
  <si>
    <t>Белоусова Дарья</t>
  </si>
  <si>
    <t>Павловский Посад</t>
  </si>
  <si>
    <t>Большие Дворы  Мос.обл.</t>
  </si>
  <si>
    <t>Белошапкина Анна</t>
  </si>
  <si>
    <t>Белых Галина</t>
  </si>
  <si>
    <t>Беляева Валерия</t>
  </si>
  <si>
    <t>25.04.2011</t>
  </si>
  <si>
    <t>Белякова Юлиана</t>
  </si>
  <si>
    <t>Берензон Мария</t>
  </si>
  <si>
    <t>Бернгард Ирина</t>
  </si>
  <si>
    <t>Бетина Полина</t>
  </si>
  <si>
    <t>Бибик Алина</t>
  </si>
  <si>
    <t>Бибик Карина</t>
  </si>
  <si>
    <t>Бикбаева Анна</t>
  </si>
  <si>
    <t>Бикмурзина Элла</t>
  </si>
  <si>
    <t>Битарова Зарина</t>
  </si>
  <si>
    <t>Биткова Юлия</t>
  </si>
  <si>
    <t>Блажкова Анна</t>
  </si>
  <si>
    <t>Блинькова Виолета</t>
  </si>
  <si>
    <t>Блощицына Екатерина</t>
  </si>
  <si>
    <t>Блягоз Дана</t>
  </si>
  <si>
    <t>Бобер Полина</t>
  </si>
  <si>
    <t>26.06.2011</t>
  </si>
  <si>
    <t>Богатова Надежда</t>
  </si>
  <si>
    <t>Богдан Мария</t>
  </si>
  <si>
    <t>Боглаенкова Диана</t>
  </si>
  <si>
    <t>Богославская Маргарита</t>
  </si>
  <si>
    <t>Богуненко Юлия</t>
  </si>
  <si>
    <t>Бодрикова Екатерина</t>
  </si>
  <si>
    <t>Бодрова Юлия</t>
  </si>
  <si>
    <t>Божина Василиса</t>
  </si>
  <si>
    <t>Бозова Ксения</t>
  </si>
  <si>
    <t>24.07.2010</t>
  </si>
  <si>
    <t>Бойко Алена</t>
  </si>
  <si>
    <t>Бойко Яна</t>
  </si>
  <si>
    <t>Болотова Арина</t>
  </si>
  <si>
    <t>Большакова Анна</t>
  </si>
  <si>
    <t>Большакова Диана</t>
  </si>
  <si>
    <t>Бондарева Ульяна</t>
  </si>
  <si>
    <t>Боргоякова Виктория</t>
  </si>
  <si>
    <t>05.06.2011</t>
  </si>
  <si>
    <t>Бочкова Виктория</t>
  </si>
  <si>
    <t>14.07.2010</t>
  </si>
  <si>
    <t>Бояринова Владислава</t>
  </si>
  <si>
    <t>31.10.1993</t>
  </si>
  <si>
    <t>Бражникова Полина</t>
  </si>
  <si>
    <t>31.12.2010</t>
  </si>
  <si>
    <t>БРАЗОВСКАЯ Мария</t>
  </si>
  <si>
    <t>Браилко Элеонора</t>
  </si>
  <si>
    <t>Брондвеин Евгения</t>
  </si>
  <si>
    <t>Брянцева Кира</t>
  </si>
  <si>
    <t>01.03.2012</t>
  </si>
  <si>
    <t>Бузаева Марьяна</t>
  </si>
  <si>
    <t>31.03.2010</t>
  </si>
  <si>
    <t>Бузанова Майя</t>
  </si>
  <si>
    <t>Буздыханова Виктория</t>
  </si>
  <si>
    <t>Букатина Екатерина</t>
  </si>
  <si>
    <t>Буняева Алелия</t>
  </si>
  <si>
    <t>Бурлакова Варвара</t>
  </si>
  <si>
    <t>Бурлакова Татьяна</t>
  </si>
  <si>
    <t>Бурмистрова Мария</t>
  </si>
  <si>
    <t>Бурхан Екатерина</t>
  </si>
  <si>
    <t>Бурхан Мария</t>
  </si>
  <si>
    <t>Буслаева Айталина</t>
  </si>
  <si>
    <t>Буханцева Мария</t>
  </si>
  <si>
    <t>Буянова Анастасия</t>
  </si>
  <si>
    <t>Быстрова Милана</t>
  </si>
  <si>
    <t>Вабишевич Алена</t>
  </si>
  <si>
    <t>Вавиленкова Дарья</t>
  </si>
  <si>
    <t>Ваганова Ульяна</t>
  </si>
  <si>
    <t>Вайс Мария</t>
  </si>
  <si>
    <t>Валишевская Анна</t>
  </si>
  <si>
    <t>Варлыгина Елизавета</t>
  </si>
  <si>
    <t>Варшавская Амелия</t>
  </si>
  <si>
    <t>Васенькина Татьяна</t>
  </si>
  <si>
    <t>03.09.2002</t>
  </si>
  <si>
    <t>Василевская Мария</t>
  </si>
  <si>
    <t>Василенко Кристина</t>
  </si>
  <si>
    <t>Васильева Валерия</t>
  </si>
  <si>
    <t>22.07.2008</t>
  </si>
  <si>
    <t>Васильева Екатерина</t>
  </si>
  <si>
    <t>Васильева Юлия</t>
  </si>
  <si>
    <t>Васякина Полина</t>
  </si>
  <si>
    <t>Ващенко Анна</t>
  </si>
  <si>
    <t>07.07.2012</t>
  </si>
  <si>
    <t>Ведерникова Юлия</t>
  </si>
  <si>
    <t>Веленчурская Майя</t>
  </si>
  <si>
    <t>Великанова Анастасия</t>
  </si>
  <si>
    <t>Вельдяйкина Оксана</t>
  </si>
  <si>
    <t>22.07.1973</t>
  </si>
  <si>
    <t>Верясова Софья</t>
  </si>
  <si>
    <t>Видиней Екатерина</t>
  </si>
  <si>
    <t>Винник Варвара</t>
  </si>
  <si>
    <t>11.05.2012</t>
  </si>
  <si>
    <t>Виноградова Таисия</t>
  </si>
  <si>
    <t>Владимирова Анна</t>
  </si>
  <si>
    <t>29.06.2004</t>
  </si>
  <si>
    <t>Владимирова Олеся</t>
  </si>
  <si>
    <t>Владыкина Елизавета</t>
  </si>
  <si>
    <t>23.08.2010</t>
  </si>
  <si>
    <t>Вовк Аполллинария</t>
  </si>
  <si>
    <t>Воейкова Юлия</t>
  </si>
  <si>
    <t>Вознесенская Виктория</t>
  </si>
  <si>
    <t>Волжанкина Екатерина</t>
  </si>
  <si>
    <t>Волкова Диана</t>
  </si>
  <si>
    <t>Волова Роза</t>
  </si>
  <si>
    <t>Волова Светлана</t>
  </si>
  <si>
    <t>Волох Ольга</t>
  </si>
  <si>
    <t>Ворман Анна</t>
  </si>
  <si>
    <t>15.11.2010</t>
  </si>
  <si>
    <t>Воронина Алена</t>
  </si>
  <si>
    <t>Воротникова Вероника</t>
  </si>
  <si>
    <t>Воротникова Мария</t>
  </si>
  <si>
    <t>Вострикова Елизавета</t>
  </si>
  <si>
    <t>14.09.2011</t>
  </si>
  <si>
    <t>ВОУБА Ханифа</t>
  </si>
  <si>
    <t>Выскребенцева Валерия</t>
  </si>
  <si>
    <t>Габадинова Миляуша</t>
  </si>
  <si>
    <t>19.09.2004</t>
  </si>
  <si>
    <t>Габдулхакова Аделя</t>
  </si>
  <si>
    <t>Гаврилова Мария</t>
  </si>
  <si>
    <t>Гаврилова Софья</t>
  </si>
  <si>
    <t>Гадыршина Шакира</t>
  </si>
  <si>
    <t>Гайфутдинова Валерия</t>
  </si>
  <si>
    <t>17.12.2001</t>
  </si>
  <si>
    <t>Галиева Зарина</t>
  </si>
  <si>
    <t>Галиуллина Алина</t>
  </si>
  <si>
    <t>08.02.2010</t>
  </si>
  <si>
    <t>Галка Варвара</t>
  </si>
  <si>
    <t>Галустова Анна</t>
  </si>
  <si>
    <t>25.10.2009</t>
  </si>
  <si>
    <t>ГАМОВА Дарья</t>
  </si>
  <si>
    <t>Гаранина Александра</t>
  </si>
  <si>
    <t>Гаранова Софья</t>
  </si>
  <si>
    <t>Гарипова Зиля</t>
  </si>
  <si>
    <t>16.01.2012</t>
  </si>
  <si>
    <t>Гарнова Татьяна</t>
  </si>
  <si>
    <t>23.01.1996</t>
  </si>
  <si>
    <t>Гасанова Ангелина</t>
  </si>
  <si>
    <t>Гатина Алиса</t>
  </si>
  <si>
    <t>Гаценко Екатерина</t>
  </si>
  <si>
    <t>Гейгер Валерия</t>
  </si>
  <si>
    <t>Герасимова Екатерина</t>
  </si>
  <si>
    <t>10.11.2011</t>
  </si>
  <si>
    <t>Гергерт Олеся</t>
  </si>
  <si>
    <t>Герц Милана</t>
  </si>
  <si>
    <t>05.09.2011</t>
  </si>
  <si>
    <t>Гессель Кристина</t>
  </si>
  <si>
    <t>27.05.2009</t>
  </si>
  <si>
    <t>Гиголаева Диана</t>
  </si>
  <si>
    <t>Гильманова Диана</t>
  </si>
  <si>
    <t>04.10.1993</t>
  </si>
  <si>
    <t>Гильманова Уралия</t>
  </si>
  <si>
    <t>Гимадеева Наиля</t>
  </si>
  <si>
    <t>Глаголева Дарья</t>
  </si>
  <si>
    <t>Гладкова Варвара</t>
  </si>
  <si>
    <t>Глебовская Полина</t>
  </si>
  <si>
    <t>Гломаздова София</t>
  </si>
  <si>
    <t>Глушко Елизавета</t>
  </si>
  <si>
    <t>09.07.2011</t>
  </si>
  <si>
    <t>Глущук Лика</t>
  </si>
  <si>
    <t>Глянько Алена</t>
  </si>
  <si>
    <t>Гоголева Ксения</t>
  </si>
  <si>
    <t>Голдобина Полина</t>
  </si>
  <si>
    <t>Головина Екатерина</t>
  </si>
  <si>
    <t>13.02.2009</t>
  </si>
  <si>
    <t>Головкова Белла</t>
  </si>
  <si>
    <t>07.04.2010</t>
  </si>
  <si>
    <t>11.08.1997</t>
  </si>
  <si>
    <t>Голубева Дарина</t>
  </si>
  <si>
    <t>Голубкина Софья</t>
  </si>
  <si>
    <t>Гончаренко Полина</t>
  </si>
  <si>
    <t>14.07.1998</t>
  </si>
  <si>
    <t>Гончарова Диана</t>
  </si>
  <si>
    <t>Горелик Эстер</t>
  </si>
  <si>
    <t>Горкова София</t>
  </si>
  <si>
    <t>Горлачева Александра</t>
  </si>
  <si>
    <t>Городова Валерия</t>
  </si>
  <si>
    <t>Горохова Ксения</t>
  </si>
  <si>
    <t>Горохова Юлия</t>
  </si>
  <si>
    <t>Гороховатченко Галина</t>
  </si>
  <si>
    <t>22.05.2000</t>
  </si>
  <si>
    <t>Гребенюкова Дарья</t>
  </si>
  <si>
    <t>Гриб Полина</t>
  </si>
  <si>
    <t>Григорьева Наталья</t>
  </si>
  <si>
    <t>Григорьевская Яна</t>
  </si>
  <si>
    <t>Гринева Виктория</t>
  </si>
  <si>
    <t>Грицай Дарья</t>
  </si>
  <si>
    <t>Груздева Жанна</t>
  </si>
  <si>
    <t>Груздева Кристина</t>
  </si>
  <si>
    <t>Гуденко Дарья</t>
  </si>
  <si>
    <t>Гумерова Ангелина</t>
  </si>
  <si>
    <t>Гурьева Василиса</t>
  </si>
  <si>
    <t>Гусева Анна</t>
  </si>
  <si>
    <t>Гусева Арина</t>
  </si>
  <si>
    <t>Гусева Карина</t>
  </si>
  <si>
    <t>22.12.2011</t>
  </si>
  <si>
    <t>Гусева Олеся</t>
  </si>
  <si>
    <t>ГУСЕЙНЛИ Марьям</t>
  </si>
  <si>
    <t>Гуськова Анастасия</t>
  </si>
  <si>
    <t>Гуторова Елизавета</t>
  </si>
  <si>
    <t>Гущина Екатерина</t>
  </si>
  <si>
    <t>Гятова Амелия</t>
  </si>
  <si>
    <t>Гятова Эмелия</t>
  </si>
  <si>
    <t>09.12.2009</t>
  </si>
  <si>
    <t>Гуниб  Дагестан</t>
  </si>
  <si>
    <t>Давудмагомедова Патимат</t>
  </si>
  <si>
    <t>28.04.2005</t>
  </si>
  <si>
    <t>Дайнеко Софья</t>
  </si>
  <si>
    <t>Даниленкова Лада</t>
  </si>
  <si>
    <t>02.10.1997</t>
  </si>
  <si>
    <t>Данилова Аина</t>
  </si>
  <si>
    <t>Данкина Анастасия</t>
  </si>
  <si>
    <t>Дармаева Алтана</t>
  </si>
  <si>
    <t>Девятова Полина</t>
  </si>
  <si>
    <t>Дегтярева Виктория</t>
  </si>
  <si>
    <t>Деева Полина</t>
  </si>
  <si>
    <t>Декина Елена</t>
  </si>
  <si>
    <t>Демидова Полина</t>
  </si>
  <si>
    <t>Демина Кира</t>
  </si>
  <si>
    <t>Демина Полина</t>
  </si>
  <si>
    <t>Демина Элина</t>
  </si>
  <si>
    <t>09.02.2012</t>
  </si>
  <si>
    <t>Демушкина Полина</t>
  </si>
  <si>
    <t>Демченко Валерия</t>
  </si>
  <si>
    <t>Денисенко Ольга</t>
  </si>
  <si>
    <t>30.01.2012</t>
  </si>
  <si>
    <t>Деревняк София</t>
  </si>
  <si>
    <t>Джаппуева Залина</t>
  </si>
  <si>
    <t>Дивии Сендаюш</t>
  </si>
  <si>
    <t>22.05.2005</t>
  </si>
  <si>
    <t>Дидиченко Наталья</t>
  </si>
  <si>
    <t>21.11.1987</t>
  </si>
  <si>
    <t>Дикун Таисия</t>
  </si>
  <si>
    <t>Дитюк Анастасия</t>
  </si>
  <si>
    <t>Добрякова Виктория</t>
  </si>
  <si>
    <t>Доенкина Софья</t>
  </si>
  <si>
    <t>09.01.2012</t>
  </si>
  <si>
    <t>Долженкова Яна</t>
  </si>
  <si>
    <t>Дольникова Светлана</t>
  </si>
  <si>
    <t>Домрачева Мария</t>
  </si>
  <si>
    <t>05.08.2011</t>
  </si>
  <si>
    <t>Доржиева Саяна</t>
  </si>
  <si>
    <t>Доронина Екатерина</t>
  </si>
  <si>
    <t>Доронина Елена</t>
  </si>
  <si>
    <t>Дорофеева Анастасия</t>
  </si>
  <si>
    <t>24.09.1982</t>
  </si>
  <si>
    <t>Древновская Евгения</t>
  </si>
  <si>
    <t>Дремова Дарья</t>
  </si>
  <si>
    <t>Дробанцева Мила</t>
  </si>
  <si>
    <t>24.11.2011</t>
  </si>
  <si>
    <t>Дружинина Анна</t>
  </si>
  <si>
    <t>Дубас Ксения</t>
  </si>
  <si>
    <t>Дубинина Анна</t>
  </si>
  <si>
    <t>Дубова Ирина</t>
  </si>
  <si>
    <t>Дубовик Полина</t>
  </si>
  <si>
    <t>Дудка София</t>
  </si>
  <si>
    <t>Дудрова София</t>
  </si>
  <si>
    <t>Дурбулек Ангелина</t>
  </si>
  <si>
    <t>11.06.2010</t>
  </si>
  <si>
    <t>Дутова Полина</t>
  </si>
  <si>
    <t>Дьяконова Ульяна</t>
  </si>
  <si>
    <t>Дьяченко Василиса</t>
  </si>
  <si>
    <t>22.04.2010</t>
  </si>
  <si>
    <t>Евдокимова Алина</t>
  </si>
  <si>
    <t>ЕВДОКИМОВА Ксения</t>
  </si>
  <si>
    <t>Евтеева Мария</t>
  </si>
  <si>
    <t>12.03.2011</t>
  </si>
  <si>
    <t>Егорова Екатерина</t>
  </si>
  <si>
    <t>20.08.2002</t>
  </si>
  <si>
    <t>Егорова Ольга</t>
  </si>
  <si>
    <t>Егорычева Виктория</t>
  </si>
  <si>
    <t>Ежова Елизавета</t>
  </si>
  <si>
    <t>04.11.2013</t>
  </si>
  <si>
    <t>Емельянова Виктория</t>
  </si>
  <si>
    <t>Емельянова Ирина</t>
  </si>
  <si>
    <t>Епифанова Маргарита</t>
  </si>
  <si>
    <t>03.09.2010</t>
  </si>
  <si>
    <t>Епишкина Екатерина</t>
  </si>
  <si>
    <t>Еремина Василиса</t>
  </si>
  <si>
    <t>Ермакова Дарья</t>
  </si>
  <si>
    <t>Ермакова Елена</t>
  </si>
  <si>
    <t>23.11.2010</t>
  </si>
  <si>
    <t>Ермакова Наталия</t>
  </si>
  <si>
    <t>21.03.1989</t>
  </si>
  <si>
    <t>Ермолаева Ксения</t>
  </si>
  <si>
    <t>07.12.2010</t>
  </si>
  <si>
    <t>Ершова Анастасия</t>
  </si>
  <si>
    <t>Ефанова Анна</t>
  </si>
  <si>
    <t>Ефименко Анастасия</t>
  </si>
  <si>
    <t>Ефимова Ксения</t>
  </si>
  <si>
    <t>Жаринова Виктория</t>
  </si>
  <si>
    <t>Жибуль Валерия</t>
  </si>
  <si>
    <t>Жигалова Анастасия</t>
  </si>
  <si>
    <t>12.05.2010</t>
  </si>
  <si>
    <t>Крымск  Кр.кр.</t>
  </si>
  <si>
    <t>Жигульская Юлия</t>
  </si>
  <si>
    <t>Жужгина Полина</t>
  </si>
  <si>
    <t>Жуйко Екатерина</t>
  </si>
  <si>
    <t>03.12.2011</t>
  </si>
  <si>
    <t>Жук Елизавета</t>
  </si>
  <si>
    <t>Жук Милана</t>
  </si>
  <si>
    <t>Жукова Мария</t>
  </si>
  <si>
    <t>Журавлева Дарья</t>
  </si>
  <si>
    <t>25.03.2011</t>
  </si>
  <si>
    <t>Журавлева Ярослава</t>
  </si>
  <si>
    <t>23.09.2011</t>
  </si>
  <si>
    <t>Заболева Ольга</t>
  </si>
  <si>
    <t>Забудская Дарья</t>
  </si>
  <si>
    <t>Забунян Аэлита</t>
  </si>
  <si>
    <t>Забуслаева Анастасия</t>
  </si>
  <si>
    <t>09.01.2003</t>
  </si>
  <si>
    <t>Забуткова Людмила</t>
  </si>
  <si>
    <t>Завалей Ирина</t>
  </si>
  <si>
    <t>Заверюха Василиса</t>
  </si>
  <si>
    <t>20.04.2013</t>
  </si>
  <si>
    <t>Завилейская Екатерина</t>
  </si>
  <si>
    <t>26.08.1998</t>
  </si>
  <si>
    <t>Завьялова Дарья</t>
  </si>
  <si>
    <t>Загидуллина Алия</t>
  </si>
  <si>
    <t>Загребина Алена</t>
  </si>
  <si>
    <t>Зайкова Ксения</t>
  </si>
  <si>
    <t>Зайнетдинова Анастасия</t>
  </si>
  <si>
    <t>Зайцева Полина</t>
  </si>
  <si>
    <t>Закамуллина Мадина</t>
  </si>
  <si>
    <t>Закирова Алина</t>
  </si>
  <si>
    <t>Закирова Ралина</t>
  </si>
  <si>
    <t>08.10.2011</t>
  </si>
  <si>
    <t>Закутняя Альбина</t>
  </si>
  <si>
    <t>Закутняя Ангелина</t>
  </si>
  <si>
    <t>Закхеина Виктория</t>
  </si>
  <si>
    <t>Заложных Светлана</t>
  </si>
  <si>
    <t>Зарипова Лия</t>
  </si>
  <si>
    <t>Зарубежнова Диана</t>
  </si>
  <si>
    <t>Зарубина Софья</t>
  </si>
  <si>
    <t>Зарудная Диана</t>
  </si>
  <si>
    <t>Нефтеюганск</t>
  </si>
  <si>
    <t>Зарядинова Софья</t>
  </si>
  <si>
    <t>10.01.2010</t>
  </si>
  <si>
    <t>Засекова Елизавета</t>
  </si>
  <si>
    <t>Захарова Валерия</t>
  </si>
  <si>
    <t>Заярко Наталья</t>
  </si>
  <si>
    <t>Зверева Софья</t>
  </si>
  <si>
    <t>Зворыгина Софья</t>
  </si>
  <si>
    <t>Землякова Анна</t>
  </si>
  <si>
    <t>Зиганшина Ясмина</t>
  </si>
  <si>
    <t>Зинченко Софья</t>
  </si>
  <si>
    <t>Зиятдинова Дарья</t>
  </si>
  <si>
    <t>Золотарева Алена</t>
  </si>
  <si>
    <t>Зубатова Ульяна</t>
  </si>
  <si>
    <t>25.02.2010</t>
  </si>
  <si>
    <t>Зубова Анастасия</t>
  </si>
  <si>
    <t>Ибрагимова Зарина</t>
  </si>
  <si>
    <t>Ивакина Валерия</t>
  </si>
  <si>
    <t>Иваник Алина</t>
  </si>
  <si>
    <t>Иваничева Валерия</t>
  </si>
  <si>
    <t>06.07.1987</t>
  </si>
  <si>
    <t>Иванова Веста</t>
  </si>
  <si>
    <t>Иванова Елена</t>
  </si>
  <si>
    <t>22.05.1989</t>
  </si>
  <si>
    <t>Иванова Мария</t>
  </si>
  <si>
    <t>Иванова Снежанна</t>
  </si>
  <si>
    <t>Иванова-Ключевская Мария</t>
  </si>
  <si>
    <t>Ивлева Юлия</t>
  </si>
  <si>
    <t>Игнатевская Анастасия</t>
  </si>
  <si>
    <t>Игнатьева Александра</t>
  </si>
  <si>
    <t>Изумрудова Анастасия</t>
  </si>
  <si>
    <t>Изюмова Кира</t>
  </si>
  <si>
    <t>Илимбетова Амина</t>
  </si>
  <si>
    <t>Ильина Владислава</t>
  </si>
  <si>
    <t>Ильина Елизавета</t>
  </si>
  <si>
    <t>09.08.2010</t>
  </si>
  <si>
    <t>Ильина Софья</t>
  </si>
  <si>
    <t>Илькова Ева</t>
  </si>
  <si>
    <t>Ильянова Диана</t>
  </si>
  <si>
    <t>ИЛЬЯС Аружан</t>
  </si>
  <si>
    <t>Илясова Ольга</t>
  </si>
  <si>
    <t>Иманкулова Камила</t>
  </si>
  <si>
    <t>Инютина Марина</t>
  </si>
  <si>
    <t>Ирназарова Дана</t>
  </si>
  <si>
    <t>Исаенкова Арина</t>
  </si>
  <si>
    <t>Исакова Алиса</t>
  </si>
  <si>
    <t>Исакова Саида</t>
  </si>
  <si>
    <t>Каждан Ева</t>
  </si>
  <si>
    <t>Кажохова Дисана</t>
  </si>
  <si>
    <t>Казакова Полина</t>
  </si>
  <si>
    <t>Казанская София</t>
  </si>
  <si>
    <t>Казанцева Виктория</t>
  </si>
  <si>
    <t>Казарян Нарей</t>
  </si>
  <si>
    <t>25.11.1997</t>
  </si>
  <si>
    <t>Каиль Алина</t>
  </si>
  <si>
    <t>Каин Маргарита</t>
  </si>
  <si>
    <t>Кайданюк Полина</t>
  </si>
  <si>
    <t>Калачева Ольга</t>
  </si>
  <si>
    <t>29.08.1993</t>
  </si>
  <si>
    <t>Калинина Юлиана</t>
  </si>
  <si>
    <t>Калмыкова Амина</t>
  </si>
  <si>
    <t>Калмыкова Елена</t>
  </si>
  <si>
    <t>27.09.2009</t>
  </si>
  <si>
    <t>Калмыкова Полина</t>
  </si>
  <si>
    <t>Камашева Софья</t>
  </si>
  <si>
    <t>Каменская Дарья</t>
  </si>
  <si>
    <t>Каменская Марина</t>
  </si>
  <si>
    <t>Каплина Элина</t>
  </si>
  <si>
    <t>Караванова Екатерина</t>
  </si>
  <si>
    <t>26.03.2000</t>
  </si>
  <si>
    <t>Каранина Кира</t>
  </si>
  <si>
    <t>Карасева Надежда</t>
  </si>
  <si>
    <t>28.07.2003</t>
  </si>
  <si>
    <t>Караховская Любовь</t>
  </si>
  <si>
    <t>Карачевцева Вероника</t>
  </si>
  <si>
    <t>Каргина Камила</t>
  </si>
  <si>
    <t>Карева Екатерина</t>
  </si>
  <si>
    <t>11.04.2000</t>
  </si>
  <si>
    <t>Кармановская Юлия</t>
  </si>
  <si>
    <t>Карпенко Екатерина</t>
  </si>
  <si>
    <t>Карпова Варвара</t>
  </si>
  <si>
    <t>10.01.2012</t>
  </si>
  <si>
    <t>Карпунина Ольга</t>
  </si>
  <si>
    <t>Касьянова Анастасия</t>
  </si>
  <si>
    <t>Кафтанатий София</t>
  </si>
  <si>
    <t>19.10.2010</t>
  </si>
  <si>
    <t>Качурова Мария</t>
  </si>
  <si>
    <t>Кевбрина Ирина</t>
  </si>
  <si>
    <t>Керемясова Ариана</t>
  </si>
  <si>
    <t>Никольское  Белг.обл.</t>
  </si>
  <si>
    <t>Киктенко Полина</t>
  </si>
  <si>
    <t>Кильдюшкина Елизавета</t>
  </si>
  <si>
    <t>Кипяткова Анастасия</t>
  </si>
  <si>
    <t>Киракосян Алита</t>
  </si>
  <si>
    <t>Кирпань Татьяна</t>
  </si>
  <si>
    <t>Кирющенкова Светлана</t>
  </si>
  <si>
    <t>17.04.1977</t>
  </si>
  <si>
    <t>Кирячек Арина</t>
  </si>
  <si>
    <t>Кислых Александра</t>
  </si>
  <si>
    <t>Кисляк Софья</t>
  </si>
  <si>
    <t>Кицибой Полина</t>
  </si>
  <si>
    <t>Кичик София</t>
  </si>
  <si>
    <t>Клименко Мария</t>
  </si>
  <si>
    <t>Климова Елизавета</t>
  </si>
  <si>
    <t>Клинова Александра</t>
  </si>
  <si>
    <t>Клюенкова Анастасия</t>
  </si>
  <si>
    <t>Князева Ирина</t>
  </si>
  <si>
    <t>Кобзева Эвелина</t>
  </si>
  <si>
    <t>07.09.2011</t>
  </si>
  <si>
    <t>Ковалева Софья</t>
  </si>
  <si>
    <t>Ковалевич Ангелина</t>
  </si>
  <si>
    <t>Ковалевич Анна</t>
  </si>
  <si>
    <t>Коваленко Елизавета</t>
  </si>
  <si>
    <t>Коваленко Мария</t>
  </si>
  <si>
    <t>Ковригина Елизавета</t>
  </si>
  <si>
    <t>Кодзева Дениза</t>
  </si>
  <si>
    <t>Кожбакова Варвара</t>
  </si>
  <si>
    <t>Кожемяко Ксения</t>
  </si>
  <si>
    <t>Козеева Снежанна</t>
  </si>
  <si>
    <t>Козина Кристина</t>
  </si>
  <si>
    <t>15.12.1991</t>
  </si>
  <si>
    <t>08.01.2012</t>
  </si>
  <si>
    <t>Козлова Виктория</t>
  </si>
  <si>
    <t>Козлова Юлия</t>
  </si>
  <si>
    <t>Козырь Полина</t>
  </si>
  <si>
    <t>Кокоева Аманда</t>
  </si>
  <si>
    <t>Кокорева Ева</t>
  </si>
  <si>
    <t>Колесникова Анна</t>
  </si>
  <si>
    <t>Колисниченко Дарья</t>
  </si>
  <si>
    <t>Коломыцева Дарья</t>
  </si>
  <si>
    <t>Колтунова Елизавета</t>
  </si>
  <si>
    <t>20.04.2010</t>
  </si>
  <si>
    <t>Комарова Юлия</t>
  </si>
  <si>
    <t>Компанеец Дарья</t>
  </si>
  <si>
    <t>КОНДРАТЕНКО Виктория</t>
  </si>
  <si>
    <t>Кондратьева Мария</t>
  </si>
  <si>
    <t>Кондрашкина Ксения</t>
  </si>
  <si>
    <t>Коннова Анастасия</t>
  </si>
  <si>
    <t>27.10.2001</t>
  </si>
  <si>
    <t>Кононова Валерия</t>
  </si>
  <si>
    <t>Константинова Анна</t>
  </si>
  <si>
    <t>Константинова Елизавета</t>
  </si>
  <si>
    <t>07.05.2012</t>
  </si>
  <si>
    <t>Константинова Ника</t>
  </si>
  <si>
    <t>08.11.2001</t>
  </si>
  <si>
    <t>Копвиллен Рената</t>
  </si>
  <si>
    <t>КОПЫЛОВА Софья</t>
  </si>
  <si>
    <t>Копычева Вера</t>
  </si>
  <si>
    <t>Корепанова Анастасия</t>
  </si>
  <si>
    <t>Корепина Валерия</t>
  </si>
  <si>
    <t>Корнеева Анна</t>
  </si>
  <si>
    <t>Коробова Алиса</t>
  </si>
  <si>
    <t>Королева Мария</t>
  </si>
  <si>
    <t>Королева Серафима</t>
  </si>
  <si>
    <t>Королюк Арина</t>
  </si>
  <si>
    <t>Коростылева Валентина</t>
  </si>
  <si>
    <t>Короткая Анна</t>
  </si>
  <si>
    <t>Коршунова Анастасия</t>
  </si>
  <si>
    <t>Корытина Полина</t>
  </si>
  <si>
    <t>Корякина Маргарита</t>
  </si>
  <si>
    <t>Косачева Анжелика</t>
  </si>
  <si>
    <t>22.09.1982</t>
  </si>
  <si>
    <t>Косенко Александра</t>
  </si>
  <si>
    <t>Костеневич Анастасия</t>
  </si>
  <si>
    <t>30.11.1987</t>
  </si>
  <si>
    <t>Костина Виктория</t>
  </si>
  <si>
    <t>Костромина Софья</t>
  </si>
  <si>
    <t>Косцова Ульяна</t>
  </si>
  <si>
    <t>Косяченко Екатерина</t>
  </si>
  <si>
    <t>Котлярова Анастасия</t>
  </si>
  <si>
    <t>Кофман Елизавета</t>
  </si>
  <si>
    <t>Кох Наталья</t>
  </si>
  <si>
    <t>27.07.2010</t>
  </si>
  <si>
    <t>Кочнева Карина</t>
  </si>
  <si>
    <t>Примоский р-он  Арх.обл.</t>
  </si>
  <si>
    <t>Кошевая Мария</t>
  </si>
  <si>
    <t>КОШЕЛЕВА Алиса</t>
  </si>
  <si>
    <t>Кошуняева Мария</t>
  </si>
  <si>
    <t>Кощеева Анна</t>
  </si>
  <si>
    <t>Кравец Александра</t>
  </si>
  <si>
    <t>Кравчук Мария</t>
  </si>
  <si>
    <t>11.12.2011</t>
  </si>
  <si>
    <t>Крамаренко Арина</t>
  </si>
  <si>
    <t>Краснюк Вероника</t>
  </si>
  <si>
    <t>Красюкова Ксения</t>
  </si>
  <si>
    <t>21.08.2010</t>
  </si>
  <si>
    <t>Кребс София</t>
  </si>
  <si>
    <t>Кременец Анна</t>
  </si>
  <si>
    <t>Крепкер Ирина</t>
  </si>
  <si>
    <t>Кривошеева Анна</t>
  </si>
  <si>
    <t>Крошкина Анна</t>
  </si>
  <si>
    <t>Круглова Дарья</t>
  </si>
  <si>
    <t>26.01.2001</t>
  </si>
  <si>
    <t>Кружаленкова Полина</t>
  </si>
  <si>
    <t>Крупская Елена</t>
  </si>
  <si>
    <t>Круть Геня</t>
  </si>
  <si>
    <t>Крылова Виктория</t>
  </si>
  <si>
    <t>КУАНЫШБЕККЫЗЫ Нузерке</t>
  </si>
  <si>
    <t>Кувшинова Варвара</t>
  </si>
  <si>
    <t>Кузнецова Александра</t>
  </si>
  <si>
    <t>Кузнецова Алена</t>
  </si>
  <si>
    <t>Кузнецова Алина</t>
  </si>
  <si>
    <t>11.02.2013</t>
  </si>
  <si>
    <t>Кузнецова Дарья</t>
  </si>
  <si>
    <t>25.02.2012</t>
  </si>
  <si>
    <t>Кузьмина Варвара</t>
  </si>
  <si>
    <t>Кузьмина Дарья</t>
  </si>
  <si>
    <t>Куклина Арина</t>
  </si>
  <si>
    <t>Кулакова Ольга</t>
  </si>
  <si>
    <t>Кулешова Дарья</t>
  </si>
  <si>
    <t>Черняховск  Калинингр.о.</t>
  </si>
  <si>
    <t>Кулешова Мария</t>
  </si>
  <si>
    <t>Кулиничева Диана</t>
  </si>
  <si>
    <t>22.04.2008</t>
  </si>
  <si>
    <t>Кулинченко Ольга</t>
  </si>
  <si>
    <t>Купцова Мария</t>
  </si>
  <si>
    <t>Купцова Наталья</t>
  </si>
  <si>
    <t>Куракина Алла</t>
  </si>
  <si>
    <t>20.03.2012</t>
  </si>
  <si>
    <t>Куранова Татьяна</t>
  </si>
  <si>
    <t>Курбатова Маргарита</t>
  </si>
  <si>
    <t>Курицына Анастасия</t>
  </si>
  <si>
    <t>Курицына Арина</t>
  </si>
  <si>
    <t>28.03.2011</t>
  </si>
  <si>
    <t>Курова Вероника</t>
  </si>
  <si>
    <t>Курочкина Валерия</t>
  </si>
  <si>
    <t>Курочкина Софья</t>
  </si>
  <si>
    <t>Кутерина Алиса</t>
  </si>
  <si>
    <t>21.11.2010</t>
  </si>
  <si>
    <t>Лавлинская Виктория</t>
  </si>
  <si>
    <t>Лаврикова Алина</t>
  </si>
  <si>
    <t>Лагутина Софья</t>
  </si>
  <si>
    <t>Ладыгина Александра</t>
  </si>
  <si>
    <t>Лаисцева Александра</t>
  </si>
  <si>
    <t>ЛАМ Ю Лок</t>
  </si>
  <si>
    <t>23.05.1996</t>
  </si>
  <si>
    <t>ЛАН Си</t>
  </si>
  <si>
    <t>25.08.1996</t>
  </si>
  <si>
    <t>Лаптиева Алиса</t>
  </si>
  <si>
    <t>Лапшина Николина</t>
  </si>
  <si>
    <t>Ларлыкова Айса</t>
  </si>
  <si>
    <t>Латыпова Алина</t>
  </si>
  <si>
    <t>Латыпова Вероника</t>
  </si>
  <si>
    <t>Леженина Валерия</t>
  </si>
  <si>
    <t>Леженина Виктория</t>
  </si>
  <si>
    <t>Лепешкина Софья</t>
  </si>
  <si>
    <t>Лепская Виктория</t>
  </si>
  <si>
    <t>Ливак Варвара</t>
  </si>
  <si>
    <t>ЛИНИНЯ Франциска</t>
  </si>
  <si>
    <t>Липатова Виктория</t>
  </si>
  <si>
    <t>06.04.2002</t>
  </si>
  <si>
    <t>Липатова Юлия</t>
  </si>
  <si>
    <t>Лисина Дарья</t>
  </si>
  <si>
    <t>Лисина Юлия</t>
  </si>
  <si>
    <t>Литвиненко Дарья</t>
  </si>
  <si>
    <t>Лихачева Елизавета</t>
  </si>
  <si>
    <t>Лобачева Виктория</t>
  </si>
  <si>
    <t>14.08.1989</t>
  </si>
  <si>
    <t>Лобынцева Ольга</t>
  </si>
  <si>
    <t>Логановская Екатерина</t>
  </si>
  <si>
    <t>Логвенкова Алиса</t>
  </si>
  <si>
    <t>Логинова Мария</t>
  </si>
  <si>
    <t>Ломакина Марина</t>
  </si>
  <si>
    <t>Ломова Алина</t>
  </si>
  <si>
    <t>Лопатина Дарья</t>
  </si>
  <si>
    <t>Лошкарева Виктория</t>
  </si>
  <si>
    <t>Лошкарева Надежда</t>
  </si>
  <si>
    <t>Луковцева Диана</t>
  </si>
  <si>
    <t>Лукьянова Екатерина</t>
  </si>
  <si>
    <t>Луста Анастасия</t>
  </si>
  <si>
    <t>24.12.2012</t>
  </si>
  <si>
    <t>Лысова Варвара</t>
  </si>
  <si>
    <t>ЛЮ Ин</t>
  </si>
  <si>
    <t>31.07.1994</t>
  </si>
  <si>
    <t>Ляшкевич Арина</t>
  </si>
  <si>
    <t>Магарламова Ульяна</t>
  </si>
  <si>
    <t>Магель Ксения</t>
  </si>
  <si>
    <t>МАГЕРРАМОВА Эсмира</t>
  </si>
  <si>
    <t>03.05.2011</t>
  </si>
  <si>
    <t>Маджуль Полина</t>
  </si>
  <si>
    <t>Мазалева Софья</t>
  </si>
  <si>
    <t>Мазова Алена</t>
  </si>
  <si>
    <t>16.04.2002</t>
  </si>
  <si>
    <t>Майорова София</t>
  </si>
  <si>
    <t>Макарова Вероника</t>
  </si>
  <si>
    <t>Макарова Марина</t>
  </si>
  <si>
    <t>20.01.2011</t>
  </si>
  <si>
    <t>Макеева Полина</t>
  </si>
  <si>
    <t>Максимова Полина</t>
  </si>
  <si>
    <t>16.07.2012</t>
  </si>
  <si>
    <t>Макшанова Екатерина</t>
  </si>
  <si>
    <t>Малахова Виктория</t>
  </si>
  <si>
    <t>Малинина Каролина</t>
  </si>
  <si>
    <t>Малиновская Дарья</t>
  </si>
  <si>
    <t>Малышева Юлия</t>
  </si>
  <si>
    <t>29.01.2010</t>
  </si>
  <si>
    <t>МАММАДЛИ Ягмур</t>
  </si>
  <si>
    <t>24.05.2011</t>
  </si>
  <si>
    <t>Мамышева Юлия</t>
  </si>
  <si>
    <t>Манжирова Анастасия</t>
  </si>
  <si>
    <t>Мансурова Алина</t>
  </si>
  <si>
    <t>Мансурова Инесса</t>
  </si>
  <si>
    <t>Маринина Екатерина</t>
  </si>
  <si>
    <t>Маркелова Елизавета</t>
  </si>
  <si>
    <t>Маркова Ника</t>
  </si>
  <si>
    <t>Мартынова Ксения</t>
  </si>
  <si>
    <t>Мартьянова Арина</t>
  </si>
  <si>
    <t>10.08.2013</t>
  </si>
  <si>
    <t>Марушина Ксения</t>
  </si>
  <si>
    <t>Марченко Анна</t>
  </si>
  <si>
    <t>Марченко София</t>
  </si>
  <si>
    <t>Маслова Дана</t>
  </si>
  <si>
    <t>26.07.2012</t>
  </si>
  <si>
    <t>Масловская Анна</t>
  </si>
  <si>
    <t>Маслюк Ангелина</t>
  </si>
  <si>
    <t>Матвеева Екатерина</t>
  </si>
  <si>
    <t>Матвиевская Диана</t>
  </si>
  <si>
    <t>Маурина Анна</t>
  </si>
  <si>
    <t>01.08.1996</t>
  </si>
  <si>
    <t>Махаева Дарья</t>
  </si>
  <si>
    <t>Махмудова Кира</t>
  </si>
  <si>
    <t>Махмутова Жанна</t>
  </si>
  <si>
    <t>Мацепура Елизавета</t>
  </si>
  <si>
    <t>Машкова Маргарита</t>
  </si>
  <si>
    <t>Медведева Дарья</t>
  </si>
  <si>
    <t>Мекюрдянова Айыына</t>
  </si>
  <si>
    <t>Мелкозерова Екатерина</t>
  </si>
  <si>
    <t>Мелкозерова Мария</t>
  </si>
  <si>
    <t>Мелконян Диана</t>
  </si>
  <si>
    <t>28.10.2010</t>
  </si>
  <si>
    <t>Мельникова Алина</t>
  </si>
  <si>
    <t>Мельникова Анастасия</t>
  </si>
  <si>
    <t>Мельникова Арина</t>
  </si>
  <si>
    <t>Мельникова Наталья</t>
  </si>
  <si>
    <t>Мидюлянова Аурика</t>
  </si>
  <si>
    <t>Милакова Полина</t>
  </si>
  <si>
    <t>Милова Вероника</t>
  </si>
  <si>
    <t>Милосердова Дарья</t>
  </si>
  <si>
    <t>Милославская Ульяна</t>
  </si>
  <si>
    <t>Мимеева Кристина</t>
  </si>
  <si>
    <t>Мингалеева Дина</t>
  </si>
  <si>
    <t>Мирзаева Алина</t>
  </si>
  <si>
    <t>Миронова Алиса</t>
  </si>
  <si>
    <t>Миронова Анастасия</t>
  </si>
  <si>
    <t>19.04.2011</t>
  </si>
  <si>
    <t>Миронова Анна</t>
  </si>
  <si>
    <t>Мирошниченко Лия</t>
  </si>
  <si>
    <t>Мительштет Елизавета</t>
  </si>
  <si>
    <t>Митыпова Дарья</t>
  </si>
  <si>
    <t>29.08.2001</t>
  </si>
  <si>
    <t>Мифтахова Полина</t>
  </si>
  <si>
    <t>Михайленок Лидия</t>
  </si>
  <si>
    <t>Михайличенко Татьяна</t>
  </si>
  <si>
    <t>Михайлова Анжелика</t>
  </si>
  <si>
    <t>Михайлова Наталья</t>
  </si>
  <si>
    <t>14.10.1974</t>
  </si>
  <si>
    <t>Михайлова Татьяна</t>
  </si>
  <si>
    <t>21.08.1984</t>
  </si>
  <si>
    <t>Михалева Елизавета</t>
  </si>
  <si>
    <t>Михалева Кристина</t>
  </si>
  <si>
    <t>Михальченко Алена</t>
  </si>
  <si>
    <t>Михеева Анна</t>
  </si>
  <si>
    <t>30.07.1998</t>
  </si>
  <si>
    <t>Михонина Мария</t>
  </si>
  <si>
    <t>Мишагичева Екатерина</t>
  </si>
  <si>
    <t>03.02.2011</t>
  </si>
  <si>
    <t>Мишура Екатерина</t>
  </si>
  <si>
    <t>Моисеева Ольга</t>
  </si>
  <si>
    <t>Молодцова Ульяна</t>
  </si>
  <si>
    <t>Монакова Мария</t>
  </si>
  <si>
    <t>Морозова Татьяна</t>
  </si>
  <si>
    <t>Мосолкова Лариса</t>
  </si>
  <si>
    <t>Мохнаткина Яна</t>
  </si>
  <si>
    <t>МОЧАЛКИНА Виктория</t>
  </si>
  <si>
    <t>06.12.2008</t>
  </si>
  <si>
    <t>Мочалова Юлия</t>
  </si>
  <si>
    <t>Мошко Софья</t>
  </si>
  <si>
    <t>Мошкова Маргарита</t>
  </si>
  <si>
    <t>Музурова Анжелика</t>
  </si>
  <si>
    <t>Мулюкова Камилла</t>
  </si>
  <si>
    <t>Мунтиева Полина</t>
  </si>
  <si>
    <t>30.06.2011</t>
  </si>
  <si>
    <t>Муравьева Ольга</t>
  </si>
  <si>
    <t>Муратова Аделина</t>
  </si>
  <si>
    <t>Муртазина Азалия</t>
  </si>
  <si>
    <t>Мустафина Алсу</t>
  </si>
  <si>
    <t>Мухитдинова Джамиля</t>
  </si>
  <si>
    <t>Мухтарулина Валентина</t>
  </si>
  <si>
    <t>Мызгина Екатерина</t>
  </si>
  <si>
    <t>16.05.1990</t>
  </si>
  <si>
    <t>Мыльникова Юлия</t>
  </si>
  <si>
    <t>Мэн Лина</t>
  </si>
  <si>
    <t>Наврузалиева Лейла</t>
  </si>
  <si>
    <t>Нагаева Элина</t>
  </si>
  <si>
    <t>Нагнибеда Анжелика</t>
  </si>
  <si>
    <t>Назарова Мадина</t>
  </si>
  <si>
    <t>22.03.2002</t>
  </si>
  <si>
    <t>Назарова Милана</t>
  </si>
  <si>
    <t>Найденова Алена</t>
  </si>
  <si>
    <t>Напалкова Марина</t>
  </si>
  <si>
    <t>Напрушкина Алена</t>
  </si>
  <si>
    <t>Нарышкина Полина</t>
  </si>
  <si>
    <t>Насонова Елизавета</t>
  </si>
  <si>
    <t>Насырова Аделя</t>
  </si>
  <si>
    <t>23.04.2013</t>
  </si>
  <si>
    <t>Некит Валерия</t>
  </si>
  <si>
    <t>Нечаева Виктория</t>
  </si>
  <si>
    <t>Нечаева Елизавета</t>
  </si>
  <si>
    <t>Никитенко Анастасия</t>
  </si>
  <si>
    <t>Никодимова Екатерина</t>
  </si>
  <si>
    <t>Николаева Мария</t>
  </si>
  <si>
    <t>21.09.2002</t>
  </si>
  <si>
    <t>Николова Вероника</t>
  </si>
  <si>
    <t>Никулина Вера</t>
  </si>
  <si>
    <t>Никулина Яна</t>
  </si>
  <si>
    <t>12.11.2012</t>
  </si>
  <si>
    <t>Новикова Марина</t>
  </si>
  <si>
    <t>Носкова Вероника</t>
  </si>
  <si>
    <t>13.02.2013</t>
  </si>
  <si>
    <t>Носкова София</t>
  </si>
  <si>
    <t>Нургалиева Эмилия</t>
  </si>
  <si>
    <t>Нуржанова Карина</t>
  </si>
  <si>
    <t>Нутрихина Варвара</t>
  </si>
  <si>
    <t>Овсянникова Анна</t>
  </si>
  <si>
    <t>Овчаренко Ева</t>
  </si>
  <si>
    <t>Овчинникова Диана</t>
  </si>
  <si>
    <t>Овчинникова Ксения</t>
  </si>
  <si>
    <t>11.10.2011</t>
  </si>
  <si>
    <t>Овчинникова Элина</t>
  </si>
  <si>
    <t>20.07.1978</t>
  </si>
  <si>
    <t>Оганисян Нарина</t>
  </si>
  <si>
    <t>15.01.1985</t>
  </si>
  <si>
    <t>Огнева Анастасия</t>
  </si>
  <si>
    <t>09.11.2011</t>
  </si>
  <si>
    <t>Огольцова Виктория</t>
  </si>
  <si>
    <t>Олейникова Ксения</t>
  </si>
  <si>
    <t>03.01.1994</t>
  </si>
  <si>
    <t>Олехова Маргарита</t>
  </si>
  <si>
    <t>10.04.2013</t>
  </si>
  <si>
    <t>Олешкевич Анна</t>
  </si>
  <si>
    <t>Омельченко Мария</t>
  </si>
  <si>
    <t>Орехова Виктория</t>
  </si>
  <si>
    <t>Орлова Анастасия</t>
  </si>
  <si>
    <t>Орлова Анна</t>
  </si>
  <si>
    <t>Орлова Екатерина</t>
  </si>
  <si>
    <t>Осипова Софья</t>
  </si>
  <si>
    <t>Осокина Мария</t>
  </si>
  <si>
    <t>Остроухова Меланья</t>
  </si>
  <si>
    <t>Отрокова Анастасия</t>
  </si>
  <si>
    <t>Охтова София</t>
  </si>
  <si>
    <t>Ошовская Дарья</t>
  </si>
  <si>
    <t>Павлова Анна</t>
  </si>
  <si>
    <t>18.04.2011</t>
  </si>
  <si>
    <t>Павлова Влада</t>
  </si>
  <si>
    <t>Павлова Тая</t>
  </si>
  <si>
    <t>Палкина Елизавета</t>
  </si>
  <si>
    <t>Панина Яна</t>
  </si>
  <si>
    <t>Панкратьева Алина</t>
  </si>
  <si>
    <t>Парвая Анна</t>
  </si>
  <si>
    <t>Парфенова Дарья</t>
  </si>
  <si>
    <t>Патапова Алена</t>
  </si>
  <si>
    <t>Пахомова Анастасия</t>
  </si>
  <si>
    <t>11.03.2011</t>
  </si>
  <si>
    <t>Тамалакан  Якутия</t>
  </si>
  <si>
    <t>Пашнина Валерия</t>
  </si>
  <si>
    <t>Пейчева Алена</t>
  </si>
  <si>
    <t>Пелипенко Елена</t>
  </si>
  <si>
    <t>Первая Анна</t>
  </si>
  <si>
    <t>Перепелица Руслана</t>
  </si>
  <si>
    <t>18.12.1995</t>
  </si>
  <si>
    <t>Перфилова Анна</t>
  </si>
  <si>
    <t>Першина Юлия</t>
  </si>
  <si>
    <t>Пестрецова Вероника</t>
  </si>
  <si>
    <t>17.10.2010</t>
  </si>
  <si>
    <t>Петракова Злата</t>
  </si>
  <si>
    <t>Петренко Саида</t>
  </si>
  <si>
    <t>Петрина Алена</t>
  </si>
  <si>
    <t>Петрина Полина</t>
  </si>
  <si>
    <t>Петриченко Ева</t>
  </si>
  <si>
    <t>Петрова Анастасия</t>
  </si>
  <si>
    <t>Петрова Анна</t>
  </si>
  <si>
    <t>Петрова Вероника</t>
  </si>
  <si>
    <t>10.09.2009</t>
  </si>
  <si>
    <t>Петрович Ева</t>
  </si>
  <si>
    <t>Петрушель Мия</t>
  </si>
  <si>
    <t>Печерина Софья</t>
  </si>
  <si>
    <t>Пинтуриа Вера</t>
  </si>
  <si>
    <t>Питухина Софья</t>
  </si>
  <si>
    <t>Пичугина Надежда</t>
  </si>
  <si>
    <t>10.01.1988</t>
  </si>
  <si>
    <t>Плачковская Элина</t>
  </si>
  <si>
    <t>17.04.2012</t>
  </si>
  <si>
    <t>Плешкова Елена</t>
  </si>
  <si>
    <t>Плотникова Анастасия</t>
  </si>
  <si>
    <t>Плюхина Валерия</t>
  </si>
  <si>
    <t>03.04.2006</t>
  </si>
  <si>
    <t>Подшивалова Анна</t>
  </si>
  <si>
    <t>Подъянова Екатерина</t>
  </si>
  <si>
    <t>Позднякова Злата</t>
  </si>
  <si>
    <t>Позина Настасья</t>
  </si>
  <si>
    <t>Полетаева Полина</t>
  </si>
  <si>
    <t>Половинкина Полина</t>
  </si>
  <si>
    <t>Полтарыхина Софья</t>
  </si>
  <si>
    <t>Полуян Полина</t>
  </si>
  <si>
    <t>Полуяхтова Ульяна</t>
  </si>
  <si>
    <t>Полякова Арина</t>
  </si>
  <si>
    <t>28.08.2010</t>
  </si>
  <si>
    <t>Пономарева Руслана</t>
  </si>
  <si>
    <t>Попкова Алена</t>
  </si>
  <si>
    <t>Попова Екатерина</t>
  </si>
  <si>
    <t>Попова Елена</t>
  </si>
  <si>
    <t>Попова Кристина</t>
  </si>
  <si>
    <t>Попова Наталья</t>
  </si>
  <si>
    <t>Попова София</t>
  </si>
  <si>
    <t>Порошина Анастасия</t>
  </si>
  <si>
    <t>Потапова Мария</t>
  </si>
  <si>
    <t>Потапова София</t>
  </si>
  <si>
    <t>ПРИВАЛОВА Александра</t>
  </si>
  <si>
    <t>29.10.1987</t>
  </si>
  <si>
    <t>Привалова Анастасия</t>
  </si>
  <si>
    <t>Привалова Каролина</t>
  </si>
  <si>
    <t>Придатчук Ксения</t>
  </si>
  <si>
    <t>Приставко Полина</t>
  </si>
  <si>
    <t>Притульчик Елизавета</t>
  </si>
  <si>
    <t>Прокофьева Елена</t>
  </si>
  <si>
    <t>13.03.1971</t>
  </si>
  <si>
    <t>Проскурина Елизавета</t>
  </si>
  <si>
    <t>06.01.2011</t>
  </si>
  <si>
    <t>Проскурякова Анастасия</t>
  </si>
  <si>
    <t>Проскурякова Дарья</t>
  </si>
  <si>
    <t>26.07.2000</t>
  </si>
  <si>
    <t>Проскурякова Елизавета</t>
  </si>
  <si>
    <t>Просянок Алина</t>
  </si>
  <si>
    <t>Прохина Алиса</t>
  </si>
  <si>
    <t>Прудникова Ксения</t>
  </si>
  <si>
    <t>Прыгунова Мария</t>
  </si>
  <si>
    <t>Прядкина Анастасия</t>
  </si>
  <si>
    <t>19.08.2002</t>
  </si>
  <si>
    <t>Пундак Алиса</t>
  </si>
  <si>
    <t>10.01.2005</t>
  </si>
  <si>
    <t>Пустовит Елизавета</t>
  </si>
  <si>
    <t>Путилина Алена</t>
  </si>
  <si>
    <t>Пучкина София</t>
  </si>
  <si>
    <t>Пушкарева Анна</t>
  </si>
  <si>
    <t>Пушкарева Ирина</t>
  </si>
  <si>
    <t>Пущакова Софья</t>
  </si>
  <si>
    <t>Пшенко Ангелина</t>
  </si>
  <si>
    <t>Пьянова Вероника</t>
  </si>
  <si>
    <t>29.01.2012</t>
  </si>
  <si>
    <t>Равдина Валерия</t>
  </si>
  <si>
    <t>Раджабова Шарипат</t>
  </si>
  <si>
    <t>Радионова Полина</t>
  </si>
  <si>
    <t>Радченко Вероника</t>
  </si>
  <si>
    <t>08.05.2011</t>
  </si>
  <si>
    <t>Радченко Елизавета</t>
  </si>
  <si>
    <t>Разанкова Надежда</t>
  </si>
  <si>
    <t>Разумовская Елена</t>
  </si>
  <si>
    <t>03.12.1995</t>
  </si>
  <si>
    <t>Рак Людмила</t>
  </si>
  <si>
    <t>Рассадкина Анастасия</t>
  </si>
  <si>
    <t>Рахимзянова Дарина</t>
  </si>
  <si>
    <t>Рахимова Алина</t>
  </si>
  <si>
    <t>Ревякина Алена</t>
  </si>
  <si>
    <t>Киров  Кал.обл.</t>
  </si>
  <si>
    <t>Репьева Вера</t>
  </si>
  <si>
    <t>Решетникова Дарья</t>
  </si>
  <si>
    <t>Ржа Екатерина</t>
  </si>
  <si>
    <t>Ринчинова Алтана</t>
  </si>
  <si>
    <t>Ровкина Анастасия</t>
  </si>
  <si>
    <t>Рогальская Елизавета</t>
  </si>
  <si>
    <t>Рогова Екатерина</t>
  </si>
  <si>
    <t>Родивилова Варвара</t>
  </si>
  <si>
    <t>29.08.2011</t>
  </si>
  <si>
    <t>Розумова Диана</t>
  </si>
  <si>
    <t>Романенко Анастасия</t>
  </si>
  <si>
    <t>Романенко Веселина</t>
  </si>
  <si>
    <t>Романова Мариана</t>
  </si>
  <si>
    <t>Романова Мария</t>
  </si>
  <si>
    <t>Романова Юлия</t>
  </si>
  <si>
    <t>Рубина Анна</t>
  </si>
  <si>
    <t>Руденко Алла</t>
  </si>
  <si>
    <t>18.03.2012</t>
  </si>
  <si>
    <t>Рудова София</t>
  </si>
  <si>
    <t>Рудовская Дарья</t>
  </si>
  <si>
    <t>Рунец София</t>
  </si>
  <si>
    <t>Рустамова Анна</t>
  </si>
  <si>
    <t>Рыбакова София</t>
  </si>
  <si>
    <t>Рыбалченко Валерия</t>
  </si>
  <si>
    <t>26.12.2011</t>
  </si>
  <si>
    <t>Рыбалченко Виктория</t>
  </si>
  <si>
    <t>18.01.2013</t>
  </si>
  <si>
    <t>Рыбина Ксения</t>
  </si>
  <si>
    <t>01.09.2011</t>
  </si>
  <si>
    <t>Рыбина Мария</t>
  </si>
  <si>
    <t>15.07.2009</t>
  </si>
  <si>
    <t>Рыбовалова Мария</t>
  </si>
  <si>
    <t>Рыжикова Виолетта</t>
  </si>
  <si>
    <t>Валуйки  Белг.обл.</t>
  </si>
  <si>
    <t>Рябинкина Ульяна</t>
  </si>
  <si>
    <t>Рябова Диана</t>
  </si>
  <si>
    <t>Рязанова Анна</t>
  </si>
  <si>
    <t>08.08.1986</t>
  </si>
  <si>
    <t>Рязанова Ева</t>
  </si>
  <si>
    <t>19.04.2010</t>
  </si>
  <si>
    <t>Рязанова Ульяна</t>
  </si>
  <si>
    <t>Сабельникова Анна</t>
  </si>
  <si>
    <t>Сабирова Лейсан</t>
  </si>
  <si>
    <t>Саблина Анастасия</t>
  </si>
  <si>
    <t>Савельева Анастасия</t>
  </si>
  <si>
    <t>20.03.2013</t>
  </si>
  <si>
    <t>Савина Василиса</t>
  </si>
  <si>
    <t>05.05.2010</t>
  </si>
  <si>
    <t>Савкевич Елизавета</t>
  </si>
  <si>
    <t>Савостикова Алина</t>
  </si>
  <si>
    <t>Савчук Вероника</t>
  </si>
  <si>
    <t>Сагалакова Алина</t>
  </si>
  <si>
    <t>04.07.2009</t>
  </si>
  <si>
    <t>Сажина Ксения</t>
  </si>
  <si>
    <t>Сайфулина Валерия</t>
  </si>
  <si>
    <t>Салькова Кира</t>
  </si>
  <si>
    <t>Сальникова Ксения</t>
  </si>
  <si>
    <t>Сальцова Василиса</t>
  </si>
  <si>
    <t>Самарцева Елизавета</t>
  </si>
  <si>
    <t>Санина Алиса</t>
  </si>
  <si>
    <t>САПАРОВА Алсу</t>
  </si>
  <si>
    <t>06.06.2002</t>
  </si>
  <si>
    <t>Сараева Дарья</t>
  </si>
  <si>
    <t>Сарафина Мария</t>
  </si>
  <si>
    <t>07.05.2011</t>
  </si>
  <si>
    <t>Саргсян Анжелика</t>
  </si>
  <si>
    <t>Сафиуллина Ясмина</t>
  </si>
  <si>
    <t>Сафрыгина Арина</t>
  </si>
  <si>
    <t>Сафьянова Елизавета</t>
  </si>
  <si>
    <t>Сахарова Наталия</t>
  </si>
  <si>
    <t>Сахарова София</t>
  </si>
  <si>
    <t>Свентицкая Злата</t>
  </si>
  <si>
    <t>04.12.2011</t>
  </si>
  <si>
    <t>Сверчкова Полина</t>
  </si>
  <si>
    <t>Светличная Дарья</t>
  </si>
  <si>
    <t>Свиницкая Мария</t>
  </si>
  <si>
    <t>Селезнева Алена</t>
  </si>
  <si>
    <t>Селезнева Екатерина</t>
  </si>
  <si>
    <t>Селиванова Алиса</t>
  </si>
  <si>
    <t>22.11.2009</t>
  </si>
  <si>
    <t>Селюк Кира</t>
  </si>
  <si>
    <t>Селянинова Софья</t>
  </si>
  <si>
    <t>Семенихина Виктория</t>
  </si>
  <si>
    <t>Семенова Вероника</t>
  </si>
  <si>
    <t>Семизорова Полина</t>
  </si>
  <si>
    <t>Семина Софья</t>
  </si>
  <si>
    <t>Сенникова Анна</t>
  </si>
  <si>
    <t>18.02.1991</t>
  </si>
  <si>
    <t>Сергеенко Ксения</t>
  </si>
  <si>
    <t>Сердюкова Алена</t>
  </si>
  <si>
    <t>Сереброва Татьяна</t>
  </si>
  <si>
    <t>Сечко Евгения</t>
  </si>
  <si>
    <t>Сибатрова Елена</t>
  </si>
  <si>
    <t>02.10.2005</t>
  </si>
  <si>
    <t>Сиволап Полина</t>
  </si>
  <si>
    <t>Сивцева Аэлита</t>
  </si>
  <si>
    <t>Керден  Як.</t>
  </si>
  <si>
    <t>Сидоренко София</t>
  </si>
  <si>
    <t>Сидоркина Дарья</t>
  </si>
  <si>
    <t>Сидорова Анна</t>
  </si>
  <si>
    <t>Симонавичуте Элина</t>
  </si>
  <si>
    <t>Симонян София</t>
  </si>
  <si>
    <t>Синицина Мария</t>
  </si>
  <si>
    <t>СИРОТИНА Полина</t>
  </si>
  <si>
    <t>Скляренко Виктория</t>
  </si>
  <si>
    <t>Скосырева Евгения</t>
  </si>
  <si>
    <t>Скрипченко Мария</t>
  </si>
  <si>
    <t>Славная Екатерина</t>
  </si>
  <si>
    <t>11.02.2012</t>
  </si>
  <si>
    <t>Смирнова Александра</t>
  </si>
  <si>
    <t>Смирнова Алена</t>
  </si>
  <si>
    <t>СМИРНОВА Анна</t>
  </si>
  <si>
    <t>Смирнова Вероника</t>
  </si>
  <si>
    <t>Смирнова Лиана</t>
  </si>
  <si>
    <t>Смоликова Алла</t>
  </si>
  <si>
    <t>Смолякова Анастасия</t>
  </si>
  <si>
    <t>Смородина Юлия</t>
  </si>
  <si>
    <t>Смотракова Варвара</t>
  </si>
  <si>
    <t>19.03.2010</t>
  </si>
  <si>
    <t>Смотрова Валерия</t>
  </si>
  <si>
    <t>Смышникова Дарья</t>
  </si>
  <si>
    <t>Соболева Кристина</t>
  </si>
  <si>
    <t>Собянина Кристина</t>
  </si>
  <si>
    <t>Собянина Оксана</t>
  </si>
  <si>
    <t>Совопуло Алиса</t>
  </si>
  <si>
    <t>Созинова Виктория</t>
  </si>
  <si>
    <t>Соколова Апполинария</t>
  </si>
  <si>
    <t>Белокуриха  Алт.кр.</t>
  </si>
  <si>
    <t>Соколова Эвелина</t>
  </si>
  <si>
    <t>Соловей Анна</t>
  </si>
  <si>
    <t>Соловьева Кристина</t>
  </si>
  <si>
    <t>18.07.1993</t>
  </si>
  <si>
    <t>Соловьева Марина</t>
  </si>
  <si>
    <t>06.10.1974</t>
  </si>
  <si>
    <t>Соловьева Ольга</t>
  </si>
  <si>
    <t>Солодкая Анастасия</t>
  </si>
  <si>
    <t>Соломина Ольга</t>
  </si>
  <si>
    <t>Соломова Елизавета</t>
  </si>
  <si>
    <t>Сомова Полина</t>
  </si>
  <si>
    <t>Сонич Дарья</t>
  </si>
  <si>
    <t>Сорокина Мария</t>
  </si>
  <si>
    <t>Сосина Анна</t>
  </si>
  <si>
    <t>14.06.2011</t>
  </si>
  <si>
    <t>Соснина Дарья</t>
  </si>
  <si>
    <t>02.04.1998</t>
  </si>
  <si>
    <t>Сотникова Валерия</t>
  </si>
  <si>
    <t>04.05.2002</t>
  </si>
  <si>
    <t>Старожук Мария</t>
  </si>
  <si>
    <t>Старокожева Александра</t>
  </si>
  <si>
    <t>08.07.2010</t>
  </si>
  <si>
    <t>Старцева Дарья</t>
  </si>
  <si>
    <t>Статкевич Елизавета</t>
  </si>
  <si>
    <t>Степаненко Татьяна</t>
  </si>
  <si>
    <t>Столярова Полина</t>
  </si>
  <si>
    <t>Стребкова Софья</t>
  </si>
  <si>
    <t>Стрелец Юлия</t>
  </si>
  <si>
    <t>Стрелкова Светлана</t>
  </si>
  <si>
    <t>Стрельникова Дарья</t>
  </si>
  <si>
    <t>Строева Кристина</t>
  </si>
  <si>
    <t>Строкова Мария</t>
  </si>
  <si>
    <t>Стукалова Софья</t>
  </si>
  <si>
    <t>Сулейманова Дина</t>
  </si>
  <si>
    <t>СУЛЕЙМАНОВА Захра</t>
  </si>
  <si>
    <t>Султанова Риана</t>
  </si>
  <si>
    <t>Сунцова Софья</t>
  </si>
  <si>
    <t>СУНЬ Чень</t>
  </si>
  <si>
    <t>Суркова Мария</t>
  </si>
  <si>
    <t>Суртмач Ангелина</t>
  </si>
  <si>
    <t>Суслова Мария</t>
  </si>
  <si>
    <t>Суханова Ольга</t>
  </si>
  <si>
    <t>25.06.2011</t>
  </si>
  <si>
    <t>Сучкова Анна</t>
  </si>
  <si>
    <t>Сыман Алиса</t>
  </si>
  <si>
    <t>Сытник Мария</t>
  </si>
  <si>
    <t>ТАЖИМОВА Меруерт</t>
  </si>
  <si>
    <t>Тазырянова Эльвира</t>
  </si>
  <si>
    <t>Таймасханова Написат</t>
  </si>
  <si>
    <t>Талочкина Ксения</t>
  </si>
  <si>
    <t>Тананова Людмила</t>
  </si>
  <si>
    <t>Таныкина Арина</t>
  </si>
  <si>
    <t>Тарануха Мария</t>
  </si>
  <si>
    <t>Тарарыкина Злата</t>
  </si>
  <si>
    <t>Тарасова Арина</t>
  </si>
  <si>
    <t>Тарбокова Вероника</t>
  </si>
  <si>
    <t>Татарникова Валерия</t>
  </si>
  <si>
    <t>Таужева Сабина</t>
  </si>
  <si>
    <t>23.04.2012</t>
  </si>
  <si>
    <t>Тельнова Мария</t>
  </si>
  <si>
    <t>Тенисова Айсылу</t>
  </si>
  <si>
    <t>Тепнадзе Миранда</t>
  </si>
  <si>
    <t>Терво Ева</t>
  </si>
  <si>
    <t>Терехова Ярослава</t>
  </si>
  <si>
    <t>Терешкина Анна</t>
  </si>
  <si>
    <t>Тесова Виктория</t>
  </si>
  <si>
    <t>Тимина Алена</t>
  </si>
  <si>
    <t>Тимина Анна</t>
  </si>
  <si>
    <t>Тимофеева Ульяна</t>
  </si>
  <si>
    <t>Тимченко Софья</t>
  </si>
  <si>
    <t>Тинникова Дарья</t>
  </si>
  <si>
    <t>Титова Елизавета</t>
  </si>
  <si>
    <t>Титова Ольга</t>
  </si>
  <si>
    <t>28.08.1989</t>
  </si>
  <si>
    <t>Гусоноозерск  респ.Бурятия</t>
  </si>
  <si>
    <t>Титова София</t>
  </si>
  <si>
    <t>Тиунова Олеся</t>
  </si>
  <si>
    <t>Ткачева Софья</t>
  </si>
  <si>
    <t>Токаева Ангелина</t>
  </si>
  <si>
    <t>Толмачева София</t>
  </si>
  <si>
    <t>Толстикова Марина</t>
  </si>
  <si>
    <t>Толстихина Екатерина</t>
  </si>
  <si>
    <t>Томулис Дарья</t>
  </si>
  <si>
    <t>Топакова Полина</t>
  </si>
  <si>
    <t>Торлопова Есения</t>
  </si>
  <si>
    <t>Тохова Элина</t>
  </si>
  <si>
    <t>Тренева Диана</t>
  </si>
  <si>
    <t>Третяк Мария</t>
  </si>
  <si>
    <t>Тронина Анастасия</t>
  </si>
  <si>
    <t>Троцкая Ольга</t>
  </si>
  <si>
    <t>04.08.1981</t>
  </si>
  <si>
    <t>Трубецкая Анна</t>
  </si>
  <si>
    <t>Трушина Дарья</t>
  </si>
  <si>
    <t>Тугарина Анастасия</t>
  </si>
  <si>
    <t>Тукачева Мария</t>
  </si>
  <si>
    <t>30.09.2010</t>
  </si>
  <si>
    <t>Тумакова Есения</t>
  </si>
  <si>
    <t>Туманова Дарья</t>
  </si>
  <si>
    <t>ТУРАШЕВА Бекжаным</t>
  </si>
  <si>
    <t>Тутевич Алиса</t>
  </si>
  <si>
    <t>13.12.2011</t>
  </si>
  <si>
    <t>Тхай Софья</t>
  </si>
  <si>
    <t>Тхашокова Элана</t>
  </si>
  <si>
    <t>Тхорик Полина</t>
  </si>
  <si>
    <t>Тымкив Дарья</t>
  </si>
  <si>
    <t>Тышкевич Наталья</t>
  </si>
  <si>
    <t>Тюпышева Анна</t>
  </si>
  <si>
    <t>Тябина Татьяна</t>
  </si>
  <si>
    <t>Удовенко Яна</t>
  </si>
  <si>
    <t>Удодова Аделина</t>
  </si>
  <si>
    <t>УКСУСОВА Анастасия</t>
  </si>
  <si>
    <t>Уланова Варвара</t>
  </si>
  <si>
    <t>Ульянова Кира</t>
  </si>
  <si>
    <t>Умыскова Анастасия</t>
  </si>
  <si>
    <t>Устянская Ульяна</t>
  </si>
  <si>
    <t>Уткина Дарья</t>
  </si>
  <si>
    <t>Уткина Диана</t>
  </si>
  <si>
    <t>Уткина Наталья</t>
  </si>
  <si>
    <t>Ушакова Екатерина</t>
  </si>
  <si>
    <t>Уянаева Самира</t>
  </si>
  <si>
    <t>В.Жемтала  КБР</t>
  </si>
  <si>
    <t>Фалько Ксения</t>
  </si>
  <si>
    <t>05.12.2005</t>
  </si>
  <si>
    <t>Фатеева Ангелина</t>
  </si>
  <si>
    <t>Фахрутдинова Ралина</t>
  </si>
  <si>
    <t>Карасук  Новосиб.обл.</t>
  </si>
  <si>
    <t>Федоренко Анастасия</t>
  </si>
  <si>
    <t>Федорова Валерия</t>
  </si>
  <si>
    <t>Федорова Елизавета</t>
  </si>
  <si>
    <t>Федорова Маргарита</t>
  </si>
  <si>
    <t>Федорова Ульяна</t>
  </si>
  <si>
    <t>Люберцы/Н.Новгород</t>
  </si>
  <si>
    <t>Федотенкова Милена</t>
  </si>
  <si>
    <t>07.01.2012</t>
  </si>
  <si>
    <t>Феликсова Анастасия</t>
  </si>
  <si>
    <t>Феткулова Аиша</t>
  </si>
  <si>
    <t>21.04.2011</t>
  </si>
  <si>
    <t>Филатова Алена</t>
  </si>
  <si>
    <t>Филатова Вероника</t>
  </si>
  <si>
    <t>Филатова Мария</t>
  </si>
  <si>
    <t>Филипьева Татьяна</t>
  </si>
  <si>
    <t>Филоненко Елизавета</t>
  </si>
  <si>
    <t>Филонова Александра</t>
  </si>
  <si>
    <t>Фильчакова Алена</t>
  </si>
  <si>
    <t>Фирсова Александра</t>
  </si>
  <si>
    <t>05.12.2004</t>
  </si>
  <si>
    <t>Фофанова Василиса</t>
  </si>
  <si>
    <t>Фролова Елизавета</t>
  </si>
  <si>
    <t>ФУ Дарья</t>
  </si>
  <si>
    <t>Фукс Эвелина</t>
  </si>
  <si>
    <t>06.04.2011</t>
  </si>
  <si>
    <t>Хабибрахманова Зиля</t>
  </si>
  <si>
    <t>Хабибуллина Дина</t>
  </si>
  <si>
    <t>15.08.2011</t>
  </si>
  <si>
    <t>Хайертдинова Дильназ</t>
  </si>
  <si>
    <t>Хайрулина Варвара</t>
  </si>
  <si>
    <t>29.05.2012</t>
  </si>
  <si>
    <t>Хамдохова Самира</t>
  </si>
  <si>
    <t>05.04.2010</t>
  </si>
  <si>
    <t>Харитонова Полина</t>
  </si>
  <si>
    <t>Харсун Эмилия</t>
  </si>
  <si>
    <t>Хафизова Оксана</t>
  </si>
  <si>
    <t>07.04.2003</t>
  </si>
  <si>
    <t>Хафизова Эвелина</t>
  </si>
  <si>
    <t>Хачатрян Ванеса</t>
  </si>
  <si>
    <t>Хисматуллина Василиса</t>
  </si>
  <si>
    <t>Хлямкова Мария</t>
  </si>
  <si>
    <t>Хозяинова Виктория</t>
  </si>
  <si>
    <t>Хоменко Ирина</t>
  </si>
  <si>
    <t>14.04.1998</t>
  </si>
  <si>
    <t>Хомякова Злата</t>
  </si>
  <si>
    <t>Хохлова Елена</t>
  </si>
  <si>
    <t>Хоченкова Дарья</t>
  </si>
  <si>
    <t>Храновская Анна</t>
  </si>
  <si>
    <t>Хромова Валентина</t>
  </si>
  <si>
    <t>Хромова Дарья</t>
  </si>
  <si>
    <t>Хромова Ольга</t>
  </si>
  <si>
    <t>12.08.1985</t>
  </si>
  <si>
    <t>Хрусталева Алена</t>
  </si>
  <si>
    <t>Хузина Айсылу</t>
  </si>
  <si>
    <t>Хусаинова Анастасия</t>
  </si>
  <si>
    <t>ХУСЕЙНОВА Гульчехра</t>
  </si>
  <si>
    <t>17.11.1992</t>
  </si>
  <si>
    <t>Хуторева Алина</t>
  </si>
  <si>
    <t>Цайкина Полина</t>
  </si>
  <si>
    <t>Цеова Злата</t>
  </si>
  <si>
    <t>Цигарева Дарья</t>
  </si>
  <si>
    <t>Цой Диана</t>
  </si>
  <si>
    <t>21.04.2002</t>
  </si>
  <si>
    <t>Цраева Инара</t>
  </si>
  <si>
    <t>Цыбденова Марина</t>
  </si>
  <si>
    <t>Цыдова Александра</t>
  </si>
  <si>
    <t>Чайка Дарья</t>
  </si>
  <si>
    <t>Чанчып Керлайн</t>
  </si>
  <si>
    <t>30.06.2002</t>
  </si>
  <si>
    <t>Терлиг-Хая  Тыва</t>
  </si>
  <si>
    <t>Чачина Полина</t>
  </si>
  <si>
    <t>Чащина Елизавета</t>
  </si>
  <si>
    <t>Чванова Елизавета</t>
  </si>
  <si>
    <t>Чеботарева Богдана</t>
  </si>
  <si>
    <t>Чеботарева Виталина</t>
  </si>
  <si>
    <t>Ченских Виолетта</t>
  </si>
  <si>
    <t>Ченцова Полина</t>
  </si>
  <si>
    <t>Чепская Аделина</t>
  </si>
  <si>
    <t>Чепчигашева Диана</t>
  </si>
  <si>
    <t>Чердакова Александра</t>
  </si>
  <si>
    <t>Чердынцева Кристина</t>
  </si>
  <si>
    <t>Черенкова Елизавета</t>
  </si>
  <si>
    <t>Черепанова Анна</t>
  </si>
  <si>
    <t>Черкасова Полина</t>
  </si>
  <si>
    <t>Черницова Анна</t>
  </si>
  <si>
    <t>Чернобай Валерия</t>
  </si>
  <si>
    <t>Чернова Алина</t>
  </si>
  <si>
    <t>Черномаз Вероника</t>
  </si>
  <si>
    <t>Черноус Дарья</t>
  </si>
  <si>
    <t>Чернышкова Нина</t>
  </si>
  <si>
    <t>29.04.1985</t>
  </si>
  <si>
    <t>Черняева Екатерина</t>
  </si>
  <si>
    <t>Чертилина Вероника</t>
  </si>
  <si>
    <t>Чеснокова Вероника</t>
  </si>
  <si>
    <t>Четвертакова Виктория</t>
  </si>
  <si>
    <t>Чечот Кристина</t>
  </si>
  <si>
    <t>Чигрина Елизавета</t>
  </si>
  <si>
    <t>Чинишвили София</t>
  </si>
  <si>
    <t>Чиркова Маргарита</t>
  </si>
  <si>
    <t>14.03.2012</t>
  </si>
  <si>
    <t>Чистякова Полина</t>
  </si>
  <si>
    <t>Чичаева Варвара</t>
  </si>
  <si>
    <t>Чуб Дарья</t>
  </si>
  <si>
    <t>27.02.1999</t>
  </si>
  <si>
    <t>Чубарева Светлана</t>
  </si>
  <si>
    <t>Чупахина Полина</t>
  </si>
  <si>
    <t>Чурегина Виктория</t>
  </si>
  <si>
    <t>Чурсинова Дарья</t>
  </si>
  <si>
    <t>Чымба Алена</t>
  </si>
  <si>
    <t>Баян-Кол  Тыва</t>
  </si>
  <si>
    <t>Шабанова Виктория</t>
  </si>
  <si>
    <t>Шабанова Полина</t>
  </si>
  <si>
    <t>Шайган Алена</t>
  </si>
  <si>
    <t>10.11.1997</t>
  </si>
  <si>
    <t>Шайдуллина Элина</t>
  </si>
  <si>
    <t>Шаймуллина Диана</t>
  </si>
  <si>
    <t>Шайхутдинова Диана</t>
  </si>
  <si>
    <t>Шакалова Виктория</t>
  </si>
  <si>
    <t>22.05.2012</t>
  </si>
  <si>
    <t>Шакирова Азалия</t>
  </si>
  <si>
    <t>02.11.2011</t>
  </si>
  <si>
    <t>Шамахова Дарья</t>
  </si>
  <si>
    <t>12.05.1999</t>
  </si>
  <si>
    <t>Шанина Варвара</t>
  </si>
  <si>
    <t>Шанина Ульяна</t>
  </si>
  <si>
    <t>Шаркевич Елизавета</t>
  </si>
  <si>
    <t>Шаркова Елизавета</t>
  </si>
  <si>
    <t>Шафоростова Софья</t>
  </si>
  <si>
    <t>Шаяхметова Регина</t>
  </si>
  <si>
    <t>Швец Татьяна</t>
  </si>
  <si>
    <t>Швецова Ирина</t>
  </si>
  <si>
    <t>Шевченко Анна</t>
  </si>
  <si>
    <t>30.04.2013</t>
  </si>
  <si>
    <t>Шевчинская Дарья</t>
  </si>
  <si>
    <t>19.04.1997</t>
  </si>
  <si>
    <t>Шевчук Жанна</t>
  </si>
  <si>
    <t>Шелестова Александра</t>
  </si>
  <si>
    <t>Шеликова Амалия</t>
  </si>
  <si>
    <t>Шемонаева Валерия</t>
  </si>
  <si>
    <t>Шепелько Кира</t>
  </si>
  <si>
    <t>Шефер Светлана</t>
  </si>
  <si>
    <t>Шимарова Александра</t>
  </si>
  <si>
    <t>Шимарова Майя</t>
  </si>
  <si>
    <t>Шипулина Анастасия</t>
  </si>
  <si>
    <t>09.05.2005</t>
  </si>
  <si>
    <t>Ширикова Вероника</t>
  </si>
  <si>
    <t>Широколобова Алиса</t>
  </si>
  <si>
    <t>Шишкина Олеся</t>
  </si>
  <si>
    <t>Шишмарева Ольга</t>
  </si>
  <si>
    <t>22.07.1987</t>
  </si>
  <si>
    <t>Шиян Эмилия</t>
  </si>
  <si>
    <t>Шклярская Анна</t>
  </si>
  <si>
    <t>03.08.2010</t>
  </si>
  <si>
    <t>Шмелева Софья</t>
  </si>
  <si>
    <t>Шмырева Надежда</t>
  </si>
  <si>
    <t>Шоева Алина</t>
  </si>
  <si>
    <t>Штепа Виктория</t>
  </si>
  <si>
    <t>Штукатурова Карина</t>
  </si>
  <si>
    <t>Шубина Анастасия</t>
  </si>
  <si>
    <t>Шуклина Анастасия</t>
  </si>
  <si>
    <t>Шулакова Алена</t>
  </si>
  <si>
    <t>Шульгина Арина</t>
  </si>
  <si>
    <t>Шульгина София</t>
  </si>
  <si>
    <t>Шульгина Юлия</t>
  </si>
  <si>
    <t>Шуляк Надежда</t>
  </si>
  <si>
    <t>Шулякова Полина</t>
  </si>
  <si>
    <t>Шумилова Полина</t>
  </si>
  <si>
    <t>Шуркина Мария</t>
  </si>
  <si>
    <t>Шурыгина Стефания</t>
  </si>
  <si>
    <t>Шустова Юлия</t>
  </si>
  <si>
    <t>04.06.2006</t>
  </si>
  <si>
    <t>Шушина Светлана</t>
  </si>
  <si>
    <t>Щепина Евгения</t>
  </si>
  <si>
    <t>06.09.1998</t>
  </si>
  <si>
    <t>Щербинина Олеся</t>
  </si>
  <si>
    <t>Щербинина Юлия</t>
  </si>
  <si>
    <t>ЭЙЛАЗОВА Хадиджа</t>
  </si>
  <si>
    <t>Юдина Варвара</t>
  </si>
  <si>
    <t>Юдина Вероника</t>
  </si>
  <si>
    <t>Юдина Ева</t>
  </si>
  <si>
    <t>Юлмухаметова Полина</t>
  </si>
  <si>
    <t>Юмтарова Арьяна</t>
  </si>
  <si>
    <t>Юрганова София</t>
  </si>
  <si>
    <t>Якимович Варвара</t>
  </si>
  <si>
    <t>Яковлева Александра</t>
  </si>
  <si>
    <t>Яковлева Варвара</t>
  </si>
  <si>
    <t>Яковлева Кира</t>
  </si>
  <si>
    <t>Янчуркина Анна</t>
  </si>
  <si>
    <t>Ярославцева Дарья</t>
  </si>
  <si>
    <t>Яруллина Зарина</t>
  </si>
  <si>
    <t>03.04.1991</t>
  </si>
  <si>
    <t>Ясюкевич Кира</t>
  </si>
  <si>
    <t>Яшенькина Александра</t>
  </si>
  <si>
    <t>Нижние Осельки  Лен.обл.</t>
  </si>
  <si>
    <t>Яшкина Анна</t>
  </si>
  <si>
    <t>АБДУЛЛИН Фанис</t>
  </si>
  <si>
    <t>МС</t>
  </si>
  <si>
    <t>КМС</t>
  </si>
  <si>
    <t>Абдуллин Ф.М.</t>
  </si>
  <si>
    <t>Казанцев М.А.</t>
  </si>
  <si>
    <t>БЕСЧАСТНЫЙ Юрий</t>
  </si>
  <si>
    <t>БОНДАРЬ Владимир</t>
  </si>
  <si>
    <t>БОРОДИН Илья</t>
  </si>
  <si>
    <t>ДЕМЕНТЬЕВ Петр</t>
  </si>
  <si>
    <t>Стрельников Г.М.</t>
  </si>
  <si>
    <t>ДОБРОТВОРСКИЙ Дмитрий</t>
  </si>
  <si>
    <t>Светличный Е.А.</t>
  </si>
  <si>
    <t>ДОРОФЕЕВ Петр</t>
  </si>
  <si>
    <t>ЕЛИСЕЕВ Максим</t>
  </si>
  <si>
    <t>ЖУРАВЛЕВ Евгений</t>
  </si>
  <si>
    <t>I</t>
  </si>
  <si>
    <t>Шакутин С.Е.</t>
  </si>
  <si>
    <t>ЗАЙЦЕВ Игорь</t>
  </si>
  <si>
    <t>ИВАНОВ Михаил</t>
  </si>
  <si>
    <t>Ахмедов В.Р.</t>
  </si>
  <si>
    <t>Крылов В.В.</t>
  </si>
  <si>
    <t>КОСТКИН Денис</t>
  </si>
  <si>
    <t>ЛАПИН Андрей</t>
  </si>
  <si>
    <t>Щербак А.П.</t>
  </si>
  <si>
    <t>ЛЕБЕДЕВ Александр</t>
  </si>
  <si>
    <t>Скалихин В.В.</t>
  </si>
  <si>
    <t>ЛОПАТИН Александр</t>
  </si>
  <si>
    <t>Боровик В.С.</t>
  </si>
  <si>
    <t>НАУМОВ Михаил</t>
  </si>
  <si>
    <t>ОСИПОВ Дмитрий</t>
  </si>
  <si>
    <t>II</t>
  </si>
  <si>
    <t>Черняк В.Г.</t>
  </si>
  <si>
    <t>СУСЛИН Анатолий</t>
  </si>
  <si>
    <t>ТКАЧЕНКО Максим</t>
  </si>
  <si>
    <t>УКРАИНСКИЙ Александр</t>
  </si>
  <si>
    <t>ЧЕРКЕС Данил</t>
  </si>
  <si>
    <t>ЧЕРКЕС Руслан</t>
  </si>
  <si>
    <t>ЧЕРНОКНИЖНИКОВ Александр</t>
  </si>
  <si>
    <t>ЧИМБАРЦЕВ Владислав</t>
  </si>
  <si>
    <t>ШЛЫНДРОВ Арсений</t>
  </si>
  <si>
    <t>ШУТОВ Артем</t>
  </si>
  <si>
    <t>ЭРЕНЦЕНОВ Алдар</t>
  </si>
  <si>
    <t>БОРДЮГОВСКАЯ Дарья</t>
  </si>
  <si>
    <t>БОРДЮГОВСКАЯ Мария</t>
  </si>
  <si>
    <t>ГЕРГОВА Аминат</t>
  </si>
  <si>
    <t>РАКОВА Мария</t>
  </si>
  <si>
    <t>РОМАНЧЕНКО Екатерина</t>
  </si>
  <si>
    <t>ЮСУПОВА Карина</t>
  </si>
  <si>
    <t>Сводный протокол одиночных встреч</t>
  </si>
  <si>
    <t>Игрок А</t>
  </si>
  <si>
    <t>Игрок Х</t>
  </si>
  <si>
    <t>Победа</t>
  </si>
  <si>
    <t>Поражение</t>
  </si>
  <si>
    <t>счёт</t>
  </si>
  <si>
    <t>-</t>
  </si>
  <si>
    <t>15 тур</t>
  </si>
  <si>
    <t>14 тур</t>
  </si>
  <si>
    <t>13.00</t>
  </si>
  <si>
    <t>13 тур</t>
  </si>
  <si>
    <t>11.30</t>
  </si>
  <si>
    <t>12 тур</t>
  </si>
  <si>
    <t>10.00</t>
  </si>
  <si>
    <t>11 тур</t>
  </si>
  <si>
    <t>10 тур</t>
  </si>
  <si>
    <t>9 тур</t>
  </si>
  <si>
    <t>8 тур</t>
  </si>
  <si>
    <t>7 тур</t>
  </si>
  <si>
    <t>6 тур</t>
  </si>
  <si>
    <t>5 тур</t>
  </si>
  <si>
    <t>4 тур</t>
  </si>
  <si>
    <t>17.00</t>
  </si>
  <si>
    <t>3 тур</t>
  </si>
  <si>
    <t>15.30</t>
  </si>
  <si>
    <t>2 тур</t>
  </si>
  <si>
    <t>14.00</t>
  </si>
  <si>
    <t>1 тур</t>
  </si>
  <si>
    <t xml:space="preserve">РАСПИСАНИЕ </t>
  </si>
  <si>
    <t>24.10.2019</t>
  </si>
  <si>
    <t>3  тур открытого Чемпионаат Краснодарского края</t>
  </si>
  <si>
    <t>2                                                                        ( Главный  судья)</t>
  </si>
  <si>
    <t xml:space="preserve"> Чемпионат </t>
  </si>
  <si>
    <t xml:space="preserve"> Краснодарского края</t>
  </si>
  <si>
    <t>по настольному теннису</t>
  </si>
  <si>
    <t>ГОСУДАРСТВЕННОЕ БЮДЖЕТНОЕ УЧРЕЖДЕНИЕ КРАСНОДАРСКОГО КРАЯ "ЦЕНТР ОЛИМПИЙСКОЙ ПОДГОТОВКИ ПО НАСТОЛЬНОМУ ТЕННИСУ"</t>
  </si>
  <si>
    <t>(1-ая Лига)</t>
  </si>
  <si>
    <t>КЛИМЧЕНКО Виктория</t>
  </si>
  <si>
    <t>ВИНОГРАДОВ Алексей</t>
  </si>
  <si>
    <t>б/р</t>
  </si>
  <si>
    <t>Самостоятельно</t>
  </si>
  <si>
    <t>ТХАКАХОВ Руслан</t>
  </si>
  <si>
    <t>ВАРТАНОВ Армен</t>
  </si>
  <si>
    <t>ЧЕРНЫШКОВ Алексей</t>
  </si>
  <si>
    <t>ЧЕРНЫШКОВА Нина</t>
  </si>
  <si>
    <t>Лопатин А.В.</t>
  </si>
  <si>
    <t>Чернышкова Н.А.</t>
  </si>
  <si>
    <t>Прима В.А.,Кровякова Т.В.</t>
  </si>
  <si>
    <t>Комалов А.А.</t>
  </si>
  <si>
    <t>ГУБАНОВ Никита</t>
  </si>
  <si>
    <t>Банников Ю.В.</t>
  </si>
  <si>
    <t>Украинский А.А.</t>
  </si>
  <si>
    <t>МАТРИЗАЕВА Александра</t>
  </si>
  <si>
    <t>КАЛАШНИКОВА Эвелина</t>
  </si>
  <si>
    <t>Гущин В.В.</t>
  </si>
  <si>
    <t>ТОМУЛИС Дарья</t>
  </si>
  <si>
    <t>СЕРДЮК Роман</t>
  </si>
  <si>
    <t>ИВАНОВ Константин</t>
  </si>
  <si>
    <t>СОЛОВЕЙ Юрий</t>
  </si>
  <si>
    <t>ЖУРЕНКО Денис</t>
  </si>
  <si>
    <t>ТРЕТЬЯКОВ Даниил</t>
  </si>
  <si>
    <t>ЛЕЩЕНКО Дмитрий</t>
  </si>
  <si>
    <t>ЧЕРЕВКО Дмитрий</t>
  </si>
  <si>
    <t>Карпенко В.Г.</t>
  </si>
  <si>
    <t>Сердюк Р.Д.</t>
  </si>
  <si>
    <t>МАСОВЕР Андрей</t>
  </si>
  <si>
    <t>ПЕТРОВА Виктория</t>
  </si>
  <si>
    <t>ШЕВЧУК Анастасия</t>
  </si>
  <si>
    <t>СЕРЕБРЕННИКОВА Виктория</t>
  </si>
  <si>
    <t>УМАНЕЦ Софья</t>
  </si>
  <si>
    <t>СИНЧЕНКО Виталий</t>
  </si>
  <si>
    <t>Синченко В.С</t>
  </si>
  <si>
    <t>Синченко В.С.</t>
  </si>
  <si>
    <t>Карпенко В.Г.,Хрипуненко В.П.</t>
  </si>
  <si>
    <t>ЧЕРЕДНИЧЕНКО Сергей</t>
  </si>
  <si>
    <t>ШЕПЕЛЕВ Роман</t>
  </si>
  <si>
    <t>ВАРЧЕНКО Станислав</t>
  </si>
  <si>
    <t>Гагал В.Г.</t>
  </si>
  <si>
    <t>Гасанов С.Д.</t>
  </si>
  <si>
    <t>Бештель О.В.</t>
  </si>
  <si>
    <t>Лапин А.Г.</t>
  </si>
  <si>
    <t>ШУМАКОВ Виталий</t>
  </si>
  <si>
    <t>ЗУБОТЫКИН Юрий</t>
  </si>
  <si>
    <t>Балтабаев К.Г.</t>
  </si>
  <si>
    <t>Добротворский Д</t>
  </si>
  <si>
    <t>Чимбарцев М.В.</t>
  </si>
  <si>
    <t>АНТИФЕЕВ Олег</t>
  </si>
  <si>
    <t>ВАСИЛЕНКО Михаил</t>
  </si>
  <si>
    <t>Василевский В.Ю.</t>
  </si>
  <si>
    <t>25.02.1985</t>
  </si>
  <si>
    <t>14.30 - ПЕРЕРЫВ</t>
  </si>
  <si>
    <t>3 тур открытого Чемпионата Краснодарского края</t>
  </si>
  <si>
    <t>3:0</t>
  </si>
  <si>
    <t>3:1</t>
  </si>
  <si>
    <t>3:2</t>
  </si>
  <si>
    <t>1:3</t>
  </si>
  <si>
    <t>0:3</t>
  </si>
  <si>
    <t>2:3</t>
  </si>
  <si>
    <t>,</t>
  </si>
  <si>
    <t>,,</t>
  </si>
  <si>
    <t>Главный секретарь-судья I кат</t>
  </si>
  <si>
    <t>А.К.Барабанщиков(г.Краснодар)</t>
  </si>
  <si>
    <t>В.М.Нестеров(г.Краснодар)</t>
  </si>
  <si>
    <t>24 - 27 октября 2019 г.
г. Краснодар</t>
  </si>
  <si>
    <t>Климченко В.В.</t>
  </si>
  <si>
    <t>ЧЕРНЯВСКАЯ Елизавета</t>
  </si>
  <si>
    <t>ХАРЧЕНКО Вера</t>
  </si>
  <si>
    <t/>
  </si>
  <si>
    <t xml:space="preserve">СПИСОК УЧАСТНИКОВ </t>
  </si>
  <si>
    <t xml:space="preserve">АЛФАВИТНЫЙ СПИСОК УЧАСТНИКОВ </t>
  </si>
  <si>
    <t>"ДПМ-Альянс" г.Краснодар</t>
  </si>
  <si>
    <t>wq</t>
  </si>
  <si>
    <t>ОБАЮДНАЯ НЕЯВКА</t>
  </si>
  <si>
    <t>"ЭДЕЛЬВЕЙ-ЮГ" Г.КРАСНОДАР</t>
  </si>
  <si>
    <t>C</t>
  </si>
  <si>
    <t>10-11</t>
  </si>
  <si>
    <t>6-7</t>
  </si>
  <si>
    <t>III</t>
  </si>
  <si>
    <t>МИНИСТЕРСТВО ФИЗИЧЕСКОЙ КУЛЬТУРЫ И СПОРТА КРАСНОДАРСКОГО КРАЯ</t>
  </si>
  <si>
    <t>ФЕДЕРАЦИЯ НАСТОЛЬНОГО ТЕННИСА КРАСНОДАРСКОГО КРАЯ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</si>
</sst>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* #,##0.00_);_(* \(#,##0.00\);_(* &quot;-&quot;??_);_(@_)"/>
    <numFmt numFmtId="167" formatCode="_(* #,##0_);_(* \(#,##0\);_(* &quot;-&quot;_);_(@_)"/>
    <numFmt numFmtId="168" formatCode="_(&quot;kr&quot;\ * #,##0.00_);_(&quot;kr&quot;\ * \(#,##0.00\);_(&quot;kr&quot;\ * &quot;-&quot;??_);_(@_)"/>
  </numFmts>
  <fonts count="9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Arial Narrow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Georgia"/>
      <family val="1"/>
      <charset val="204"/>
    </font>
    <font>
      <b/>
      <sz val="12"/>
      <name val="Georgia"/>
      <family val="1"/>
      <charset val="204"/>
    </font>
    <font>
      <b/>
      <sz val="10"/>
      <name val="Arial Narrow"/>
      <family val="2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Helv"/>
    </font>
    <font>
      <sz val="10"/>
      <name val="Arial Cyr"/>
      <family val="2"/>
      <charset val="204"/>
    </font>
    <font>
      <u/>
      <sz val="14"/>
      <color indexed="12"/>
      <name val="新細明體"/>
      <charset val="136"/>
    </font>
    <font>
      <sz val="11"/>
      <name val="Georgia"/>
      <family val="1"/>
      <charset val="204"/>
    </font>
    <font>
      <b/>
      <sz val="16"/>
      <name val="Times New Roman"/>
      <family val="1"/>
      <charset val="204"/>
    </font>
    <font>
      <sz val="18"/>
      <color indexed="9"/>
      <name val="Arial Cyr"/>
      <family val="2"/>
      <charset val="204"/>
    </font>
    <font>
      <sz val="18"/>
      <color indexed="9"/>
      <name val="Times New Roman"/>
      <family val="1"/>
      <charset val="204"/>
    </font>
    <font>
      <i/>
      <sz val="20"/>
      <name val="Times New Roman"/>
      <family val="1"/>
      <charset val="204"/>
    </font>
    <font>
      <sz val="10"/>
      <color indexed="9"/>
      <name val="Arial Cyr"/>
      <family val="2"/>
      <charset val="204"/>
    </font>
    <font>
      <b/>
      <i/>
      <sz val="14"/>
      <name val="Times New Roman"/>
      <family val="1"/>
      <charset val="204"/>
    </font>
    <font>
      <sz val="10"/>
      <color indexed="9"/>
      <name val="Arial Cyr"/>
      <family val="2"/>
      <charset val="204"/>
    </font>
    <font>
      <i/>
      <sz val="22"/>
      <name val="Georgia"/>
      <family val="1"/>
      <charset val="204"/>
    </font>
    <font>
      <sz val="15"/>
      <name val="Arial Cyr"/>
      <family val="2"/>
      <charset val="204"/>
    </font>
    <font>
      <sz val="6"/>
      <name val="Arial Cyr"/>
      <family val="2"/>
      <charset val="204"/>
    </font>
    <font>
      <sz val="16"/>
      <name val="Arial Cyr"/>
      <family val="2"/>
      <charset val="204"/>
    </font>
    <font>
      <b/>
      <i/>
      <sz val="18"/>
      <name val="Arial Cyr"/>
      <charset val="204"/>
    </font>
    <font>
      <sz val="12"/>
      <name val="Arial Cyr"/>
      <family val="2"/>
      <charset val="204"/>
    </font>
    <font>
      <sz val="18"/>
      <name val="Arial Cyr"/>
      <charset val="204"/>
    </font>
    <font>
      <b/>
      <sz val="22"/>
      <name val="Arial Cyr"/>
      <charset val="204"/>
    </font>
    <font>
      <b/>
      <sz val="10"/>
      <color indexed="9"/>
      <name val="Arial"/>
      <family val="2"/>
      <charset val="204"/>
    </font>
    <font>
      <b/>
      <sz val="20"/>
      <name val="Arial Cyr"/>
      <charset val="204"/>
    </font>
    <font>
      <b/>
      <sz val="18"/>
      <name val="Arial Cyr"/>
      <charset val="204"/>
    </font>
    <font>
      <b/>
      <sz val="26"/>
      <name val="Arial Cyr"/>
      <charset val="204"/>
    </font>
    <font>
      <b/>
      <sz val="10"/>
      <name val="Arial Cyr"/>
      <family val="2"/>
      <charset val="204"/>
    </font>
    <font>
      <sz val="11"/>
      <name val="Arial"/>
      <family val="2"/>
      <charset val="204"/>
    </font>
    <font>
      <sz val="13"/>
      <name val="Arial"/>
      <family val="2"/>
      <charset val="204"/>
    </font>
    <font>
      <b/>
      <sz val="20"/>
      <color indexed="10"/>
      <name val="Arial Cyr"/>
      <charset val="204"/>
    </font>
    <font>
      <b/>
      <sz val="25"/>
      <name val="Arial Cyr"/>
      <charset val="204"/>
    </font>
    <font>
      <i/>
      <sz val="16"/>
      <name val="Times New Roman"/>
      <family val="1"/>
      <charset val="204"/>
    </font>
    <font>
      <sz val="10"/>
      <name val="Arial"/>
      <family val="2"/>
      <charset val="204"/>
    </font>
    <font>
      <b/>
      <i/>
      <sz val="2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sz val="12"/>
      <name val="Arial Cyr"/>
      <charset val="204"/>
    </font>
    <font>
      <b/>
      <i/>
      <sz val="8"/>
      <name val="Times New Roman"/>
      <family val="1"/>
      <charset val="204"/>
    </font>
    <font>
      <sz val="8"/>
      <name val="Arial"/>
      <family val="2"/>
      <charset val="204"/>
    </font>
    <font>
      <u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9"/>
      <name val="Franklin Gothic Medium Cond"/>
      <family val="2"/>
    </font>
    <font>
      <sz val="9"/>
      <name val="Arial Cyr"/>
      <charset val="204"/>
    </font>
    <font>
      <b/>
      <sz val="11"/>
      <name val="Arial Cyr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Georgia"/>
      <family val="1"/>
      <charset val="204"/>
    </font>
    <font>
      <b/>
      <i/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color indexed="10"/>
      <name val="Times New Roman"/>
      <family val="1"/>
      <charset val="204"/>
    </font>
    <font>
      <sz val="22"/>
      <name val="Times New Roman"/>
      <family val="1"/>
      <charset val="204"/>
    </font>
    <font>
      <sz val="16"/>
      <color rgb="FFFFFF00"/>
      <name val="Times New Roman"/>
      <family val="1"/>
      <charset val="204"/>
    </font>
    <font>
      <sz val="14"/>
      <name val="Arial Cyr"/>
      <charset val="204"/>
    </font>
    <font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b/>
      <sz val="20"/>
      <color rgb="FFFFFF00"/>
      <name val="Arial Cyr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b/>
      <u/>
      <sz val="18"/>
      <name val="Times New Roman"/>
      <family val="1"/>
      <charset val="204"/>
    </font>
    <font>
      <sz val="14"/>
      <color indexed="9"/>
      <name val="Arial Cyr"/>
      <charset val="204"/>
    </font>
    <font>
      <sz val="14"/>
      <color theme="1"/>
      <name val="Arial Cyr"/>
      <charset val="204"/>
    </font>
    <font>
      <sz val="14"/>
      <color indexed="9"/>
      <name val="Arial Cyr"/>
      <family val="2"/>
      <charset val="204"/>
    </font>
    <font>
      <sz val="12"/>
      <color indexed="9"/>
      <name val="Arial Cyr"/>
      <family val="2"/>
      <charset val="204"/>
    </font>
    <font>
      <sz val="14"/>
      <color indexed="9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gray0625"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 style="thin">
        <color indexed="8"/>
      </bottom>
      <diagonal/>
    </border>
    <border>
      <left/>
      <right style="thin">
        <color indexed="8"/>
      </right>
      <top style="double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/>
      <top style="double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 style="double">
        <color indexed="64"/>
      </left>
      <right/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164" fontId="20" fillId="0" borderId="0" applyFont="0" applyFill="0" applyBorder="0" applyAlignment="0" applyProtection="0"/>
    <xf numFmtId="0" fontId="20" fillId="0" borderId="0"/>
    <xf numFmtId="0" fontId="22" fillId="0" borderId="0"/>
    <xf numFmtId="0" fontId="53" fillId="0" borderId="0"/>
    <xf numFmtId="0" fontId="20" fillId="0" borderId="0"/>
    <xf numFmtId="0" fontId="3" fillId="0" borderId="0"/>
    <xf numFmtId="0" fontId="2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51" fillId="0" borderId="0"/>
    <xf numFmtId="0" fontId="53" fillId="0" borderId="0"/>
    <xf numFmtId="0" fontId="3" fillId="0" borderId="0"/>
    <xf numFmtId="0" fontId="23" fillId="0" borderId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4" fillId="0" borderId="0"/>
    <xf numFmtId="0" fontId="20" fillId="0" borderId="0"/>
  </cellStyleXfs>
  <cellXfs count="47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0" xfId="0" applyBorder="1" applyAlignment="1"/>
    <xf numFmtId="0" fontId="0" fillId="0" borderId="2" xfId="0" applyFill="1" applyBorder="1"/>
    <xf numFmtId="0" fontId="7" fillId="0" borderId="3" xfId="0" applyFont="1" applyBorder="1" applyAlignment="1">
      <alignment vertical="center"/>
    </xf>
    <xf numFmtId="0" fontId="0" fillId="0" borderId="2" xfId="0" applyNumberFormat="1" applyBorder="1" applyAlignment="1">
      <alignment horizontal="center"/>
    </xf>
    <xf numFmtId="14" fontId="0" fillId="0" borderId="2" xfId="0" applyNumberFormat="1" applyBorder="1"/>
    <xf numFmtId="14" fontId="0" fillId="0" borderId="0" xfId="0" applyNumberFormat="1" applyBorder="1"/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Border="1"/>
    <xf numFmtId="0" fontId="0" fillId="2" borderId="0" xfId="0" applyNumberFormat="1" applyFill="1"/>
    <xf numFmtId="0" fontId="16" fillId="3" borderId="4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0" fillId="4" borderId="0" xfId="0" applyFill="1" applyBorder="1"/>
    <xf numFmtId="0" fontId="16" fillId="4" borderId="0" xfId="0" applyFont="1" applyFill="1" applyBorder="1"/>
    <xf numFmtId="0" fontId="0" fillId="4" borderId="1" xfId="0" applyNumberFormat="1" applyFill="1" applyBorder="1" applyAlignment="1">
      <alignment horizontal="center"/>
    </xf>
    <xf numFmtId="0" fontId="23" fillId="0" borderId="0" xfId="15" applyAlignment="1">
      <alignment horizontal="center" vertical="center"/>
    </xf>
    <xf numFmtId="0" fontId="26" fillId="5" borderId="4" xfId="14" applyFont="1" applyFill="1" applyBorder="1" applyAlignment="1">
      <alignment horizontal="center" vertical="center"/>
    </xf>
    <xf numFmtId="0" fontId="23" fillId="0" borderId="0" xfId="15"/>
    <xf numFmtId="0" fontId="30" fillId="0" borderId="0" xfId="15" applyFont="1" applyAlignment="1">
      <alignment shrinkToFit="1"/>
    </xf>
    <xf numFmtId="0" fontId="31" fillId="0" borderId="0" xfId="15" applyFont="1" applyBorder="1" applyAlignment="1">
      <alignment vertical="center"/>
    </xf>
    <xf numFmtId="0" fontId="34" fillId="0" borderId="0" xfId="15" applyFont="1" applyBorder="1" applyAlignment="1">
      <alignment horizontal="center"/>
    </xf>
    <xf numFmtId="0" fontId="33" fillId="0" borderId="0" xfId="15" applyFont="1" applyBorder="1" applyAlignment="1">
      <alignment horizontal="center" vertical="center"/>
    </xf>
    <xf numFmtId="0" fontId="20" fillId="0" borderId="0" xfId="5" applyAlignment="1"/>
    <xf numFmtId="0" fontId="8" fillId="0" borderId="8" xfId="15" applyFont="1" applyBorder="1" applyAlignment="1">
      <alignment horizontal="center" vertical="center"/>
    </xf>
    <xf numFmtId="0" fontId="8" fillId="0" borderId="0" xfId="15" applyFont="1" applyBorder="1" applyAlignment="1">
      <alignment horizontal="center" vertical="center"/>
    </xf>
    <xf numFmtId="0" fontId="23" fillId="0" borderId="9" xfId="15" applyBorder="1" applyAlignment="1">
      <alignment vertical="center"/>
    </xf>
    <xf numFmtId="0" fontId="23" fillId="0" borderId="10" xfId="15" applyBorder="1" applyAlignment="1">
      <alignment vertical="center"/>
    </xf>
    <xf numFmtId="0" fontId="23" fillId="0" borderId="0" xfId="15" applyBorder="1" applyAlignment="1">
      <alignment vertical="center"/>
    </xf>
    <xf numFmtId="0" fontId="23" fillId="0" borderId="9" xfId="15" applyBorder="1"/>
    <xf numFmtId="0" fontId="23" fillId="0" borderId="10" xfId="15" applyBorder="1"/>
    <xf numFmtId="0" fontId="23" fillId="0" borderId="0" xfId="15" applyBorder="1"/>
    <xf numFmtId="0" fontId="23" fillId="0" borderId="11" xfId="15" applyBorder="1"/>
    <xf numFmtId="0" fontId="8" fillId="0" borderId="12" xfId="15" applyFont="1" applyBorder="1" applyAlignment="1">
      <alignment horizontal="center" vertical="center"/>
    </xf>
    <xf numFmtId="0" fontId="8" fillId="0" borderId="13" xfId="15" applyFont="1" applyBorder="1" applyAlignment="1">
      <alignment horizontal="center" vertical="center"/>
    </xf>
    <xf numFmtId="0" fontId="8" fillId="0" borderId="14" xfId="15" applyFont="1" applyBorder="1" applyAlignment="1">
      <alignment horizontal="center" vertical="center"/>
    </xf>
    <xf numFmtId="0" fontId="8" fillId="0" borderId="15" xfId="15" applyFont="1" applyBorder="1" applyAlignment="1">
      <alignment horizontal="center" vertical="center"/>
    </xf>
    <xf numFmtId="0" fontId="8" fillId="0" borderId="16" xfId="15" applyFont="1" applyBorder="1" applyAlignment="1">
      <alignment horizontal="center" vertical="center"/>
    </xf>
    <xf numFmtId="0" fontId="23" fillId="0" borderId="1" xfId="15" applyBorder="1"/>
    <xf numFmtId="0" fontId="23" fillId="0" borderId="17" xfId="15" applyBorder="1" applyAlignment="1"/>
    <xf numFmtId="0" fontId="23" fillId="0" borderId="18" xfId="15" applyBorder="1" applyAlignment="1"/>
    <xf numFmtId="0" fontId="23" fillId="0" borderId="0" xfId="15" applyBorder="1" applyAlignment="1"/>
    <xf numFmtId="0" fontId="8" fillId="0" borderId="19" xfId="15" applyFont="1" applyBorder="1" applyAlignment="1">
      <alignment horizontal="center" vertical="center"/>
    </xf>
    <xf numFmtId="0" fontId="23" fillId="0" borderId="17" xfId="15" applyBorder="1"/>
    <xf numFmtId="0" fontId="23" fillId="0" borderId="20" xfId="15" applyBorder="1" applyAlignment="1"/>
    <xf numFmtId="0" fontId="8" fillId="0" borderId="21" xfId="15" applyFont="1" applyBorder="1" applyAlignment="1">
      <alignment horizontal="center" vertical="center"/>
    </xf>
    <xf numFmtId="0" fontId="23" fillId="0" borderId="22" xfId="15" applyBorder="1" applyAlignment="1"/>
    <xf numFmtId="0" fontId="23" fillId="0" borderId="23" xfId="15" applyBorder="1" applyAlignment="1"/>
    <xf numFmtId="0" fontId="8" fillId="0" borderId="24" xfId="15" applyFont="1" applyBorder="1" applyAlignment="1">
      <alignment horizontal="center" vertical="center"/>
    </xf>
    <xf numFmtId="0" fontId="23" fillId="0" borderId="22" xfId="15" applyBorder="1"/>
    <xf numFmtId="0" fontId="23" fillId="0" borderId="25" xfId="15" applyBorder="1" applyAlignment="1"/>
    <xf numFmtId="0" fontId="38" fillId="0" borderId="0" xfId="15" applyFont="1" applyBorder="1" applyAlignment="1">
      <alignment horizontal="left" vertical="top"/>
    </xf>
    <xf numFmtId="0" fontId="13" fillId="0" borderId="0" xfId="15" applyFont="1" applyAlignment="1">
      <alignment wrapText="1"/>
    </xf>
    <xf numFmtId="0" fontId="8" fillId="0" borderId="0" xfId="15" applyFont="1" applyBorder="1" applyAlignment="1">
      <alignment horizontal="center" vertical="center" wrapText="1"/>
    </xf>
    <xf numFmtId="0" fontId="8" fillId="0" borderId="26" xfId="15" applyFont="1" applyBorder="1" applyAlignment="1">
      <alignment horizontal="center" vertical="center"/>
    </xf>
    <xf numFmtId="0" fontId="8" fillId="0" borderId="27" xfId="15" applyFont="1" applyBorder="1" applyAlignment="1">
      <alignment horizontal="center" vertical="center"/>
    </xf>
    <xf numFmtId="0" fontId="8" fillId="0" borderId="28" xfId="15" applyFont="1" applyBorder="1" applyAlignment="1">
      <alignment horizontal="center" vertical="center"/>
    </xf>
    <xf numFmtId="0" fontId="8" fillId="0" borderId="30" xfId="15" applyFont="1" applyBorder="1" applyAlignment="1">
      <alignment horizontal="center" vertical="center"/>
    </xf>
    <xf numFmtId="0" fontId="8" fillId="0" borderId="31" xfId="15" applyFont="1" applyBorder="1" applyAlignment="1">
      <alignment horizontal="center" vertical="center"/>
    </xf>
    <xf numFmtId="0" fontId="44" fillId="0" borderId="0" xfId="15" applyFont="1" applyBorder="1" applyAlignment="1">
      <alignment horizontal="center"/>
    </xf>
    <xf numFmtId="0" fontId="23" fillId="0" borderId="0" xfId="15" applyFill="1"/>
    <xf numFmtId="0" fontId="8" fillId="0" borderId="32" xfId="15" applyFont="1" applyBorder="1" applyAlignment="1">
      <alignment vertical="center"/>
    </xf>
    <xf numFmtId="0" fontId="23" fillId="0" borderId="30" xfId="15" applyBorder="1" applyAlignment="1">
      <alignment vertical="center"/>
    </xf>
    <xf numFmtId="0" fontId="23" fillId="0" borderId="6" xfId="15" applyBorder="1" applyAlignment="1"/>
    <xf numFmtId="0" fontId="8" fillId="0" borderId="33" xfId="15" applyFont="1" applyBorder="1" applyAlignment="1">
      <alignment vertical="center"/>
    </xf>
    <xf numFmtId="0" fontId="45" fillId="0" borderId="0" xfId="15" applyFont="1" applyBorder="1" applyAlignment="1">
      <alignment vertical="center"/>
    </xf>
    <xf numFmtId="0" fontId="23" fillId="0" borderId="0" xfId="15" applyFont="1" applyAlignment="1">
      <alignment horizontal="center" vertical="center"/>
    </xf>
    <xf numFmtId="0" fontId="23" fillId="0" borderId="0" xfId="15" applyFont="1" applyBorder="1" applyAlignment="1">
      <alignment vertical="center"/>
    </xf>
    <xf numFmtId="0" fontId="23" fillId="0" borderId="0" xfId="15" applyBorder="1" applyAlignment="1">
      <alignment horizontal="center"/>
    </xf>
    <xf numFmtId="0" fontId="32" fillId="0" borderId="39" xfId="15" applyFont="1" applyFill="1" applyBorder="1" applyAlignment="1">
      <alignment vertical="center"/>
    </xf>
    <xf numFmtId="0" fontId="32" fillId="0" borderId="5" xfId="15" applyFont="1" applyFill="1" applyBorder="1" applyAlignment="1">
      <alignment vertical="center"/>
    </xf>
    <xf numFmtId="0" fontId="32" fillId="0" borderId="47" xfId="15" applyFont="1" applyFill="1" applyBorder="1" applyAlignment="1">
      <alignment vertical="center"/>
    </xf>
    <xf numFmtId="0" fontId="49" fillId="2" borderId="1" xfId="15" applyFont="1" applyFill="1" applyBorder="1" applyAlignment="1">
      <alignment horizontal="center" vertical="center"/>
    </xf>
    <xf numFmtId="0" fontId="49" fillId="8" borderId="39" xfId="15" applyFont="1" applyFill="1" applyBorder="1" applyAlignment="1">
      <alignment horizontal="center" vertical="center"/>
    </xf>
    <xf numFmtId="0" fontId="49" fillId="0" borderId="0" xfId="15" applyFont="1" applyBorder="1" applyAlignment="1">
      <alignment horizontal="center"/>
    </xf>
    <xf numFmtId="0" fontId="0" fillId="4" borderId="0" xfId="0" applyFill="1" applyAlignment="1">
      <alignment horizontal="center"/>
    </xf>
    <xf numFmtId="14" fontId="0" fillId="0" borderId="0" xfId="0" applyNumberFormat="1" applyBorder="1" applyAlignment="1">
      <alignment horizontal="center"/>
    </xf>
    <xf numFmtId="0" fontId="16" fillId="3" borderId="46" xfId="0" applyFont="1" applyFill="1" applyBorder="1" applyAlignment="1">
      <alignment horizontal="center" vertical="center" wrapText="1"/>
    </xf>
    <xf numFmtId="0" fontId="8" fillId="0" borderId="48" xfId="15" applyFont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 shrinkToFit="1"/>
    </xf>
    <xf numFmtId="0" fontId="16" fillId="3" borderId="3" xfId="0" applyFont="1" applyFill="1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16" fillId="3" borderId="34" xfId="0" applyFont="1" applyFill="1" applyBorder="1" applyAlignment="1">
      <alignment horizontal="center" vertical="center" shrinkToFit="1"/>
    </xf>
    <xf numFmtId="0" fontId="0" fillId="0" borderId="54" xfId="0" applyFill="1" applyBorder="1" applyAlignment="1">
      <alignment vertical="center" shrinkToFit="1"/>
    </xf>
    <xf numFmtId="0" fontId="0" fillId="0" borderId="55" xfId="0" applyFill="1" applyBorder="1" applyAlignment="1">
      <alignment vertical="center" shrinkToFit="1"/>
    </xf>
    <xf numFmtId="0" fontId="0" fillId="0" borderId="2" xfId="0" applyNumberFormat="1" applyBorder="1" applyAlignment="1">
      <alignment horizontal="center" shrinkToFit="1"/>
    </xf>
    <xf numFmtId="0" fontId="0" fillId="0" borderId="0" xfId="0" applyNumberFormat="1" applyBorder="1" applyAlignment="1">
      <alignment horizontal="center" shrinkToFit="1"/>
    </xf>
    <xf numFmtId="0" fontId="0" fillId="13" borderId="0" xfId="0" applyFill="1" applyBorder="1"/>
    <xf numFmtId="0" fontId="16" fillId="13" borderId="0" xfId="0" applyFont="1" applyFill="1" applyBorder="1"/>
    <xf numFmtId="0" fontId="52" fillId="0" borderId="0" xfId="15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8" fillId="14" borderId="0" xfId="15" applyFont="1" applyFill="1" applyBorder="1" applyAlignment="1">
      <alignment vertical="center"/>
    </xf>
    <xf numFmtId="0" fontId="28" fillId="15" borderId="0" xfId="15" applyFont="1" applyFill="1" applyBorder="1" applyAlignment="1">
      <alignment vertical="center"/>
    </xf>
    <xf numFmtId="0" fontId="41" fillId="6" borderId="0" xfId="5" applyFont="1" applyFill="1" applyAlignment="1">
      <alignment horizontal="center" vertical="center"/>
    </xf>
    <xf numFmtId="0" fontId="41" fillId="6" borderId="0" xfId="5" applyFont="1" applyFill="1" applyBorder="1" applyAlignment="1">
      <alignment horizontal="center" vertical="center"/>
    </xf>
    <xf numFmtId="0" fontId="41" fillId="6" borderId="76" xfId="5" applyFont="1" applyFill="1" applyBorder="1" applyAlignment="1">
      <alignment horizontal="center" vertical="center"/>
    </xf>
    <xf numFmtId="0" fontId="54" fillId="0" borderId="0" xfId="25"/>
    <xf numFmtId="0" fontId="0" fillId="0" borderId="0" xfId="0" applyFill="1" applyBorder="1" applyAlignment="1"/>
    <xf numFmtId="0" fontId="54" fillId="0" borderId="0" xfId="25" applyFill="1"/>
    <xf numFmtId="0" fontId="56" fillId="0" borderId="0" xfId="0" applyFont="1" applyBorder="1" applyAlignment="1">
      <alignment horizontal="left"/>
    </xf>
    <xf numFmtId="0" fontId="57" fillId="0" borderId="0" xfId="25" applyFont="1" applyAlignment="1">
      <alignment horizontal="left"/>
    </xf>
    <xf numFmtId="14" fontId="0" fillId="0" borderId="2" xfId="0" applyNumberFormat="1" applyBorder="1" applyAlignment="1">
      <alignment horizontal="center"/>
    </xf>
    <xf numFmtId="0" fontId="20" fillId="0" borderId="0" xfId="26" applyFont="1" applyFill="1"/>
    <xf numFmtId="0" fontId="58" fillId="0" borderId="30" xfId="26" applyFont="1" applyFill="1" applyBorder="1" applyAlignment="1">
      <alignment horizontal="center"/>
    </xf>
    <xf numFmtId="14" fontId="58" fillId="0" borderId="30" xfId="26" applyNumberFormat="1" applyFont="1" applyFill="1" applyBorder="1" applyAlignment="1">
      <alignment horizontal="center"/>
    </xf>
    <xf numFmtId="0" fontId="58" fillId="0" borderId="30" xfId="26" applyFont="1" applyFill="1" applyBorder="1" applyAlignment="1">
      <alignment horizontal="center" shrinkToFit="1"/>
    </xf>
    <xf numFmtId="0" fontId="46" fillId="7" borderId="1" xfId="26" applyFont="1" applyFill="1" applyBorder="1" applyAlignment="1">
      <alignment horizontal="center"/>
    </xf>
    <xf numFmtId="0" fontId="10" fillId="0" borderId="1" xfId="26" applyFont="1" applyFill="1" applyBorder="1" applyAlignment="1">
      <alignment horizontal="center"/>
    </xf>
    <xf numFmtId="0" fontId="10" fillId="0" borderId="1" xfId="26" applyFont="1" applyFill="1" applyBorder="1" applyAlignment="1">
      <alignment vertical="center"/>
    </xf>
    <xf numFmtId="14" fontId="59" fillId="0" borderId="5" xfId="26" applyNumberFormat="1" applyFont="1" applyFill="1" applyBorder="1" applyAlignment="1">
      <alignment horizontal="center" vertical="center"/>
    </xf>
    <xf numFmtId="0" fontId="10" fillId="0" borderId="1" xfId="26" applyFont="1" applyFill="1" applyBorder="1" applyAlignment="1">
      <alignment horizontal="center" vertical="center"/>
    </xf>
    <xf numFmtId="0" fontId="10" fillId="0" borderId="1" xfId="26" applyFont="1" applyFill="1" applyBorder="1" applyAlignment="1">
      <alignment horizontal="center" vertical="center" shrinkToFit="1"/>
    </xf>
    <xf numFmtId="0" fontId="10" fillId="0" borderId="1" xfId="26" applyFont="1" applyFill="1" applyBorder="1" applyAlignment="1">
      <alignment horizontal="right"/>
    </xf>
    <xf numFmtId="0" fontId="10" fillId="0" borderId="1" xfId="26" applyNumberFormat="1" applyFont="1" applyFill="1" applyBorder="1"/>
    <xf numFmtId="0" fontId="60" fillId="0" borderId="0" xfId="0" applyFont="1" applyFill="1" applyBorder="1" applyAlignment="1">
      <alignment vertical="center"/>
    </xf>
    <xf numFmtId="0" fontId="20" fillId="0" borderId="0" xfId="26" applyFont="1" applyFill="1" applyBorder="1"/>
    <xf numFmtId="0" fontId="20" fillId="0" borderId="0" xfId="26" applyFont="1" applyFill="1" applyAlignment="1">
      <alignment horizontal="center"/>
    </xf>
    <xf numFmtId="0" fontId="20" fillId="0" borderId="0" xfId="26" applyFont="1" applyFill="1" applyAlignment="1">
      <alignment horizontal="right"/>
    </xf>
    <xf numFmtId="14" fontId="47" fillId="0" borderId="0" xfId="26" applyNumberFormat="1" applyFont="1" applyAlignment="1">
      <alignment horizontal="center"/>
    </xf>
    <xf numFmtId="0" fontId="20" fillId="0" borderId="0" xfId="26" applyFont="1" applyFill="1" applyAlignment="1">
      <alignment horizontal="center" shrinkToFit="1"/>
    </xf>
    <xf numFmtId="0" fontId="20" fillId="0" borderId="0" xfId="26" applyAlignment="1">
      <alignment horizontal="center" shrinkToFit="1"/>
    </xf>
    <xf numFmtId="0" fontId="18" fillId="0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Border="1" applyAlignment="1"/>
    <xf numFmtId="0" fontId="38" fillId="0" borderId="0" xfId="15" applyFont="1" applyBorder="1" applyAlignment="1">
      <alignment horizontal="center" vertical="center"/>
    </xf>
    <xf numFmtId="0" fontId="8" fillId="0" borderId="6" xfId="15" applyFont="1" applyBorder="1" applyAlignment="1">
      <alignment horizontal="center" vertical="center"/>
    </xf>
    <xf numFmtId="0" fontId="8" fillId="0" borderId="1" xfId="15" applyFont="1" applyBorder="1" applyAlignment="1">
      <alignment horizontal="center" vertical="center"/>
    </xf>
    <xf numFmtId="0" fontId="32" fillId="0" borderId="0" xfId="15" applyFont="1" applyAlignment="1">
      <alignment horizontal="center" vertical="center"/>
    </xf>
    <xf numFmtId="0" fontId="8" fillId="0" borderId="7" xfId="15" applyFont="1" applyBorder="1" applyAlignment="1">
      <alignment horizontal="center" vertical="center"/>
    </xf>
    <xf numFmtId="0" fontId="35" fillId="0" borderId="0" xfId="15" applyFont="1" applyBorder="1" applyAlignment="1">
      <alignment horizontal="center" vertical="top"/>
    </xf>
    <xf numFmtId="0" fontId="25" fillId="0" borderId="0" xfId="14" applyFont="1" applyAlignment="1">
      <alignment horizontal="center" vertical="center"/>
    </xf>
    <xf numFmtId="0" fontId="27" fillId="14" borderId="0" xfId="15" applyFont="1" applyFill="1" applyAlignment="1">
      <alignment horizontal="center" vertical="center"/>
    </xf>
    <xf numFmtId="0" fontId="27" fillId="15" borderId="0" xfId="15" applyFont="1" applyFill="1" applyAlignment="1">
      <alignment horizontal="center" vertical="center"/>
    </xf>
    <xf numFmtId="0" fontId="14" fillId="0" borderId="0" xfId="14" applyFont="1" applyAlignment="1">
      <alignment horizontal="center" vertical="center"/>
    </xf>
    <xf numFmtId="0" fontId="29" fillId="0" borderId="0" xfId="14" applyFont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52" fillId="0" borderId="0" xfId="15" applyFont="1" applyBorder="1" applyAlignment="1">
      <alignment horizontal="center" vertical="center"/>
    </xf>
    <xf numFmtId="14" fontId="26" fillId="0" borderId="0" xfId="14" applyNumberFormat="1" applyFont="1" applyFill="1" applyBorder="1" applyAlignment="1">
      <alignment horizontal="center" vertical="center"/>
    </xf>
    <xf numFmtId="0" fontId="26" fillId="0" borderId="0" xfId="14" applyNumberFormat="1" applyFont="1" applyBorder="1" applyAlignment="1">
      <alignment horizontal="center" vertical="center"/>
    </xf>
    <xf numFmtId="0" fontId="26" fillId="0" borderId="0" xfId="14" applyFont="1" applyFill="1" applyBorder="1" applyAlignment="1">
      <alignment horizontal="center" vertical="center"/>
    </xf>
    <xf numFmtId="14" fontId="61" fillId="0" borderId="0" xfId="0" applyNumberFormat="1" applyFont="1" applyFill="1" applyBorder="1" applyAlignment="1">
      <alignment horizontal="center"/>
    </xf>
    <xf numFmtId="0" fontId="61" fillId="0" borderId="0" xfId="0" applyFont="1" applyFill="1" applyBorder="1"/>
    <xf numFmtId="0" fontId="4" fillId="0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20" fillId="0" borderId="0" xfId="9" applyFont="1" applyFill="1" applyAlignment="1">
      <alignment vertical="center"/>
    </xf>
    <xf numFmtId="49" fontId="10" fillId="0" borderId="0" xfId="9" applyNumberFormat="1" applyFont="1" applyFill="1" applyAlignment="1">
      <alignment vertical="center" wrapText="1"/>
    </xf>
    <xf numFmtId="49" fontId="8" fillId="0" borderId="0" xfId="9" applyNumberFormat="1" applyFont="1" applyFill="1" applyBorder="1" applyAlignment="1">
      <alignment vertical="center" wrapText="1"/>
    </xf>
    <xf numFmtId="49" fontId="12" fillId="0" borderId="0" xfId="9" applyNumberFormat="1" applyFont="1" applyFill="1" applyBorder="1" applyAlignment="1">
      <alignment vertical="center" wrapText="1"/>
    </xf>
    <xf numFmtId="49" fontId="68" fillId="0" borderId="0" xfId="9" applyNumberFormat="1" applyFont="1" applyFill="1" applyAlignment="1">
      <alignment vertical="center" wrapText="1"/>
    </xf>
    <xf numFmtId="49" fontId="8" fillId="0" borderId="0" xfId="9" applyNumberFormat="1" applyFont="1" applyFill="1" applyBorder="1" applyAlignment="1">
      <alignment horizontal="center" vertical="center" wrapText="1"/>
    </xf>
    <xf numFmtId="49" fontId="8" fillId="0" borderId="91" xfId="9" applyNumberFormat="1" applyFont="1" applyFill="1" applyBorder="1" applyAlignment="1">
      <alignment horizontal="center" vertical="center" wrapText="1"/>
    </xf>
    <xf numFmtId="0" fontId="69" fillId="16" borderId="5" xfId="9" applyNumberFormat="1" applyFont="1" applyFill="1" applyBorder="1" applyAlignment="1">
      <alignment horizontal="center" vertical="center"/>
    </xf>
    <xf numFmtId="0" fontId="65" fillId="0" borderId="39" xfId="9" applyNumberFormat="1" applyFont="1" applyFill="1" applyBorder="1" applyAlignment="1">
      <alignment horizontal="center" vertical="center" wrapText="1"/>
    </xf>
    <xf numFmtId="0" fontId="70" fillId="16" borderId="1" xfId="9" applyNumberFormat="1" applyFont="1" applyFill="1" applyBorder="1" applyAlignment="1">
      <alignment horizontal="center" vertical="center"/>
    </xf>
    <xf numFmtId="0" fontId="71" fillId="0" borderId="92" xfId="9" applyNumberFormat="1" applyFont="1" applyFill="1" applyBorder="1" applyAlignment="1">
      <alignment horizontal="center" vertical="center"/>
    </xf>
    <xf numFmtId="0" fontId="65" fillId="0" borderId="5" xfId="9" applyNumberFormat="1" applyFont="1" applyFill="1" applyBorder="1" applyAlignment="1">
      <alignment horizontal="center" vertical="center" wrapText="1"/>
    </xf>
    <xf numFmtId="0" fontId="65" fillId="0" borderId="5" xfId="9" applyNumberFormat="1" applyFont="1" applyBorder="1" applyAlignment="1">
      <alignment horizontal="center" vertical="center" wrapText="1"/>
    </xf>
    <xf numFmtId="0" fontId="13" fillId="0" borderId="5" xfId="9" applyNumberFormat="1" applyFont="1" applyBorder="1" applyAlignment="1">
      <alignment horizontal="center" vertical="center" wrapText="1"/>
    </xf>
    <xf numFmtId="0" fontId="12" fillId="0" borderId="92" xfId="9" applyNumberFormat="1" applyFont="1" applyBorder="1" applyAlignment="1">
      <alignment horizontal="center" vertical="center"/>
    </xf>
    <xf numFmtId="0" fontId="13" fillId="0" borderId="1" xfId="9" applyNumberFormat="1" applyFont="1" applyBorder="1" applyAlignment="1">
      <alignment horizontal="center" vertical="center" wrapText="1"/>
    </xf>
    <xf numFmtId="49" fontId="72" fillId="0" borderId="0" xfId="9" applyNumberFormat="1" applyFont="1" applyAlignment="1">
      <alignment vertical="center"/>
    </xf>
    <xf numFmtId="49" fontId="73" fillId="0" borderId="0" xfId="9" applyNumberFormat="1" applyFont="1" applyAlignment="1">
      <alignment vertical="center"/>
    </xf>
    <xf numFmtId="0" fontId="74" fillId="17" borderId="5" xfId="9" applyNumberFormat="1" applyFont="1" applyFill="1" applyBorder="1" applyAlignment="1">
      <alignment horizontal="center" vertical="center"/>
    </xf>
    <xf numFmtId="49" fontId="3" fillId="0" borderId="0" xfId="9" applyNumberFormat="1" applyFont="1" applyAlignment="1">
      <alignment vertical="center"/>
    </xf>
    <xf numFmtId="49" fontId="75" fillId="0" borderId="0" xfId="9" applyNumberFormat="1" applyFont="1" applyAlignment="1">
      <alignment vertical="center"/>
    </xf>
    <xf numFmtId="49" fontId="3" fillId="0" borderId="0" xfId="9" applyNumberFormat="1" applyFont="1" applyAlignment="1">
      <alignment horizontal="center" vertical="center"/>
    </xf>
    <xf numFmtId="49" fontId="55" fillId="0" borderId="0" xfId="9" applyNumberFormat="1" applyFont="1" applyAlignment="1">
      <alignment horizontal="center" vertical="center"/>
    </xf>
    <xf numFmtId="49" fontId="75" fillId="0" borderId="0" xfId="9" applyNumberFormat="1" applyFont="1" applyAlignment="1">
      <alignment horizontal="center" vertical="center"/>
    </xf>
    <xf numFmtId="49" fontId="76" fillId="0" borderId="0" xfId="9" applyNumberFormat="1" applyFont="1" applyAlignment="1">
      <alignment vertical="center"/>
    </xf>
    <xf numFmtId="0" fontId="0" fillId="0" borderId="0" xfId="0" applyFill="1"/>
    <xf numFmtId="0" fontId="13" fillId="0" borderId="0" xfId="0" applyFont="1" applyFill="1"/>
    <xf numFmtId="0" fontId="13" fillId="0" borderId="0" xfId="0" applyFont="1"/>
    <xf numFmtId="0" fontId="26" fillId="0" borderId="0" xfId="0" applyFont="1" applyFill="1"/>
    <xf numFmtId="49" fontId="13" fillId="0" borderId="0" xfId="0" applyNumberFormat="1" applyFont="1" applyFill="1"/>
    <xf numFmtId="0" fontId="12" fillId="0" borderId="0" xfId="0" applyFont="1" applyFill="1"/>
    <xf numFmtId="49" fontId="12" fillId="0" borderId="0" xfId="0" applyNumberFormat="1" applyFont="1" applyFill="1"/>
    <xf numFmtId="0" fontId="26" fillId="0" borderId="0" xfId="0" applyFont="1"/>
    <xf numFmtId="0" fontId="13" fillId="0" borderId="0" xfId="0" applyFont="1" applyAlignment="1">
      <alignment horizontal="center"/>
    </xf>
    <xf numFmtId="0" fontId="25" fillId="0" borderId="0" xfId="14" applyFont="1" applyAlignment="1">
      <alignment horizontal="center" vertical="center"/>
    </xf>
    <xf numFmtId="0" fontId="27" fillId="14" borderId="0" xfId="15" applyFont="1" applyFill="1" applyAlignment="1">
      <alignment horizontal="center" vertical="center"/>
    </xf>
    <xf numFmtId="0" fontId="27" fillId="15" borderId="0" xfId="15" applyFont="1" applyFill="1" applyAlignment="1">
      <alignment horizontal="center" vertical="center"/>
    </xf>
    <xf numFmtId="0" fontId="14" fillId="0" borderId="0" xfId="14" applyFont="1" applyAlignment="1">
      <alignment horizontal="center" vertical="center"/>
    </xf>
    <xf numFmtId="0" fontId="29" fillId="0" borderId="0" xfId="14" applyFont="1" applyBorder="1" applyAlignment="1">
      <alignment horizontal="center" vertical="center"/>
    </xf>
    <xf numFmtId="0" fontId="32" fillId="0" borderId="0" xfId="15" applyFont="1" applyAlignment="1">
      <alignment horizontal="center" vertical="center"/>
    </xf>
    <xf numFmtId="0" fontId="35" fillId="0" borderId="0" xfId="15" applyFont="1" applyBorder="1" applyAlignment="1">
      <alignment horizontal="center" vertical="top"/>
    </xf>
    <xf numFmtId="0" fontId="8" fillId="0" borderId="7" xfId="15" applyFont="1" applyBorder="1" applyAlignment="1">
      <alignment horizontal="center" vertical="center"/>
    </xf>
    <xf numFmtId="0" fontId="8" fillId="0" borderId="1" xfId="15" applyFont="1" applyBorder="1" applyAlignment="1">
      <alignment horizontal="center" vertical="center"/>
    </xf>
    <xf numFmtId="0" fontId="8" fillId="0" borderId="6" xfId="15" applyFont="1" applyBorder="1" applyAlignment="1">
      <alignment horizontal="center" vertical="center"/>
    </xf>
    <xf numFmtId="0" fontId="38" fillId="0" borderId="0" xfId="15" applyFont="1" applyBorder="1" applyAlignment="1">
      <alignment horizontal="center" vertical="center"/>
    </xf>
    <xf numFmtId="14" fontId="12" fillId="0" borderId="0" xfId="0" applyNumberFormat="1" applyFont="1" applyFill="1"/>
    <xf numFmtId="49" fontId="12" fillId="0" borderId="0" xfId="0" applyNumberFormat="1" applyFont="1"/>
    <xf numFmtId="0" fontId="12" fillId="0" borderId="0" xfId="0" applyFont="1"/>
    <xf numFmtId="0" fontId="79" fillId="0" borderId="0" xfId="5" applyFont="1" applyAlignment="1">
      <alignment horizontal="center" vertical="top" wrapText="1"/>
    </xf>
    <xf numFmtId="0" fontId="80" fillId="0" borderId="0" xfId="5" applyFont="1" applyAlignment="1">
      <alignment horizontal="center" vertical="center"/>
    </xf>
    <xf numFmtId="0" fontId="81" fillId="0" borderId="0" xfId="5" applyFont="1" applyAlignment="1">
      <alignment horizontal="center" vertical="center"/>
    </xf>
    <xf numFmtId="0" fontId="81" fillId="0" borderId="0" xfId="5" applyFont="1" applyAlignment="1">
      <alignment horizontal="center" vertical="center" wrapText="1"/>
    </xf>
    <xf numFmtId="0" fontId="82" fillId="0" borderId="0" xfId="5" applyFont="1" applyAlignment="1">
      <alignment horizontal="center" vertical="center"/>
    </xf>
    <xf numFmtId="0" fontId="82" fillId="0" borderId="0" xfId="5" applyFont="1" applyAlignment="1">
      <alignment horizontal="center" vertical="center" wrapText="1"/>
    </xf>
    <xf numFmtId="0" fontId="0" fillId="0" borderId="54" xfId="0" applyFill="1" applyBorder="1" applyAlignment="1">
      <alignment horizontal="center" vertical="center" shrinkToFit="1"/>
    </xf>
    <xf numFmtId="49" fontId="0" fillId="0" borderId="0" xfId="0" applyNumberFormat="1" applyBorder="1"/>
    <xf numFmtId="0" fontId="83" fillId="0" borderId="0" xfId="0" applyFont="1" applyFill="1"/>
    <xf numFmtId="0" fontId="64" fillId="0" borderId="39" xfId="9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/>
    <xf numFmtId="0" fontId="20" fillId="0" borderId="0" xfId="25" applyFont="1"/>
    <xf numFmtId="0" fontId="61" fillId="4" borderId="1" xfId="0" applyNumberFormat="1" applyFont="1" applyFill="1" applyBorder="1" applyAlignment="1">
      <alignment horizontal="center"/>
    </xf>
    <xf numFmtId="0" fontId="0" fillId="0" borderId="33" xfId="0" applyBorder="1" applyAlignment="1">
      <alignment vertical="center" shrinkToFit="1"/>
    </xf>
    <xf numFmtId="0" fontId="75" fillId="0" borderId="0" xfId="25" applyFont="1" applyFill="1" applyBorder="1" applyAlignment="1">
      <alignment horizontal="center" vertical="center" shrinkToFit="1"/>
    </xf>
    <xf numFmtId="0" fontId="85" fillId="0" borderId="0" xfId="25" applyFont="1" applyFill="1" applyBorder="1" applyAlignment="1">
      <alignment horizontal="center" vertical="center" shrinkToFit="1"/>
    </xf>
    <xf numFmtId="0" fontId="84" fillId="0" borderId="0" xfId="25" applyFont="1" applyFill="1" applyBorder="1" applyAlignment="1">
      <alignment horizontal="center" vertical="center" shrinkToFit="1"/>
    </xf>
    <xf numFmtId="0" fontId="54" fillId="0" borderId="0" xfId="25" applyBorder="1"/>
    <xf numFmtId="49" fontId="75" fillId="0" borderId="0" xfId="25" applyNumberFormat="1" applyFont="1" applyFill="1" applyBorder="1" applyAlignment="1">
      <alignment vertical="center" shrinkToFit="1"/>
    </xf>
    <xf numFmtId="0" fontId="10" fillId="0" borderId="0" xfId="25" applyFont="1" applyAlignment="1">
      <alignment horizontal="center" vertical="center"/>
    </xf>
    <xf numFmtId="0" fontId="63" fillId="0" borderId="0" xfId="25" applyFont="1" applyAlignment="1">
      <alignment horizontal="left" vertical="center"/>
    </xf>
    <xf numFmtId="0" fontId="10" fillId="0" borderId="30" xfId="25" applyFont="1" applyBorder="1" applyAlignment="1">
      <alignment horizontal="center" vertical="center"/>
    </xf>
    <xf numFmtId="0" fontId="13" fillId="0" borderId="1" xfId="25" applyFont="1" applyBorder="1" applyAlignment="1">
      <alignment horizontal="center" vertical="center" shrinkToFit="1"/>
    </xf>
    <xf numFmtId="0" fontId="13" fillId="0" borderId="1" xfId="25" applyFont="1" applyBorder="1" applyAlignment="1">
      <alignment horizontal="left" vertical="center" shrinkToFit="1"/>
    </xf>
    <xf numFmtId="0" fontId="13" fillId="0" borderId="43" xfId="25" applyFont="1" applyBorder="1" applyAlignment="1">
      <alignment horizontal="center" vertical="center" shrinkToFit="1"/>
    </xf>
    <xf numFmtId="0" fontId="13" fillId="0" borderId="41" xfId="25" applyFont="1" applyFill="1" applyBorder="1" applyAlignment="1">
      <alignment horizontal="center" vertical="center" shrinkToFit="1"/>
    </xf>
    <xf numFmtId="0" fontId="88" fillId="0" borderId="6" xfId="25" applyFont="1" applyFill="1" applyBorder="1" applyAlignment="1">
      <alignment horizontal="center" vertical="center" shrinkToFit="1"/>
    </xf>
    <xf numFmtId="0" fontId="88" fillId="0" borderId="42" xfId="25" applyFont="1" applyFill="1" applyBorder="1" applyAlignment="1">
      <alignment horizontal="center" vertical="center" shrinkToFit="1"/>
    </xf>
    <xf numFmtId="0" fontId="89" fillId="0" borderId="6" xfId="25" applyFont="1" applyFill="1" applyBorder="1" applyAlignment="1">
      <alignment horizontal="center" vertical="center" shrinkToFit="1"/>
    </xf>
    <xf numFmtId="0" fontId="13" fillId="0" borderId="41" xfId="25" applyFont="1" applyBorder="1" applyAlignment="1">
      <alignment horizontal="center" vertical="center" shrinkToFit="1"/>
    </xf>
    <xf numFmtId="0" fontId="20" fillId="0" borderId="1" xfId="26" applyFont="1" applyFill="1" applyBorder="1" applyAlignment="1">
      <alignment horizontal="center"/>
    </xf>
    <xf numFmtId="0" fontId="46" fillId="7" borderId="0" xfId="26" applyFont="1" applyFill="1" applyBorder="1" applyAlignment="1">
      <alignment horizontal="center"/>
    </xf>
    <xf numFmtId="0" fontId="65" fillId="0" borderId="1" xfId="26" applyNumberFormat="1" applyFont="1" applyFill="1" applyBorder="1"/>
    <xf numFmtId="0" fontId="20" fillId="0" borderId="0" xfId="26" applyFont="1" applyFill="1" applyBorder="1" applyAlignment="1">
      <alignment horizontal="center"/>
    </xf>
    <xf numFmtId="0" fontId="64" fillId="0" borderId="5" xfId="9" applyNumberFormat="1" applyFont="1" applyBorder="1" applyAlignment="1">
      <alignment horizontal="center" vertical="center" wrapText="1"/>
    </xf>
    <xf numFmtId="0" fontId="64" fillId="0" borderId="5" xfId="9" applyNumberFormat="1" applyFont="1" applyFill="1" applyBorder="1" applyAlignment="1">
      <alignment horizontal="center" vertical="center" wrapText="1"/>
    </xf>
    <xf numFmtId="0" fontId="64" fillId="0" borderId="1" xfId="26" applyNumberFormat="1" applyFont="1" applyFill="1" applyBorder="1"/>
    <xf numFmtId="0" fontId="63" fillId="0" borderId="1" xfId="26" applyNumberFormat="1" applyFont="1" applyFill="1" applyBorder="1"/>
    <xf numFmtId="0" fontId="92" fillId="0" borderId="1" xfId="26" applyNumberFormat="1" applyFont="1" applyFill="1" applyBorder="1"/>
    <xf numFmtId="14" fontId="10" fillId="0" borderId="1" xfId="26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0" fillId="0" borderId="29" xfId="0" applyFill="1" applyBorder="1"/>
    <xf numFmtId="14" fontId="0" fillId="0" borderId="29" xfId="0" applyNumberFormat="1" applyBorder="1"/>
    <xf numFmtId="14" fontId="0" fillId="0" borderId="29" xfId="0" applyNumberFormat="1" applyBorder="1" applyAlignment="1">
      <alignment horizontal="center"/>
    </xf>
    <xf numFmtId="0" fontId="0" fillId="0" borderId="29" xfId="0" applyNumberFormat="1" applyBorder="1" applyAlignment="1">
      <alignment horizontal="center"/>
    </xf>
    <xf numFmtId="0" fontId="0" fillId="0" borderId="29" xfId="0" applyNumberFormat="1" applyBorder="1" applyAlignment="1">
      <alignment horizontal="center" shrinkToFit="1"/>
    </xf>
    <xf numFmtId="0" fontId="0" fillId="0" borderId="93" xfId="0" applyFill="1" applyBorder="1" applyAlignment="1">
      <alignment horizontal="center" vertical="center" shrinkToFit="1"/>
    </xf>
    <xf numFmtId="0" fontId="4" fillId="0" borderId="29" xfId="0" applyFont="1" applyBorder="1" applyAlignment="1">
      <alignment horizontal="center" vertical="center"/>
    </xf>
    <xf numFmtId="0" fontId="0" fillId="0" borderId="93" xfId="0" applyFill="1" applyBorder="1" applyAlignment="1">
      <alignment vertical="center" shrinkToFit="1"/>
    </xf>
    <xf numFmtId="0" fontId="7" fillId="0" borderId="64" xfId="0" applyFont="1" applyBorder="1" applyAlignment="1">
      <alignment vertical="center"/>
    </xf>
    <xf numFmtId="0" fontId="4" fillId="0" borderId="40" xfId="25" applyFont="1" applyBorder="1" applyAlignment="1">
      <alignment horizontal="left" vertical="center"/>
    </xf>
    <xf numFmtId="0" fontId="4" fillId="0" borderId="43" xfId="25" applyFont="1" applyBorder="1" applyAlignment="1">
      <alignment horizontal="left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34" xfId="0" applyFont="1" applyBorder="1" applyAlignment="1">
      <alignment horizontal="left" vertical="center"/>
    </xf>
    <xf numFmtId="0" fontId="62" fillId="0" borderId="35" xfId="0" applyFont="1" applyBorder="1" applyAlignment="1">
      <alignment horizontal="center" vertical="center" wrapText="1"/>
    </xf>
    <xf numFmtId="0" fontId="62" fillId="0" borderId="53" xfId="0" applyFont="1" applyBorder="1" applyAlignment="1">
      <alignment horizontal="center" vertical="center" wrapText="1"/>
    </xf>
    <xf numFmtId="0" fontId="0" fillId="0" borderId="64" xfId="0" applyBorder="1" applyAlignment="1">
      <alignment horizontal="left" vertical="center"/>
    </xf>
    <xf numFmtId="0" fontId="3" fillId="0" borderId="64" xfId="0" applyFont="1" applyBorder="1" applyAlignment="1">
      <alignment horizontal="left" vertical="center"/>
    </xf>
    <xf numFmtId="0" fontId="3" fillId="0" borderId="65" xfId="0" applyFont="1" applyBorder="1" applyAlignment="1">
      <alignment horizontal="left" vertical="center"/>
    </xf>
    <xf numFmtId="0" fontId="0" fillId="0" borderId="64" xfId="0" applyFill="1" applyBorder="1" applyAlignment="1">
      <alignment horizontal="left" vertical="center"/>
    </xf>
    <xf numFmtId="0" fontId="3" fillId="0" borderId="64" xfId="0" applyFont="1" applyFill="1" applyBorder="1" applyAlignment="1">
      <alignment horizontal="left" vertical="center"/>
    </xf>
    <xf numFmtId="0" fontId="3" fillId="0" borderId="65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14" fontId="91" fillId="0" borderId="30" xfId="26" applyNumberFormat="1" applyFont="1" applyFill="1" applyBorder="1" applyAlignment="1">
      <alignment horizontal="center"/>
    </xf>
    <xf numFmtId="0" fontId="13" fillId="0" borderId="40" xfId="25" applyFont="1" applyBorder="1" applyAlignment="1">
      <alignment horizontal="center" vertical="center" shrinkToFit="1"/>
    </xf>
    <xf numFmtId="0" fontId="13" fillId="0" borderId="43" xfId="25" applyFont="1" applyBorder="1" applyAlignment="1">
      <alignment horizontal="center" vertical="center" shrinkToFit="1"/>
    </xf>
    <xf numFmtId="0" fontId="13" fillId="0" borderId="44" xfId="25" applyFont="1" applyFill="1" applyBorder="1" applyAlignment="1">
      <alignment horizontal="center" vertical="center" shrinkToFit="1"/>
    </xf>
    <xf numFmtId="0" fontId="13" fillId="0" borderId="30" xfId="25" applyFont="1" applyFill="1" applyBorder="1" applyAlignment="1">
      <alignment horizontal="center" vertical="center" shrinkToFit="1"/>
    </xf>
    <xf numFmtId="0" fontId="13" fillId="0" borderId="45" xfId="25" applyFont="1" applyFill="1" applyBorder="1" applyAlignment="1">
      <alignment horizontal="center" vertical="center" shrinkToFit="1"/>
    </xf>
    <xf numFmtId="0" fontId="13" fillId="0" borderId="44" xfId="25" applyFont="1" applyBorder="1" applyAlignment="1">
      <alignment horizontal="center" vertical="center" shrinkToFit="1"/>
    </xf>
    <xf numFmtId="0" fontId="13" fillId="0" borderId="30" xfId="25" applyFont="1" applyBorder="1" applyAlignment="1">
      <alignment horizontal="center" vertical="center" shrinkToFit="1"/>
    </xf>
    <xf numFmtId="0" fontId="13" fillId="0" borderId="45" xfId="25" applyFont="1" applyBorder="1" applyAlignment="1">
      <alignment horizontal="center" vertical="center" shrinkToFit="1"/>
    </xf>
    <xf numFmtId="0" fontId="64" fillId="0" borderId="0" xfId="25" applyFont="1" applyAlignment="1">
      <alignment horizontal="center"/>
    </xf>
    <xf numFmtId="0" fontId="17" fillId="0" borderId="29" xfId="0" applyFont="1" applyBorder="1" applyAlignment="1">
      <alignment horizontal="right" shrinkToFit="1"/>
    </xf>
    <xf numFmtId="0" fontId="17" fillId="0" borderId="0" xfId="0" applyFont="1" applyBorder="1" applyAlignment="1">
      <alignment horizontal="right" shrinkToFit="1"/>
    </xf>
    <xf numFmtId="0" fontId="88" fillId="9" borderId="41" xfId="25" applyFont="1" applyFill="1" applyBorder="1" applyAlignment="1">
      <alignment horizontal="center" vertical="center" shrinkToFit="1"/>
    </xf>
    <xf numFmtId="0" fontId="88" fillId="9" borderId="29" xfId="25" applyFont="1" applyFill="1" applyBorder="1" applyAlignment="1">
      <alignment horizontal="center" vertical="center" shrinkToFit="1"/>
    </xf>
    <xf numFmtId="0" fontId="88" fillId="9" borderId="42" xfId="25" applyFont="1" applyFill="1" applyBorder="1" applyAlignment="1">
      <alignment horizontal="center" vertical="center" shrinkToFit="1"/>
    </xf>
    <xf numFmtId="0" fontId="88" fillId="9" borderId="44" xfId="25" applyFont="1" applyFill="1" applyBorder="1" applyAlignment="1">
      <alignment horizontal="center" vertical="center" shrinkToFit="1"/>
    </xf>
    <xf numFmtId="0" fontId="88" fillId="9" borderId="30" xfId="25" applyFont="1" applyFill="1" applyBorder="1" applyAlignment="1">
      <alignment horizontal="center" vertical="center" shrinkToFit="1"/>
    </xf>
    <xf numFmtId="0" fontId="88" fillId="9" borderId="45" xfId="25" applyFont="1" applyFill="1" applyBorder="1" applyAlignment="1">
      <alignment horizontal="center" vertical="center" shrinkToFit="1"/>
    </xf>
    <xf numFmtId="0" fontId="13" fillId="0" borderId="39" xfId="25" applyFont="1" applyBorder="1" applyAlignment="1">
      <alignment horizontal="center" vertical="center" shrinkToFit="1"/>
    </xf>
    <xf numFmtId="0" fontId="13" fillId="0" borderId="6" xfId="25" applyFont="1" applyBorder="1" applyAlignment="1">
      <alignment horizontal="center" vertical="center" shrinkToFit="1"/>
    </xf>
    <xf numFmtId="0" fontId="13" fillId="0" borderId="5" xfId="25" applyFont="1" applyBorder="1" applyAlignment="1">
      <alignment horizontal="center" vertical="center" shrinkToFit="1"/>
    </xf>
    <xf numFmtId="49" fontId="13" fillId="0" borderId="44" xfId="25" applyNumberFormat="1" applyFont="1" applyFill="1" applyBorder="1" applyAlignment="1">
      <alignment horizontal="center" vertical="center" shrinkToFit="1"/>
    </xf>
    <xf numFmtId="49" fontId="13" fillId="0" borderId="30" xfId="25" applyNumberFormat="1" applyFont="1" applyFill="1" applyBorder="1" applyAlignment="1">
      <alignment horizontal="center" vertical="center" shrinkToFit="1"/>
    </xf>
    <xf numFmtId="49" fontId="13" fillId="0" borderId="45" xfId="25" applyNumberFormat="1" applyFont="1" applyFill="1" applyBorder="1" applyAlignment="1">
      <alignment horizontal="center" vertical="center" shrinkToFit="1"/>
    </xf>
    <xf numFmtId="0" fontId="90" fillId="0" borderId="40" xfId="25" applyFont="1" applyBorder="1" applyAlignment="1">
      <alignment horizontal="left" vertical="center" shrinkToFit="1"/>
    </xf>
    <xf numFmtId="0" fontId="90" fillId="0" borderId="43" xfId="25" applyFont="1" applyBorder="1" applyAlignment="1">
      <alignment horizontal="left" vertical="center" shrinkToFit="1"/>
    </xf>
    <xf numFmtId="0" fontId="13" fillId="0" borderId="40" xfId="25" applyFont="1" applyBorder="1" applyAlignment="1">
      <alignment horizontal="left" vertical="center" shrinkToFit="1"/>
    </xf>
    <xf numFmtId="0" fontId="13" fillId="0" borderId="43" xfId="25" applyFont="1" applyBorder="1" applyAlignment="1">
      <alignment horizontal="left" vertical="center" shrinkToFit="1"/>
    </xf>
    <xf numFmtId="0" fontId="17" fillId="0" borderId="0" xfId="0" applyFont="1" applyBorder="1" applyAlignment="1">
      <alignment horizontal="center"/>
    </xf>
    <xf numFmtId="0" fontId="38" fillId="0" borderId="0" xfId="15" applyFont="1" applyBorder="1" applyAlignment="1">
      <alignment horizontal="center" vertical="center"/>
    </xf>
    <xf numFmtId="0" fontId="8" fillId="0" borderId="1" xfId="15" applyFont="1" applyBorder="1" applyAlignment="1">
      <alignment horizontal="center" vertical="center" wrapText="1"/>
    </xf>
    <xf numFmtId="0" fontId="23" fillId="0" borderId="1" xfId="15" applyBorder="1" applyAlignment="1">
      <alignment horizontal="center"/>
    </xf>
    <xf numFmtId="0" fontId="23" fillId="11" borderId="0" xfId="15" applyFill="1" applyAlignment="1">
      <alignment horizontal="center" vertical="center"/>
    </xf>
    <xf numFmtId="0" fontId="23" fillId="11" borderId="33" xfId="15" applyFill="1" applyBorder="1" applyAlignment="1">
      <alignment horizontal="center" vertical="center"/>
    </xf>
    <xf numFmtId="0" fontId="12" fillId="0" borderId="1" xfId="15" applyFont="1" applyBorder="1" applyAlignment="1">
      <alignment horizontal="center" vertical="center"/>
    </xf>
    <xf numFmtId="0" fontId="8" fillId="0" borderId="1" xfId="15" applyFont="1" applyBorder="1" applyAlignment="1">
      <alignment horizontal="center" vertical="center"/>
    </xf>
    <xf numFmtId="0" fontId="44" fillId="0" borderId="70" xfId="15" applyFont="1" applyBorder="1" applyAlignment="1">
      <alignment horizontal="center"/>
    </xf>
    <xf numFmtId="0" fontId="44" fillId="0" borderId="71" xfId="15" applyFont="1" applyBorder="1" applyAlignment="1">
      <alignment horizontal="center"/>
    </xf>
    <xf numFmtId="0" fontId="8" fillId="0" borderId="40" xfId="15" applyFont="1" applyBorder="1" applyAlignment="1">
      <alignment horizontal="center" vertical="center"/>
    </xf>
    <xf numFmtId="0" fontId="8" fillId="0" borderId="39" xfId="15" applyFont="1" applyBorder="1" applyAlignment="1">
      <alignment horizontal="center" vertical="center"/>
    </xf>
    <xf numFmtId="0" fontId="8" fillId="0" borderId="6" xfId="15" applyFont="1" applyBorder="1" applyAlignment="1">
      <alignment horizontal="center" vertical="center"/>
    </xf>
    <xf numFmtId="0" fontId="8" fillId="0" borderId="5" xfId="15" applyFont="1" applyBorder="1" applyAlignment="1">
      <alignment horizontal="center" vertical="center"/>
    </xf>
    <xf numFmtId="0" fontId="32" fillId="9" borderId="29" xfId="15" applyFont="1" applyFill="1" applyBorder="1" applyAlignment="1">
      <alignment horizontal="center" vertical="center"/>
    </xf>
    <xf numFmtId="0" fontId="12" fillId="0" borderId="0" xfId="15" applyFont="1" applyBorder="1" applyAlignment="1">
      <alignment horizontal="center" vertical="center"/>
    </xf>
    <xf numFmtId="0" fontId="42" fillId="0" borderId="0" xfId="15" applyFont="1" applyBorder="1" applyAlignment="1">
      <alignment horizontal="center"/>
    </xf>
    <xf numFmtId="0" fontId="42" fillId="0" borderId="54" xfId="15" applyFont="1" applyBorder="1" applyAlignment="1">
      <alignment horizontal="center"/>
    </xf>
    <xf numFmtId="0" fontId="43" fillId="0" borderId="72" xfId="15" applyFont="1" applyBorder="1" applyAlignment="1">
      <alignment horizontal="center"/>
    </xf>
    <xf numFmtId="0" fontId="43" fillId="0" borderId="70" xfId="15" applyFont="1" applyBorder="1" applyAlignment="1">
      <alignment horizontal="center"/>
    </xf>
    <xf numFmtId="0" fontId="43" fillId="0" borderId="71" xfId="15" applyFont="1" applyBorder="1" applyAlignment="1">
      <alignment horizontal="center"/>
    </xf>
    <xf numFmtId="0" fontId="44" fillId="0" borderId="72" xfId="15" applyFont="1" applyBorder="1" applyAlignment="1">
      <alignment horizontal="center"/>
    </xf>
    <xf numFmtId="0" fontId="11" fillId="0" borderId="9" xfId="15" applyFont="1" applyBorder="1" applyAlignment="1">
      <alignment horizontal="center" vertical="center"/>
    </xf>
    <xf numFmtId="0" fontId="11" fillId="0" borderId="10" xfId="15" applyFont="1" applyBorder="1" applyAlignment="1">
      <alignment horizontal="center" vertical="center"/>
    </xf>
    <xf numFmtId="0" fontId="39" fillId="0" borderId="66" xfId="15" applyFont="1" applyBorder="1" applyAlignment="1">
      <alignment horizontal="center" vertical="center"/>
    </xf>
    <xf numFmtId="0" fontId="39" fillId="0" borderId="67" xfId="15" applyFont="1" applyBorder="1" applyAlignment="1">
      <alignment horizontal="center" vertical="center"/>
    </xf>
    <xf numFmtId="0" fontId="39" fillId="0" borderId="68" xfId="15" applyFont="1" applyBorder="1" applyAlignment="1">
      <alignment horizontal="center" vertical="center"/>
    </xf>
    <xf numFmtId="0" fontId="40" fillId="0" borderId="69" xfId="15" applyFont="1" applyBorder="1" applyAlignment="1">
      <alignment horizontal="center" vertical="center"/>
    </xf>
    <xf numFmtId="0" fontId="40" fillId="0" borderId="9" xfId="15" applyFont="1" applyBorder="1" applyAlignment="1">
      <alignment horizontal="center" vertical="center"/>
    </xf>
    <xf numFmtId="0" fontId="40" fillId="0" borderId="10" xfId="15" applyFont="1" applyBorder="1" applyAlignment="1">
      <alignment horizontal="center" vertical="center"/>
    </xf>
    <xf numFmtId="0" fontId="11" fillId="0" borderId="43" xfId="15" applyFont="1" applyBorder="1" applyAlignment="1">
      <alignment horizontal="center" vertical="center"/>
    </xf>
    <xf numFmtId="0" fontId="11" fillId="0" borderId="77" xfId="15" applyFont="1" applyBorder="1" applyAlignment="1">
      <alignment horizontal="center" vertical="center"/>
    </xf>
    <xf numFmtId="0" fontId="39" fillId="0" borderId="49" xfId="15" applyFont="1" applyBorder="1" applyAlignment="1">
      <alignment horizontal="center" vertical="center"/>
    </xf>
    <xf numFmtId="0" fontId="39" fillId="0" borderId="1" xfId="15" applyFont="1" applyBorder="1" applyAlignment="1">
      <alignment horizontal="center" vertical="center"/>
    </xf>
    <xf numFmtId="0" fontId="39" fillId="0" borderId="73" xfId="15" applyFont="1" applyBorder="1" applyAlignment="1">
      <alignment horizontal="center" vertical="center"/>
    </xf>
    <xf numFmtId="0" fontId="40" fillId="0" borderId="49" xfId="15" applyFont="1" applyBorder="1" applyAlignment="1">
      <alignment horizontal="center" vertical="center"/>
    </xf>
    <xf numFmtId="0" fontId="40" fillId="0" borderId="1" xfId="15" applyFont="1" applyBorder="1" applyAlignment="1">
      <alignment horizontal="center" vertical="center"/>
    </xf>
    <xf numFmtId="0" fontId="40" fillId="0" borderId="73" xfId="15" applyFont="1" applyBorder="1" applyAlignment="1">
      <alignment horizontal="center" vertical="center"/>
    </xf>
    <xf numFmtId="0" fontId="13" fillId="0" borderId="57" xfId="15" applyFont="1" applyBorder="1" applyAlignment="1">
      <alignment horizontal="left" vertical="center"/>
    </xf>
    <xf numFmtId="0" fontId="13" fillId="0" borderId="48" xfId="15" applyFont="1" applyBorder="1" applyAlignment="1">
      <alignment horizontal="left" vertical="center"/>
    </xf>
    <xf numFmtId="0" fontId="11" fillId="0" borderId="56" xfId="15" applyFont="1" applyBorder="1" applyAlignment="1">
      <alignment horizontal="center" vertical="center"/>
    </xf>
    <xf numFmtId="0" fontId="13" fillId="0" borderId="44" xfId="15" applyFont="1" applyBorder="1" applyAlignment="1">
      <alignment horizontal="left" vertical="center"/>
    </xf>
    <xf numFmtId="0" fontId="13" fillId="0" borderId="30" xfId="15" applyFont="1" applyBorder="1" applyAlignment="1">
      <alignment horizontal="left" vertical="center"/>
    </xf>
    <xf numFmtId="0" fontId="11" fillId="0" borderId="63" xfId="15" applyFont="1" applyBorder="1" applyAlignment="1">
      <alignment horizontal="center" vertical="center"/>
    </xf>
    <xf numFmtId="0" fontId="11" fillId="0" borderId="1" xfId="15" applyFont="1" applyBorder="1" applyAlignment="1">
      <alignment horizontal="center" vertical="center"/>
    </xf>
    <xf numFmtId="0" fontId="11" fillId="0" borderId="73" xfId="15" applyFont="1" applyBorder="1" applyAlignment="1">
      <alignment horizontal="center" vertical="center"/>
    </xf>
    <xf numFmtId="0" fontId="39" fillId="0" borderId="75" xfId="15" applyFont="1" applyBorder="1" applyAlignment="1">
      <alignment horizontal="center" vertical="center"/>
    </xf>
    <xf numFmtId="0" fontId="39" fillId="0" borderId="42" xfId="15" applyFont="1" applyBorder="1" applyAlignment="1">
      <alignment horizontal="center" vertical="center"/>
    </xf>
    <xf numFmtId="0" fontId="39" fillId="0" borderId="41" xfId="15" applyFont="1" applyBorder="1" applyAlignment="1">
      <alignment horizontal="center" vertical="center"/>
    </xf>
    <xf numFmtId="0" fontId="39" fillId="0" borderId="74" xfId="15" applyFont="1" applyBorder="1" applyAlignment="1">
      <alignment horizontal="center" vertical="center"/>
    </xf>
    <xf numFmtId="0" fontId="40" fillId="0" borderId="75" xfId="15" applyFont="1" applyBorder="1" applyAlignment="1">
      <alignment horizontal="center" vertical="center"/>
    </xf>
    <xf numFmtId="0" fontId="40" fillId="0" borderId="42" xfId="15" applyFont="1" applyBorder="1" applyAlignment="1">
      <alignment horizontal="center" vertical="center"/>
    </xf>
    <xf numFmtId="0" fontId="40" fillId="0" borderId="41" xfId="15" applyFont="1" applyBorder="1" applyAlignment="1">
      <alignment horizontal="center" vertical="center"/>
    </xf>
    <xf numFmtId="0" fontId="40" fillId="0" borderId="74" xfId="15" applyFont="1" applyBorder="1" applyAlignment="1">
      <alignment horizontal="center" vertical="center"/>
    </xf>
    <xf numFmtId="0" fontId="39" fillId="0" borderId="63" xfId="15" applyFont="1" applyBorder="1" applyAlignment="1">
      <alignment horizontal="center" vertical="center"/>
    </xf>
    <xf numFmtId="0" fontId="39" fillId="0" borderId="43" xfId="15" applyFont="1" applyBorder="1" applyAlignment="1">
      <alignment horizontal="center" vertical="center"/>
    </xf>
    <xf numFmtId="0" fontId="39" fillId="0" borderId="77" xfId="15" applyFont="1" applyBorder="1" applyAlignment="1">
      <alignment horizontal="center" vertical="center"/>
    </xf>
    <xf numFmtId="0" fontId="13" fillId="0" borderId="39" xfId="15" applyFont="1" applyBorder="1" applyAlignment="1">
      <alignment horizontal="left" vertical="center"/>
    </xf>
    <xf numFmtId="0" fontId="13" fillId="0" borderId="6" xfId="15" applyFont="1" applyBorder="1" applyAlignment="1">
      <alignment horizontal="left" vertical="center"/>
    </xf>
    <xf numFmtId="0" fontId="13" fillId="0" borderId="47" xfId="15" applyFont="1" applyBorder="1" applyAlignment="1">
      <alignment horizontal="left" vertical="center"/>
    </xf>
    <xf numFmtId="0" fontId="11" fillId="0" borderId="49" xfId="15" applyFont="1" applyBorder="1" applyAlignment="1">
      <alignment horizontal="center" vertical="center"/>
    </xf>
    <xf numFmtId="0" fontId="11" fillId="0" borderId="7" xfId="15" applyFont="1" applyBorder="1" applyAlignment="1">
      <alignment horizontal="center" vertical="center"/>
    </xf>
    <xf numFmtId="0" fontId="11" fillId="0" borderId="8" xfId="15" applyFont="1" applyBorder="1" applyAlignment="1">
      <alignment horizontal="center" vertical="center"/>
    </xf>
    <xf numFmtId="0" fontId="39" fillId="0" borderId="58" xfId="15" applyFont="1" applyBorder="1" applyAlignment="1">
      <alignment horizontal="center" vertical="center"/>
    </xf>
    <xf numFmtId="0" fontId="39" fillId="0" borderId="7" xfId="15" applyFont="1" applyBorder="1" applyAlignment="1">
      <alignment horizontal="center" vertical="center"/>
    </xf>
    <xf numFmtId="0" fontId="39" fillId="0" borderId="8" xfId="15" applyFont="1" applyBorder="1" applyAlignment="1">
      <alignment horizontal="center" vertical="center"/>
    </xf>
    <xf numFmtId="0" fontId="40" fillId="0" borderId="58" xfId="15" applyFont="1" applyBorder="1" applyAlignment="1">
      <alignment horizontal="center" vertical="center"/>
    </xf>
    <xf numFmtId="0" fontId="40" fillId="0" borderId="7" xfId="15" applyFont="1" applyBorder="1" applyAlignment="1">
      <alignment horizontal="center" vertical="center"/>
    </xf>
    <xf numFmtId="0" fontId="40" fillId="0" borderId="8" xfId="15" applyFont="1" applyBorder="1" applyAlignment="1">
      <alignment horizontal="center" vertical="center"/>
    </xf>
    <xf numFmtId="0" fontId="38" fillId="0" borderId="61" xfId="15" applyFont="1" applyBorder="1" applyAlignment="1">
      <alignment horizontal="left" vertical="top"/>
    </xf>
    <xf numFmtId="0" fontId="8" fillId="0" borderId="82" xfId="15" applyFont="1" applyBorder="1" applyAlignment="1">
      <alignment horizontal="center" vertical="center" wrapText="1"/>
    </xf>
    <xf numFmtId="0" fontId="8" fillId="0" borderId="79" xfId="15" applyFont="1" applyBorder="1" applyAlignment="1">
      <alignment horizontal="center" vertical="center" wrapText="1"/>
    </xf>
    <xf numFmtId="0" fontId="8" fillId="0" borderId="80" xfId="15" applyFont="1" applyBorder="1" applyAlignment="1">
      <alignment horizontal="center" vertical="center" wrapText="1"/>
    </xf>
    <xf numFmtId="0" fontId="8" fillId="0" borderId="78" xfId="15" applyFont="1" applyBorder="1" applyAlignment="1">
      <alignment horizontal="center" vertical="center" wrapText="1"/>
    </xf>
    <xf numFmtId="0" fontId="13" fillId="0" borderId="62" xfId="15" applyFont="1" applyBorder="1" applyAlignment="1">
      <alignment horizontal="left" vertical="center"/>
    </xf>
    <xf numFmtId="0" fontId="13" fillId="0" borderId="60" xfId="15" applyFont="1" applyBorder="1" applyAlignment="1">
      <alignment horizontal="left" vertical="center"/>
    </xf>
    <xf numFmtId="0" fontId="11" fillId="0" borderId="58" xfId="15" applyFont="1" applyBorder="1" applyAlignment="1">
      <alignment horizontal="center" vertical="center"/>
    </xf>
    <xf numFmtId="0" fontId="13" fillId="0" borderId="87" xfId="15" applyFont="1" applyBorder="1" applyAlignment="1">
      <alignment horizontal="left" vertical="center"/>
    </xf>
    <xf numFmtId="0" fontId="13" fillId="0" borderId="5" xfId="15" applyFont="1" applyBorder="1" applyAlignment="1">
      <alignment horizontal="left" vertical="center"/>
    </xf>
    <xf numFmtId="0" fontId="13" fillId="0" borderId="1" xfId="17" applyNumberFormat="1" applyFont="1" applyBorder="1" applyAlignment="1">
      <alignment horizontal="center" vertical="center"/>
    </xf>
    <xf numFmtId="0" fontId="13" fillId="0" borderId="81" xfId="15" applyFont="1" applyBorder="1" applyAlignment="1">
      <alignment horizontal="left" vertical="center"/>
    </xf>
    <xf numFmtId="0" fontId="13" fillId="0" borderId="69" xfId="15" applyFont="1" applyBorder="1" applyAlignment="1">
      <alignment horizontal="left" vertical="center"/>
    </xf>
    <xf numFmtId="0" fontId="13" fillId="0" borderId="9" xfId="17" applyNumberFormat="1" applyFont="1" applyBorder="1" applyAlignment="1">
      <alignment horizontal="center" vertical="center"/>
    </xf>
    <xf numFmtId="0" fontId="8" fillId="0" borderId="83" xfId="15" applyFont="1" applyBorder="1" applyAlignment="1">
      <alignment horizontal="center" vertical="center"/>
    </xf>
    <xf numFmtId="0" fontId="8" fillId="0" borderId="60" xfId="15" applyFont="1" applyBorder="1" applyAlignment="1">
      <alignment horizontal="center" vertical="center"/>
    </xf>
    <xf numFmtId="0" fontId="8" fillId="0" borderId="84" xfId="15" applyFont="1" applyBorder="1" applyAlignment="1">
      <alignment horizontal="center" vertical="center"/>
    </xf>
    <xf numFmtId="0" fontId="8" fillId="0" borderId="7" xfId="15" applyFont="1" applyBorder="1" applyAlignment="1">
      <alignment horizontal="center" vertical="center"/>
    </xf>
    <xf numFmtId="0" fontId="8" fillId="0" borderId="85" xfId="15" applyFont="1" applyBorder="1" applyAlignment="1">
      <alignment horizontal="center" vertical="center"/>
    </xf>
    <xf numFmtId="0" fontId="8" fillId="0" borderId="86" xfId="15" applyFont="1" applyBorder="1" applyAlignment="1">
      <alignment horizontal="center" vertical="center"/>
    </xf>
    <xf numFmtId="0" fontId="36" fillId="12" borderId="0" xfId="15" applyFont="1" applyFill="1" applyAlignment="1">
      <alignment horizontal="center" vertical="center"/>
    </xf>
    <xf numFmtId="0" fontId="36" fillId="0" borderId="0" xfId="15" applyFont="1" applyAlignment="1">
      <alignment horizontal="center" vertical="center"/>
    </xf>
    <xf numFmtId="0" fontId="36" fillId="0" borderId="88" xfId="15" applyFont="1" applyBorder="1" applyAlignment="1">
      <alignment horizontal="center" vertical="center"/>
    </xf>
    <xf numFmtId="0" fontId="37" fillId="0" borderId="89" xfId="15" applyFont="1" applyBorder="1" applyAlignment="1">
      <alignment horizontal="center" vertical="center"/>
    </xf>
    <xf numFmtId="0" fontId="37" fillId="0" borderId="48" xfId="15" applyFont="1" applyBorder="1" applyAlignment="1">
      <alignment horizontal="center" vertical="center"/>
    </xf>
    <xf numFmtId="0" fontId="37" fillId="0" borderId="69" xfId="15" applyFont="1" applyBorder="1" applyAlignment="1">
      <alignment horizontal="center" vertical="center"/>
    </xf>
    <xf numFmtId="0" fontId="37" fillId="0" borderId="56" xfId="15" applyFont="1" applyBorder="1" applyAlignment="1">
      <alignment horizontal="center" vertical="center"/>
    </xf>
    <xf numFmtId="0" fontId="37" fillId="0" borderId="9" xfId="15" applyFont="1" applyBorder="1" applyAlignment="1">
      <alignment horizontal="center" vertical="center"/>
    </xf>
    <xf numFmtId="0" fontId="32" fillId="0" borderId="0" xfId="15" applyFont="1" applyAlignment="1">
      <alignment horizontal="center" vertical="center"/>
    </xf>
    <xf numFmtId="0" fontId="35" fillId="0" borderId="0" xfId="15" applyFont="1" applyBorder="1" applyAlignment="1">
      <alignment horizontal="center" vertical="top"/>
    </xf>
    <xf numFmtId="0" fontId="35" fillId="0" borderId="61" xfId="15" applyFont="1" applyBorder="1" applyAlignment="1">
      <alignment horizontal="center" vertical="top"/>
    </xf>
    <xf numFmtId="0" fontId="32" fillId="0" borderId="88" xfId="15" applyFont="1" applyBorder="1" applyAlignment="1">
      <alignment horizontal="center" vertical="center"/>
    </xf>
    <xf numFmtId="0" fontId="8" fillId="0" borderId="59" xfId="15" applyFont="1" applyBorder="1" applyAlignment="1">
      <alignment horizontal="center" vertical="center"/>
    </xf>
    <xf numFmtId="0" fontId="8" fillId="0" borderId="58" xfId="15" applyFont="1" applyBorder="1" applyAlignment="1">
      <alignment horizontal="center" vertical="center"/>
    </xf>
    <xf numFmtId="0" fontId="78" fillId="13" borderId="0" xfId="15" applyFont="1" applyFill="1" applyBorder="1" applyAlignment="1">
      <alignment horizontal="center" vertical="center"/>
    </xf>
    <xf numFmtId="0" fontId="48" fillId="0" borderId="0" xfId="15" applyFont="1" applyFill="1" applyBorder="1" applyAlignment="1">
      <alignment horizontal="center" vertical="center"/>
    </xf>
    <xf numFmtId="0" fontId="33" fillId="0" borderId="30" xfId="15" applyFont="1" applyBorder="1" applyAlignment="1">
      <alignment horizontal="center" vertical="center"/>
    </xf>
    <xf numFmtId="0" fontId="29" fillId="0" borderId="0" xfId="14" applyFont="1" applyBorder="1" applyAlignment="1">
      <alignment horizontal="center" vertical="center"/>
    </xf>
    <xf numFmtId="0" fontId="52" fillId="0" borderId="35" xfId="15" applyFont="1" applyBorder="1" applyAlignment="1">
      <alignment horizontal="center" vertical="center"/>
    </xf>
    <xf numFmtId="0" fontId="52" fillId="0" borderId="2" xfId="15" applyFont="1" applyBorder="1" applyAlignment="1">
      <alignment horizontal="center" vertical="center"/>
    </xf>
    <xf numFmtId="0" fontId="52" fillId="0" borderId="55" xfId="15" applyFont="1" applyBorder="1" applyAlignment="1">
      <alignment horizontal="center" vertical="center"/>
    </xf>
    <xf numFmtId="0" fontId="52" fillId="0" borderId="36" xfId="15" applyFont="1" applyBorder="1" applyAlignment="1">
      <alignment horizontal="center" vertical="center"/>
    </xf>
    <xf numFmtId="0" fontId="52" fillId="0" borderId="37" xfId="15" applyFont="1" applyBorder="1" applyAlignment="1">
      <alignment horizontal="center" vertical="center"/>
    </xf>
    <xf numFmtId="0" fontId="52" fillId="0" borderId="38" xfId="15" applyFont="1" applyBorder="1" applyAlignment="1">
      <alignment horizontal="center" vertical="center"/>
    </xf>
    <xf numFmtId="0" fontId="15" fillId="10" borderId="90" xfId="14" applyFont="1" applyFill="1" applyBorder="1" applyAlignment="1">
      <alignment horizontal="center" vertical="center"/>
    </xf>
    <xf numFmtId="0" fontId="15" fillId="10" borderId="64" xfId="14" applyFont="1" applyFill="1" applyBorder="1" applyAlignment="1">
      <alignment horizontal="center" vertical="center"/>
    </xf>
    <xf numFmtId="0" fontId="15" fillId="10" borderId="65" xfId="14" applyFont="1" applyFill="1" applyBorder="1" applyAlignment="1">
      <alignment horizontal="center" vertical="center"/>
    </xf>
    <xf numFmtId="14" fontId="26" fillId="0" borderId="36" xfId="14" applyNumberFormat="1" applyFont="1" applyFill="1" applyBorder="1" applyAlignment="1">
      <alignment horizontal="center" vertical="center"/>
    </xf>
    <xf numFmtId="14" fontId="26" fillId="0" borderId="37" xfId="14" applyNumberFormat="1" applyFont="1" applyFill="1" applyBorder="1" applyAlignment="1">
      <alignment horizontal="center" vertical="center"/>
    </xf>
    <xf numFmtId="14" fontId="26" fillId="0" borderId="38" xfId="14" applyNumberFormat="1" applyFont="1" applyFill="1" applyBorder="1" applyAlignment="1">
      <alignment horizontal="center" vertical="center"/>
    </xf>
    <xf numFmtId="0" fontId="26" fillId="0" borderId="36" xfId="14" applyNumberFormat="1" applyFont="1" applyBorder="1" applyAlignment="1">
      <alignment horizontal="center" vertical="center"/>
    </xf>
    <xf numFmtId="0" fontId="26" fillId="0" borderId="37" xfId="14" applyNumberFormat="1" applyFont="1" applyBorder="1" applyAlignment="1">
      <alignment horizontal="center" vertical="center"/>
    </xf>
    <xf numFmtId="0" fontId="26" fillId="0" borderId="38" xfId="14" applyNumberFormat="1" applyFont="1" applyBorder="1" applyAlignment="1">
      <alignment horizontal="center" vertical="center"/>
    </xf>
    <xf numFmtId="0" fontId="25" fillId="0" borderId="0" xfId="14" applyFont="1" applyAlignment="1">
      <alignment horizontal="center" vertical="center"/>
    </xf>
    <xf numFmtId="0" fontId="27" fillId="14" borderId="0" xfId="15" applyFont="1" applyFill="1" applyAlignment="1">
      <alignment horizontal="center" vertical="center"/>
    </xf>
    <xf numFmtId="0" fontId="27" fillId="15" borderId="0" xfId="15" applyFont="1" applyFill="1" applyAlignment="1">
      <alignment horizontal="center" vertical="center"/>
    </xf>
    <xf numFmtId="0" fontId="14" fillId="0" borderId="0" xfId="14" applyFont="1" applyAlignment="1">
      <alignment horizontal="center" vertical="center"/>
    </xf>
    <xf numFmtId="0" fontId="26" fillId="0" borderId="36" xfId="14" applyFont="1" applyFill="1" applyBorder="1" applyAlignment="1">
      <alignment horizontal="center" vertical="center"/>
    </xf>
    <xf numFmtId="0" fontId="26" fillId="0" borderId="37" xfId="14" applyFont="1" applyFill="1" applyBorder="1" applyAlignment="1">
      <alignment horizontal="center" vertical="center"/>
    </xf>
    <xf numFmtId="0" fontId="26" fillId="0" borderId="38" xfId="14" applyFont="1" applyFill="1" applyBorder="1" applyAlignment="1">
      <alignment horizontal="center" vertical="center"/>
    </xf>
    <xf numFmtId="0" fontId="65" fillId="0" borderId="39" xfId="15" applyFont="1" applyBorder="1" applyAlignment="1">
      <alignment horizontal="left" vertical="center"/>
    </xf>
    <xf numFmtId="0" fontId="65" fillId="0" borderId="6" xfId="15" applyFont="1" applyBorder="1" applyAlignment="1">
      <alignment horizontal="left" vertical="center"/>
    </xf>
    <xf numFmtId="0" fontId="65" fillId="0" borderId="47" xfId="15" applyFont="1" applyBorder="1" applyAlignment="1">
      <alignment horizontal="left" vertical="center"/>
    </xf>
    <xf numFmtId="49" fontId="26" fillId="0" borderId="36" xfId="14" applyNumberFormat="1" applyFont="1" applyBorder="1" applyAlignment="1">
      <alignment horizontal="center" vertical="center"/>
    </xf>
    <xf numFmtId="49" fontId="26" fillId="0" borderId="37" xfId="14" applyNumberFormat="1" applyFont="1" applyBorder="1" applyAlignment="1">
      <alignment horizontal="center" vertical="center"/>
    </xf>
    <xf numFmtId="49" fontId="26" fillId="0" borderId="38" xfId="14" applyNumberFormat="1" applyFont="1" applyBorder="1" applyAlignment="1">
      <alignment horizontal="center" vertical="center"/>
    </xf>
    <xf numFmtId="0" fontId="86" fillId="14" borderId="0" xfId="15" applyFont="1" applyFill="1" applyAlignment="1">
      <alignment horizontal="center" vertical="center"/>
    </xf>
    <xf numFmtId="0" fontId="87" fillId="15" borderId="0" xfId="15" applyFont="1" applyFill="1" applyAlignment="1">
      <alignment horizontal="center" vertical="center"/>
    </xf>
    <xf numFmtId="0" fontId="10" fillId="0" borderId="62" xfId="15" applyFont="1" applyBorder="1" applyAlignment="1">
      <alignment horizontal="left" vertical="center"/>
    </xf>
    <xf numFmtId="0" fontId="10" fillId="0" borderId="60" xfId="15" applyFont="1" applyBorder="1" applyAlignment="1">
      <alignment horizontal="left" vertical="center"/>
    </xf>
    <xf numFmtId="0" fontId="37" fillId="13" borderId="89" xfId="15" applyFont="1" applyFill="1" applyBorder="1" applyAlignment="1">
      <alignment horizontal="center" vertical="center"/>
    </xf>
    <xf numFmtId="0" fontId="37" fillId="13" borderId="48" xfId="15" applyFont="1" applyFill="1" applyBorder="1" applyAlignment="1">
      <alignment horizontal="center" vertical="center"/>
    </xf>
    <xf numFmtId="0" fontId="37" fillId="13" borderId="69" xfId="15" applyFont="1" applyFill="1" applyBorder="1" applyAlignment="1">
      <alignment horizontal="center" vertical="center"/>
    </xf>
    <xf numFmtId="0" fontId="37" fillId="13" borderId="56" xfId="15" applyFont="1" applyFill="1" applyBorder="1" applyAlignment="1">
      <alignment horizontal="center" vertical="center"/>
    </xf>
    <xf numFmtId="0" fontId="37" fillId="13" borderId="9" xfId="15" applyFont="1" applyFill="1" applyBorder="1" applyAlignment="1">
      <alignment horizontal="center" vertical="center"/>
    </xf>
    <xf numFmtId="0" fontId="37" fillId="0" borderId="89" xfId="15" applyFont="1" applyFill="1" applyBorder="1" applyAlignment="1">
      <alignment horizontal="center" vertical="center"/>
    </xf>
    <xf numFmtId="0" fontId="37" fillId="0" borderId="48" xfId="15" applyFont="1" applyFill="1" applyBorder="1" applyAlignment="1">
      <alignment horizontal="center" vertical="center"/>
    </xf>
    <xf numFmtId="0" fontId="37" fillId="0" borderId="69" xfId="15" applyFont="1" applyFill="1" applyBorder="1" applyAlignment="1">
      <alignment horizontal="center" vertical="center"/>
    </xf>
    <xf numFmtId="0" fontId="66" fillId="0" borderId="0" xfId="9" applyFont="1" applyFill="1" applyAlignment="1">
      <alignment horizontal="center" vertical="center" shrinkToFit="1"/>
    </xf>
    <xf numFmtId="0" fontId="67" fillId="0" borderId="0" xfId="9" applyFont="1" applyFill="1" applyBorder="1" applyAlignment="1">
      <alignment horizontal="center" vertical="center"/>
    </xf>
    <xf numFmtId="0" fontId="58" fillId="0" borderId="0" xfId="9" applyFont="1" applyFill="1" applyBorder="1" applyAlignment="1">
      <alignment horizontal="center" vertical="center"/>
    </xf>
    <xf numFmtId="49" fontId="12" fillId="0" borderId="0" xfId="9" applyNumberFormat="1" applyFont="1" applyFill="1" applyBorder="1" applyAlignment="1">
      <alignment horizontal="center" vertical="center" wrapText="1"/>
    </xf>
    <xf numFmtId="0" fontId="13" fillId="0" borderId="41" xfId="25" applyFont="1" applyFill="1" applyBorder="1" applyAlignment="1">
      <alignment horizontal="center" vertical="center" shrinkToFit="1"/>
    </xf>
    <xf numFmtId="0" fontId="13" fillId="0" borderId="29" xfId="25" applyFont="1" applyFill="1" applyBorder="1" applyAlignment="1">
      <alignment horizontal="center" vertical="center" shrinkToFit="1"/>
    </xf>
    <xf numFmtId="0" fontId="13" fillId="0" borderId="42" xfId="25" applyFont="1" applyFill="1" applyBorder="1" applyAlignment="1">
      <alignment horizontal="center" vertical="center" shrinkToFit="1"/>
    </xf>
    <xf numFmtId="49" fontId="13" fillId="0" borderId="40" xfId="25" applyNumberFormat="1" applyFont="1" applyBorder="1" applyAlignment="1">
      <alignment horizontal="center" vertical="center" shrinkToFit="1"/>
    </xf>
    <xf numFmtId="49" fontId="13" fillId="0" borderId="43" xfId="25" applyNumberFormat="1" applyFont="1" applyBorder="1" applyAlignment="1">
      <alignment horizontal="center" vertical="center" shrinkToFit="1"/>
    </xf>
  </cellXfs>
  <cellStyles count="27">
    <cellStyle name="Euro" xfId="1"/>
    <cellStyle name="Normal_Book1" xfId="2"/>
    <cellStyle name="Standard_MD MAIN DRAW AND QUALIFICATION" xfId="3"/>
    <cellStyle name="Обычный" xfId="0" builtinId="0"/>
    <cellStyle name="Обычный 2" xfId="4"/>
    <cellStyle name="Обычный 2 2" xfId="5"/>
    <cellStyle name="Обычный 2 3" xfId="6"/>
    <cellStyle name="Обычный 2_Команды зеленогорск" xfId="7"/>
    <cellStyle name="Обычный 3" xfId="8"/>
    <cellStyle name="Обычный 4" xfId="9"/>
    <cellStyle name="Обычный 4 2" xfId="10"/>
    <cellStyle name="Обычный 5" xfId="11"/>
    <cellStyle name="Обычный 6" xfId="12"/>
    <cellStyle name="Обычный 6 2" xfId="26"/>
    <cellStyle name="Обычный 7" xfId="13"/>
    <cellStyle name="Обычный 8" xfId="24"/>
    <cellStyle name="Обычный 9" xfId="25"/>
    <cellStyle name="Обычный_Книга1" xfId="14"/>
    <cellStyle name="Обычный_Команды_Команды1" xfId="15"/>
    <cellStyle name="Финансовый 2" xfId="16"/>
    <cellStyle name="Финансовый_Команды1 2" xfId="17"/>
    <cellStyle name="一般_forms_in_excel" xfId="18"/>
    <cellStyle name="千分位[0]_forms_in_excel" xfId="19"/>
    <cellStyle name="千分位_forms_in_excel" xfId="20"/>
    <cellStyle name="貨幣 [0]_forms_in_excel" xfId="21"/>
    <cellStyle name="貨幣_forms_in_excel" xfId="22"/>
    <cellStyle name="超連結_19980719_aksel" xfId="2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2.xml"/><Relationship Id="rId123" Type="http://schemas.openxmlformats.org/officeDocument/2006/relationships/externalLink" Target="externalLinks/externalLink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3.xml"/><Relationship Id="rId118" Type="http://schemas.openxmlformats.org/officeDocument/2006/relationships/externalLink" Target="externalLinks/externalLink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.xml"/><Relationship Id="rId108" Type="http://schemas.openxmlformats.org/officeDocument/2006/relationships/externalLink" Target="externalLinks/externalLink8.xml"/><Relationship Id="rId124" Type="http://schemas.openxmlformats.org/officeDocument/2006/relationships/externalLink" Target="externalLinks/externalLink24.xml"/><Relationship Id="rId129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4.xml"/><Relationship Id="rId120" Type="http://schemas.openxmlformats.org/officeDocument/2006/relationships/externalLink" Target="externalLinks/externalLink20.xml"/><Relationship Id="rId125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0.xml"/><Relationship Id="rId115" Type="http://schemas.openxmlformats.org/officeDocument/2006/relationships/externalLink" Target="externalLinks/externalLink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5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6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122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\4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5;&#1077;&#1084;&#1087;&#1080;&#1086;&#1085;&#1072;&#1090;%20&#1050;&#1050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yo/Cadete%20con%20f&#243;rmul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yo/Cadete%20con%20f&#243;rmula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KUME~1/BOSS/LOKALE~1/Temp/Tempor&#228;res%20Verzeichnis%201%20f&#252;r%202007%20Russian%20Open.zip/WJTTC%202005%20AUT/LINZ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KUME~1/BOSS/LOKALE~1/Temp/Tempor&#228;res%20Verzeichnis%201%20f&#252;r%202007%20Russian%20Open.zip/WJTTC%202005%20AUT/LINZ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BOSS\LOKALE~1\Temp\Tempor&#228;res%20Verzeichnis%201%20f&#252;r%202007%20Russian%20Open.zip\WJTTC%202005%20AUT\LINZ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~1/BOSS/LOKALE~1/Temp/Tempor&#228;res%20Verzeichnis%201%20f&#252;r%202007%20Russian%20Open.zip/WJTTC%202005%20AUT/LINZ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PARE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KUME~1/BOSS/LOKALE~1/Temp/Tempor&#228;res%20Verzeichnis%201%20f&#252;r%202007%20Russian%20Open.zip/WJC%202006-05%20ESP/SYOC%2020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KUME~1/BOSS/LOKALE~1/Temp/Tempor&#228;res%20Verzeichnis%201%20f&#252;r%202007%20Russian%20Open.zip/WJC%202006-05%20ESP/SYOC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BOSS\LOKALE~1\Temp\Tempor&#228;res%20Verzeichnis%201%20f&#252;r%202007%20Russian%20Open.zip\WJC%202006-05%20ESP\SYOC%20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5;&#1077;&#1084;&#1087;&#1080;&#1086;&#1085;&#1072;&#1090;%20&#1050;&#1050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doc/4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~1/BOSS/LOKALE~1/Temp/Tempor&#228;res%20Verzeichnis%201%20f&#252;r%202007%20Russian%20Open.zip/WJC%202006-05%20ESP/SYOC%20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FINK/Lokale%20Einstellungen/Temporary%20Internet%20Files/OLK28/Final%20Entires/GE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FINK\Lokale%20Einstellungen\Temporary%20Internet%20Files\OLK28\Final%20Entires\GE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5;&#1072;&#1089;&#1090;&#1086;&#1083;&#1100;&#1085;&#1099;&#1081;%20&#1090;&#1077;&#1085;&#1085;&#1080;&#1089;\&#1040;&#1088;&#1093;&#1080;&#1074;%20&#1089;&#1086;&#1088;&#1077;&#1074;&#1085;&#1086;&#1074;&#1072;&#1085;&#1080;&#1081;\2008_10_16-19_&#1050;&#1072;&#1079;&#1072;&#1085;&#1089;&#1082;&#1072;&#1103;%20&#1088;&#1072;&#1082;&#1077;&#1090;&#1082;&#1072;\Dokumente%20und%20Einstellungen\FINK\Lokale%20Einstellungen\Temporary%20Internet%20Files\OLK28\Final%20Entires\G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72;&#1089;&#1090;&#1086;&#1083;&#1100;&#1085;&#1099;&#1081;%20&#1090;&#1077;&#1085;&#1085;&#1080;&#1089;\&#1040;&#1088;&#1093;&#1080;&#1074;%20&#1089;&#1086;&#1088;&#1077;&#1074;&#1085;&#1086;&#1074;&#1072;&#1085;&#1080;&#1081;\2008_10_16-19_&#1050;&#1072;&#1079;&#1072;&#1085;&#1089;&#1082;&#1072;&#1103;%20&#1088;&#1072;&#1082;&#1077;&#1090;&#1082;&#1072;\Dokumente%20und%20Einstellungen\FINK\Lokale%20Einstellungen\Temporary%20Internet%20Files\OLK28\Final%20Entires\G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&#1050;&#1086;&#1084;&#1072;&#1085;&#1076;&#109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doc/4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J\BURGOS\indiydo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RGOS\ACTASin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ony\ABSOLUTO\ACTA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5;&#1077;&#1084;&#1087;&#1080;&#1086;&#1085;&#1072;&#1090;%20&#1050;&#1050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sony/ABSOLUTO/ACT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76;&#1077;&#1081;&#1089;&#1090;&#1074;&#1086;/&#1057;&#1091;&#1076;&#1077;&#1081;&#1089;&#1090;&#1074;&#1086;/&#1095;&#1077;&#1084;&#1087;&#1080;&#1086;&#1085;&#1072;&#1090;%20&#1050;&#1050;%203%20&#1090;&#1091;&#1088;/Documents%20and%20Settings/1/&#1052;&#1086;&#1080;%20&#1076;&#1086;&#1082;&#1091;&#1084;&#1077;&#1085;&#1090;&#1099;/Downloads/&#1057;&#1055;&#1040;&#1056;&#1058;&#1040;&#1050;&#1048;&#1040;&#1044;&#1040;/&#1057;&#1055;&#1040;&#1056;&#1058;&#1040;&#1050;&#1048;&#1040;&#1044;&#1040;/Documents%20and%20Settings/&#1058;&#1077;&#1085;&#1085;&#1080;&#1089;/Application%20Data/Microsoft/Excel/&#1058;&#1091;&#1088;%20&#1057;&#1086;&#1088;&#1086;&#1095;&#1080;&#1085;&#1089;&#1082;/sony/ABSOLUTO/ACT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yo\Cadete%20con%20f&#243;rmul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>
        <row r="1">
          <cell r="A1" t="str">
            <v>ACTA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/>
          </cell>
          <cell r="B99" t="str">
            <v>BYE</v>
          </cell>
          <cell r="C99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/>
          </cell>
          <cell r="B99" t="str">
            <v>BYE</v>
          </cell>
          <cell r="C99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g"/>
      <sheetName val="Actas"/>
      <sheetName val="Resul"/>
      <sheetName val="Resum"/>
    </sheetNames>
    <sheetDataSet>
      <sheetData sheetId="0" refreshError="1">
        <row r="2">
          <cell r="A2">
            <v>1</v>
          </cell>
          <cell r="B2" t="str">
            <v>RUIZ</v>
          </cell>
          <cell r="C2" t="str">
            <v>José Manuel</v>
          </cell>
          <cell r="D2" t="str">
            <v>La Raqueta F.A.M.A.</v>
          </cell>
        </row>
        <row r="3">
          <cell r="A3">
            <v>2</v>
          </cell>
          <cell r="B3" t="str">
            <v>ROPERO</v>
          </cell>
          <cell r="C3" t="str">
            <v>Joaquín</v>
          </cell>
          <cell r="D3" t="str">
            <v>La Raqueta F.A.M.A.</v>
          </cell>
        </row>
        <row r="4">
          <cell r="A4">
            <v>3</v>
          </cell>
          <cell r="B4" t="str">
            <v>ROBLES</v>
          </cell>
          <cell r="C4" t="str">
            <v>Manuel</v>
          </cell>
          <cell r="D4" t="str">
            <v>La Raqueta F.A.M.A.</v>
          </cell>
        </row>
        <row r="5">
          <cell r="A5">
            <v>4</v>
          </cell>
          <cell r="B5" t="str">
            <v>VALERA</v>
          </cell>
          <cell r="C5" t="str">
            <v>Álvaro</v>
          </cell>
          <cell r="D5" t="str">
            <v>C.D. Carolina</v>
          </cell>
        </row>
        <row r="6">
          <cell r="A6">
            <v>5</v>
          </cell>
          <cell r="B6" t="str">
            <v>REY</v>
          </cell>
          <cell r="C6" t="str">
            <v>Fco. Javier</v>
          </cell>
          <cell r="D6" t="str">
            <v>C.D. Carolina</v>
          </cell>
        </row>
        <row r="7">
          <cell r="A7">
            <v>6</v>
          </cell>
          <cell r="B7" t="str">
            <v>SANTOS</v>
          </cell>
          <cell r="C7" t="str">
            <v>Emilio</v>
          </cell>
          <cell r="D7" t="str">
            <v>C.D. Carolina</v>
          </cell>
        </row>
        <row r="8">
          <cell r="A8">
            <v>7</v>
          </cell>
          <cell r="B8" t="str">
            <v>MORALES</v>
          </cell>
          <cell r="C8" t="str">
            <v>Jordi</v>
          </cell>
          <cell r="D8" t="str">
            <v>San Rafael</v>
          </cell>
        </row>
        <row r="9">
          <cell r="A9">
            <v>8</v>
          </cell>
          <cell r="B9" t="str">
            <v>SÁNCHEZ</v>
          </cell>
          <cell r="C9" t="str">
            <v>Enrique</v>
          </cell>
          <cell r="D9" t="str">
            <v>San Rafael</v>
          </cell>
        </row>
        <row r="10">
          <cell r="A10">
            <v>9</v>
          </cell>
          <cell r="B10" t="str">
            <v>AGUILAR</v>
          </cell>
          <cell r="C10" t="str">
            <v>Joaquín</v>
          </cell>
          <cell r="D10" t="str">
            <v>San Rafael</v>
          </cell>
        </row>
        <row r="11">
          <cell r="A11">
            <v>10</v>
          </cell>
          <cell r="B11" t="str">
            <v>RODRÍGUEZ</v>
          </cell>
          <cell r="C11" t="str">
            <v>Miguel</v>
          </cell>
          <cell r="D11" t="str">
            <v>Arrayán F.A.M.A.</v>
          </cell>
        </row>
        <row r="12">
          <cell r="A12">
            <v>11</v>
          </cell>
          <cell r="B12" t="str">
            <v>BORJA</v>
          </cell>
          <cell r="C12" t="str">
            <v>Alfonso</v>
          </cell>
          <cell r="D12" t="str">
            <v>Arrayán F.A.M.A.</v>
          </cell>
        </row>
        <row r="13">
          <cell r="A13">
            <v>12</v>
          </cell>
          <cell r="B13" t="str">
            <v>CELAYA</v>
          </cell>
          <cell r="C13" t="str">
            <v>Enrique</v>
          </cell>
          <cell r="D13" t="str">
            <v>Arrayán F.A.M.A.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(3)"/>
      <sheetName val="Группы (3)"/>
      <sheetName val="МУЖ"/>
      <sheetName val="ЖЕН"/>
      <sheetName val="R-муж0"/>
      <sheetName val="R-жен0"/>
      <sheetName val="Ж"/>
      <sheetName val="М"/>
      <sheetName val="Протокол"/>
      <sheetName val="R-муж"/>
      <sheetName val="R-жен"/>
      <sheetName val="Список"/>
      <sheetName val="Команды"/>
      <sheetName val="Протокол ком."/>
      <sheetName val="Список кома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Чемпионат Уральского федерального округа - 2010</v>
          </cell>
        </row>
      </sheetData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IM"/>
      <sheetName val="IF"/>
      <sheetName val="DM"/>
      <sheetName val="DF"/>
      <sheetName val="DX"/>
      <sheetName val="PIM"/>
      <sheetName val="PIF"/>
      <sheetName val="PDM"/>
      <sheetName val="PDX"/>
      <sheetName val="Actas"/>
      <sheetName val="EMyEF"/>
      <sheetName val="Encuen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  <cell r="G2" t="str">
            <v>LA GENERAL DE GRANADA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  <cell r="G3" t="str">
            <v>C.T.M. PORTUENSE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  <cell r="G4" t="str">
            <v>C.T.M. PORTUENSE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  <cell r="G5" t="str">
            <v>C.T.M. PORTUENSE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  <cell r="G6" t="str">
            <v>LA GENERAL DE GRANADA</v>
          </cell>
        </row>
        <row r="7">
          <cell r="A7">
            <v>107</v>
          </cell>
          <cell r="B7" t="str">
            <v>LI</v>
          </cell>
          <cell r="C7" t="str">
            <v>Qi</v>
          </cell>
          <cell r="D7" t="str">
            <v>AND</v>
          </cell>
          <cell r="E7" t="str">
            <v>LI, Qi</v>
          </cell>
          <cell r="G7" t="str">
            <v>TECH-LUZ LA ZUBIA</v>
          </cell>
        </row>
        <row r="8">
          <cell r="A8">
            <v>108</v>
          </cell>
          <cell r="B8" t="str">
            <v>LIU</v>
          </cell>
          <cell r="C8" t="str">
            <v>Jun Hui</v>
          </cell>
          <cell r="D8" t="str">
            <v>AND</v>
          </cell>
          <cell r="E8" t="str">
            <v>LIU, Jun Hui</v>
          </cell>
          <cell r="G8" t="str">
            <v>CONFECCIONES RUMADI</v>
          </cell>
        </row>
        <row r="9">
          <cell r="A9">
            <v>109</v>
          </cell>
          <cell r="B9" t="str">
            <v>LOZANO</v>
          </cell>
          <cell r="C9" t="str">
            <v>Álvaro</v>
          </cell>
          <cell r="D9" t="str">
            <v>AND</v>
          </cell>
          <cell r="E9" t="str">
            <v>LOZANO, Álvaro</v>
          </cell>
          <cell r="G9" t="str">
            <v>CAJAGRANADA</v>
          </cell>
        </row>
        <row r="10">
          <cell r="A10">
            <v>110</v>
          </cell>
          <cell r="B10" t="str">
            <v>MACHADO</v>
          </cell>
          <cell r="C10" t="str">
            <v>Carlos</v>
          </cell>
          <cell r="D10" t="str">
            <v>AND</v>
          </cell>
          <cell r="E10" t="str">
            <v>MACHADO, Carlos</v>
          </cell>
          <cell r="F10">
            <v>1018</v>
          </cell>
          <cell r="G10" t="str">
            <v>CAJASUR PRIEGO</v>
          </cell>
        </row>
        <row r="11">
          <cell r="A11">
            <v>111</v>
          </cell>
          <cell r="B11" t="str">
            <v>MACHADO</v>
          </cell>
          <cell r="C11" t="str">
            <v>José Luis</v>
          </cell>
          <cell r="D11" t="str">
            <v>AND</v>
          </cell>
          <cell r="E11" t="str">
            <v>MACHADO, José Luis</v>
          </cell>
          <cell r="F11">
            <v>790</v>
          </cell>
          <cell r="G11" t="str">
            <v>CAJASUR PRIEGO</v>
          </cell>
        </row>
        <row r="12">
          <cell r="A12">
            <v>112</v>
          </cell>
          <cell r="B12" t="str">
            <v>MARTÍN</v>
          </cell>
          <cell r="C12" t="str">
            <v>Carlos</v>
          </cell>
          <cell r="D12" t="str">
            <v>AND</v>
          </cell>
          <cell r="E12" t="str">
            <v>MARTÍN, Carlos</v>
          </cell>
          <cell r="G12" t="str">
            <v>CAJAGRANADA</v>
          </cell>
        </row>
        <row r="13">
          <cell r="A13">
            <v>114</v>
          </cell>
          <cell r="B13" t="str">
            <v>MORENO</v>
          </cell>
          <cell r="C13" t="str">
            <v>Pablo</v>
          </cell>
          <cell r="D13" t="str">
            <v>AND</v>
          </cell>
          <cell r="E13" t="str">
            <v>MORENO, Pablo</v>
          </cell>
          <cell r="G13" t="str">
            <v>CAJAGRANADA</v>
          </cell>
        </row>
        <row r="14">
          <cell r="A14">
            <v>115</v>
          </cell>
          <cell r="B14" t="str">
            <v>RADENBACH</v>
          </cell>
          <cell r="C14" t="str">
            <v>Fred</v>
          </cell>
          <cell r="D14" t="str">
            <v>AND</v>
          </cell>
          <cell r="E14" t="str">
            <v>RADENBACH, Fred</v>
          </cell>
          <cell r="G14" t="str">
            <v>TECH-LUZ LA ZUBIA</v>
          </cell>
        </row>
        <row r="15">
          <cell r="A15">
            <v>116</v>
          </cell>
          <cell r="B15" t="str">
            <v>ROSARIO</v>
          </cell>
          <cell r="C15" t="str">
            <v>David</v>
          </cell>
          <cell r="D15" t="str">
            <v>AND</v>
          </cell>
          <cell r="E15" t="str">
            <v>ROSARIO, David</v>
          </cell>
          <cell r="F15">
            <v>669</v>
          </cell>
          <cell r="G15" t="str">
            <v>C.T.M. PORTUENSE</v>
          </cell>
        </row>
        <row r="16">
          <cell r="A16">
            <v>117</v>
          </cell>
          <cell r="B16" t="str">
            <v>RUIZ</v>
          </cell>
          <cell r="C16" t="str">
            <v>Isidro</v>
          </cell>
          <cell r="D16" t="str">
            <v>AND</v>
          </cell>
          <cell r="E16" t="str">
            <v>RUIZ, Isidro</v>
          </cell>
          <cell r="G16" t="str">
            <v>CONFECCIONES RUMADI</v>
          </cell>
        </row>
        <row r="17">
          <cell r="A17">
            <v>118</v>
          </cell>
          <cell r="B17" t="str">
            <v>RUIZ</v>
          </cell>
          <cell r="C17" t="str">
            <v>José Antonio</v>
          </cell>
          <cell r="D17" t="str">
            <v>AND</v>
          </cell>
          <cell r="E17" t="str">
            <v>RUIZ, José Antonio</v>
          </cell>
          <cell r="F17">
            <v>411</v>
          </cell>
          <cell r="G17" t="str">
            <v>CONFECCIONES RUMADI</v>
          </cell>
        </row>
        <row r="18">
          <cell r="A18">
            <v>119</v>
          </cell>
          <cell r="B18" t="str">
            <v>RUIZ</v>
          </cell>
          <cell r="C18" t="str">
            <v>José Manuel</v>
          </cell>
          <cell r="D18" t="str">
            <v>AND</v>
          </cell>
          <cell r="E18" t="str">
            <v>RUIZ, José Manuel</v>
          </cell>
          <cell r="G18" t="str">
            <v>CAJAGRANADA</v>
          </cell>
        </row>
        <row r="19">
          <cell r="A19">
            <v>120</v>
          </cell>
          <cell r="B19" t="str">
            <v>SÁNCHEZ</v>
          </cell>
          <cell r="C19" t="str">
            <v>Víctor</v>
          </cell>
          <cell r="D19" t="str">
            <v>AND</v>
          </cell>
          <cell r="E19" t="str">
            <v>SÁNCHEZ, Víctor</v>
          </cell>
          <cell r="F19">
            <v>984</v>
          </cell>
          <cell r="G19" t="str">
            <v>LA GENERAL DE GRANADA</v>
          </cell>
        </row>
        <row r="20">
          <cell r="A20">
            <v>121</v>
          </cell>
          <cell r="B20" t="str">
            <v>SEVILLA</v>
          </cell>
          <cell r="C20" t="str">
            <v>Juan Bautista</v>
          </cell>
          <cell r="D20" t="str">
            <v>AND</v>
          </cell>
          <cell r="E20" t="str">
            <v>SEVILLA, Juan Bautista</v>
          </cell>
          <cell r="F20">
            <v>774</v>
          </cell>
          <cell r="G20" t="str">
            <v>TECH-LUZ LA ZUBIA</v>
          </cell>
        </row>
        <row r="21">
          <cell r="A21">
            <v>122</v>
          </cell>
          <cell r="B21" t="str">
            <v>TOL</v>
          </cell>
          <cell r="C21" t="str">
            <v>Christian</v>
          </cell>
          <cell r="D21" t="str">
            <v>AND</v>
          </cell>
          <cell r="E21" t="str">
            <v>TOL, Christian</v>
          </cell>
          <cell r="G21" t="str">
            <v>CONFECCIONES RUMADI</v>
          </cell>
        </row>
        <row r="22">
          <cell r="A22">
            <v>123</v>
          </cell>
          <cell r="B22" t="str">
            <v>WAHAB</v>
          </cell>
          <cell r="C22" t="str">
            <v>Ahmed</v>
          </cell>
          <cell r="D22" t="str">
            <v>AND</v>
          </cell>
          <cell r="E22" t="str">
            <v>WAHAB, Ahmed</v>
          </cell>
          <cell r="G22" t="str">
            <v>CAJASUR PRIEGO</v>
          </cell>
        </row>
        <row r="23">
          <cell r="A23">
            <v>124</v>
          </cell>
          <cell r="B23" t="str">
            <v>BEAMONTE</v>
          </cell>
          <cell r="C23" t="str">
            <v>Alfonso</v>
          </cell>
          <cell r="D23" t="str">
            <v>ARA</v>
          </cell>
          <cell r="E23" t="str">
            <v>BEAMONTE, Alfonso</v>
          </cell>
          <cell r="G23" t="str">
            <v>SCHOOL ZARAGOZA</v>
          </cell>
        </row>
        <row r="24">
          <cell r="A24">
            <v>125</v>
          </cell>
          <cell r="B24" t="str">
            <v>CHAN</v>
          </cell>
          <cell r="C24" t="str">
            <v>Koon Wah</v>
          </cell>
          <cell r="D24" t="str">
            <v>ARA</v>
          </cell>
          <cell r="E24" t="str">
            <v>CHAN, Koon Wah</v>
          </cell>
          <cell r="G24" t="str">
            <v>SCHOOL ZARAGOZA</v>
          </cell>
        </row>
        <row r="25">
          <cell r="A25">
            <v>126</v>
          </cell>
          <cell r="B25" t="str">
            <v>GALLEGO</v>
          </cell>
          <cell r="C25" t="str">
            <v>Félix</v>
          </cell>
          <cell r="D25" t="str">
            <v>ARA</v>
          </cell>
          <cell r="E25" t="str">
            <v>GALLEGO, Félix</v>
          </cell>
          <cell r="G25" t="str">
            <v>SCHOOL ZARAGOZA</v>
          </cell>
        </row>
        <row r="26">
          <cell r="A26">
            <v>127</v>
          </cell>
          <cell r="B26" t="str">
            <v>ALFONSO</v>
          </cell>
          <cell r="C26" t="str">
            <v>Salvador</v>
          </cell>
          <cell r="D26" t="str">
            <v>AST</v>
          </cell>
          <cell r="E26" t="str">
            <v>ALFONSO, Salvador</v>
          </cell>
          <cell r="G26" t="str">
            <v>OVIEDO MADRID T.M.</v>
          </cell>
        </row>
        <row r="27">
          <cell r="A27">
            <v>128</v>
          </cell>
          <cell r="B27" t="str">
            <v>BURGOS</v>
          </cell>
          <cell r="C27" t="str">
            <v>Aurelio</v>
          </cell>
          <cell r="D27" t="str">
            <v>AST</v>
          </cell>
          <cell r="E27" t="str">
            <v>BURGOS, Aurelio</v>
          </cell>
          <cell r="G27" t="str">
            <v>OVIEDO MADRID T.M.</v>
          </cell>
        </row>
        <row r="28">
          <cell r="A28">
            <v>131</v>
          </cell>
          <cell r="B28" t="str">
            <v>SUÁREZ</v>
          </cell>
          <cell r="C28" t="str">
            <v>David</v>
          </cell>
          <cell r="D28" t="str">
            <v>AST</v>
          </cell>
          <cell r="E28" t="str">
            <v>SUÁREZ, David</v>
          </cell>
          <cell r="G28" t="str">
            <v>OVIEDO MADRID T.M.</v>
          </cell>
        </row>
        <row r="29">
          <cell r="A29">
            <v>132</v>
          </cell>
          <cell r="B29" t="str">
            <v>GARCÍA</v>
          </cell>
          <cell r="C29" t="str">
            <v>Luis</v>
          </cell>
          <cell r="D29" t="str">
            <v>CYL</v>
          </cell>
          <cell r="E29" t="str">
            <v>GARCÍA, Luis</v>
          </cell>
        </row>
        <row r="30">
          <cell r="A30">
            <v>133</v>
          </cell>
          <cell r="B30" t="str">
            <v>GONZÁLEZ</v>
          </cell>
          <cell r="C30" t="str">
            <v>Jorge</v>
          </cell>
          <cell r="D30" t="str">
            <v>CYL</v>
          </cell>
          <cell r="E30" t="str">
            <v>GONZÁLEZ, Jorge</v>
          </cell>
        </row>
        <row r="31">
          <cell r="A31">
            <v>134</v>
          </cell>
          <cell r="B31" t="str">
            <v>MORA</v>
          </cell>
          <cell r="C31" t="str">
            <v>Javier</v>
          </cell>
          <cell r="D31" t="str">
            <v>CYL</v>
          </cell>
          <cell r="E31" t="str">
            <v>MORA, Javier</v>
          </cell>
        </row>
        <row r="32">
          <cell r="A32">
            <v>135</v>
          </cell>
          <cell r="B32" t="str">
            <v>ZÁRATE</v>
          </cell>
          <cell r="C32" t="str">
            <v>Pablo</v>
          </cell>
          <cell r="D32" t="str">
            <v>CYL</v>
          </cell>
          <cell r="E32" t="str">
            <v>ZÁRATE, Pablo</v>
          </cell>
        </row>
        <row r="33">
          <cell r="A33">
            <v>136</v>
          </cell>
          <cell r="B33" t="str">
            <v>CHEN</v>
          </cell>
          <cell r="C33" t="str">
            <v>Wei</v>
          </cell>
          <cell r="D33" t="str">
            <v>CYL</v>
          </cell>
          <cell r="E33" t="str">
            <v>CHEN, Wei</v>
          </cell>
          <cell r="G33" t="str">
            <v>VALLADOLID T.M.</v>
          </cell>
        </row>
        <row r="34">
          <cell r="A34">
            <v>137</v>
          </cell>
          <cell r="B34" t="str">
            <v>ECHAZARRETA</v>
          </cell>
          <cell r="C34" t="str">
            <v>Sonia</v>
          </cell>
          <cell r="D34" t="str">
            <v>CYL</v>
          </cell>
          <cell r="E34" t="str">
            <v>ECHAZARRETA, Sonia</v>
          </cell>
          <cell r="G34" t="str">
            <v>VALLADOLID T.M.</v>
          </cell>
        </row>
        <row r="35">
          <cell r="A35">
            <v>138</v>
          </cell>
          <cell r="B35" t="str">
            <v>GALLO</v>
          </cell>
          <cell r="C35" t="str">
            <v>Mª Carmen</v>
          </cell>
          <cell r="D35" t="str">
            <v>CYL</v>
          </cell>
          <cell r="E35" t="str">
            <v>GALLO, Mª Carmen</v>
          </cell>
          <cell r="G35" t="str">
            <v>VALLADOLID T.M. (1ª NNAL.)</v>
          </cell>
        </row>
        <row r="36">
          <cell r="A36">
            <v>139</v>
          </cell>
          <cell r="B36" t="str">
            <v>MARTÍN</v>
          </cell>
          <cell r="C36" t="str">
            <v>María</v>
          </cell>
          <cell r="D36" t="str">
            <v>CYL</v>
          </cell>
          <cell r="E36" t="str">
            <v>MARTÍN, María</v>
          </cell>
          <cell r="G36" t="str">
            <v>VALLADOLID T.M. (1ª NNAL.)</v>
          </cell>
        </row>
        <row r="37">
          <cell r="A37">
            <v>140</v>
          </cell>
          <cell r="B37" t="str">
            <v>MATILLA</v>
          </cell>
          <cell r="C37" t="str">
            <v>Irene</v>
          </cell>
          <cell r="D37" t="str">
            <v>CYL</v>
          </cell>
          <cell r="E37" t="str">
            <v>MATILLA, Irene</v>
          </cell>
          <cell r="G37" t="str">
            <v>VALLADOLID T.M. (1ª NNAL.)</v>
          </cell>
        </row>
        <row r="38">
          <cell r="A38">
            <v>141</v>
          </cell>
          <cell r="B38" t="str">
            <v>PANADERO</v>
          </cell>
          <cell r="C38" t="str">
            <v>Gloria</v>
          </cell>
          <cell r="D38" t="str">
            <v>CYL</v>
          </cell>
          <cell r="E38" t="str">
            <v>PANADERO, Gloria</v>
          </cell>
          <cell r="F38">
            <v>634</v>
          </cell>
          <cell r="G38" t="str">
            <v>VALLADOLID T.M.</v>
          </cell>
        </row>
        <row r="39">
          <cell r="A39">
            <v>142</v>
          </cell>
          <cell r="B39" t="str">
            <v>PORTA</v>
          </cell>
          <cell r="C39" t="str">
            <v>Idoia</v>
          </cell>
          <cell r="D39" t="str">
            <v>CYL</v>
          </cell>
          <cell r="E39" t="str">
            <v>PORTA, Idoia</v>
          </cell>
          <cell r="G39" t="str">
            <v>VALLADOLID T.M. (1ª NNAL.)</v>
          </cell>
        </row>
        <row r="40">
          <cell r="A40">
            <v>143</v>
          </cell>
          <cell r="B40" t="str">
            <v>VILÁ</v>
          </cell>
          <cell r="C40" t="str">
            <v>Roser</v>
          </cell>
          <cell r="D40" t="str">
            <v>CYL</v>
          </cell>
          <cell r="E40" t="str">
            <v>VILÁ, Roser</v>
          </cell>
          <cell r="F40">
            <v>892</v>
          </cell>
          <cell r="G40" t="str">
            <v>VALLADOLID T.M.</v>
          </cell>
        </row>
        <row r="41">
          <cell r="A41">
            <v>144</v>
          </cell>
          <cell r="B41" t="str">
            <v>ANDRADE</v>
          </cell>
          <cell r="C41" t="str">
            <v>Josep Lluis</v>
          </cell>
          <cell r="D41" t="str">
            <v>CAT</v>
          </cell>
          <cell r="E41" t="str">
            <v>ANDRADE, Josep Lluis</v>
          </cell>
          <cell r="G41" t="str">
            <v>CAN BERARDO RIPOLLET</v>
          </cell>
        </row>
        <row r="42">
          <cell r="A42">
            <v>145</v>
          </cell>
          <cell r="B42" t="str">
            <v>ARNAU</v>
          </cell>
          <cell r="C42" t="str">
            <v>Miquel</v>
          </cell>
          <cell r="D42" t="str">
            <v>CAT</v>
          </cell>
          <cell r="E42" t="str">
            <v>ARNAU, Miquel</v>
          </cell>
          <cell r="F42">
            <v>413</v>
          </cell>
          <cell r="G42" t="str">
            <v>CAN BERARDO RIPOLLET</v>
          </cell>
        </row>
        <row r="43">
          <cell r="A43">
            <v>146</v>
          </cell>
          <cell r="B43" t="str">
            <v>BACARISAS</v>
          </cell>
          <cell r="C43" t="str">
            <v>Jordi</v>
          </cell>
          <cell r="D43" t="str">
            <v>CAT</v>
          </cell>
          <cell r="E43" t="str">
            <v>BACARISAS, Jordi</v>
          </cell>
          <cell r="F43">
            <v>169</v>
          </cell>
          <cell r="G43" t="str">
            <v>C.T.T. SANT VICENT</v>
          </cell>
        </row>
        <row r="44">
          <cell r="A44">
            <v>147</v>
          </cell>
          <cell r="B44" t="str">
            <v>CANO</v>
          </cell>
          <cell r="C44" t="str">
            <v>Andreu</v>
          </cell>
          <cell r="D44" t="str">
            <v>CAT</v>
          </cell>
          <cell r="E44" t="str">
            <v>CANO, Andreu</v>
          </cell>
          <cell r="G44" t="str">
            <v>CAN BERARDO RIPOLLET</v>
          </cell>
        </row>
        <row r="45">
          <cell r="A45">
            <v>148</v>
          </cell>
          <cell r="B45" t="str">
            <v>CLOTET</v>
          </cell>
          <cell r="C45" t="str">
            <v>Marc</v>
          </cell>
          <cell r="D45" t="str">
            <v>CAT</v>
          </cell>
          <cell r="E45" t="str">
            <v>CLOTET, Marc</v>
          </cell>
          <cell r="F45">
            <v>169</v>
          </cell>
          <cell r="G45" t="str">
            <v>C.T.T. SANT VICENT</v>
          </cell>
        </row>
        <row r="46">
          <cell r="A46">
            <v>149</v>
          </cell>
          <cell r="B46" t="str">
            <v>DURÁN</v>
          </cell>
          <cell r="C46" t="str">
            <v>Marc</v>
          </cell>
          <cell r="D46" t="str">
            <v>CAT</v>
          </cell>
          <cell r="E46" t="str">
            <v>DURÁN, Marc</v>
          </cell>
        </row>
        <row r="47">
          <cell r="A47">
            <v>150</v>
          </cell>
          <cell r="B47" t="str">
            <v>DVORAK</v>
          </cell>
          <cell r="C47" t="str">
            <v>Vladimir</v>
          </cell>
          <cell r="D47" t="str">
            <v>CAT</v>
          </cell>
          <cell r="E47" t="str">
            <v>DVORAK, Vladimir</v>
          </cell>
          <cell r="G47" t="str">
            <v>CAN BERARDO RIPOLLET</v>
          </cell>
        </row>
        <row r="48">
          <cell r="A48">
            <v>151</v>
          </cell>
          <cell r="B48" t="str">
            <v>ESCAMILLA</v>
          </cell>
          <cell r="C48" t="str">
            <v>Eduard</v>
          </cell>
          <cell r="D48" t="str">
            <v>CAT</v>
          </cell>
          <cell r="E48" t="str">
            <v>ESCAMILLA, Eduard</v>
          </cell>
          <cell r="F48">
            <v>543</v>
          </cell>
          <cell r="G48" t="str">
            <v>C.T.T. SANT VICENT</v>
          </cell>
        </row>
        <row r="49">
          <cell r="A49">
            <v>152</v>
          </cell>
          <cell r="B49" t="str">
            <v>FONT</v>
          </cell>
          <cell r="C49" t="str">
            <v>Carles</v>
          </cell>
          <cell r="D49" t="str">
            <v>CAT</v>
          </cell>
          <cell r="E49" t="str">
            <v>FONT, Carles</v>
          </cell>
        </row>
        <row r="50">
          <cell r="A50">
            <v>153</v>
          </cell>
          <cell r="B50" t="str">
            <v>MAMPEL</v>
          </cell>
          <cell r="C50" t="str">
            <v>Ramón</v>
          </cell>
          <cell r="D50" t="str">
            <v>CAT</v>
          </cell>
          <cell r="E50" t="str">
            <v>MAMPEL, Ramón</v>
          </cell>
        </row>
        <row r="51">
          <cell r="A51">
            <v>154</v>
          </cell>
          <cell r="B51" t="str">
            <v>MARTÍNEZ</v>
          </cell>
          <cell r="C51" t="str">
            <v>Iván</v>
          </cell>
          <cell r="D51" t="str">
            <v>CAT</v>
          </cell>
          <cell r="E51" t="str">
            <v>MARTÍNEZ, Iván</v>
          </cell>
          <cell r="F51">
            <v>168</v>
          </cell>
          <cell r="G51" t="str">
            <v>C.T.T. SANT VICENT</v>
          </cell>
        </row>
        <row r="52">
          <cell r="A52">
            <v>156</v>
          </cell>
          <cell r="B52" t="str">
            <v>MASALÓ</v>
          </cell>
          <cell r="C52" t="str">
            <v>Jordi</v>
          </cell>
          <cell r="D52" t="str">
            <v>CAT</v>
          </cell>
          <cell r="E52" t="str">
            <v>MASALÓ, Jordi</v>
          </cell>
          <cell r="G52" t="str">
            <v>C.T.T. TONA SEVA</v>
          </cell>
        </row>
        <row r="53">
          <cell r="A53">
            <v>157</v>
          </cell>
          <cell r="B53" t="str">
            <v>MOLINS</v>
          </cell>
          <cell r="C53" t="str">
            <v>Josep Ignasi</v>
          </cell>
          <cell r="D53" t="str">
            <v>CAT</v>
          </cell>
          <cell r="E53" t="str">
            <v>MOLINS, Josep Ignasi</v>
          </cell>
          <cell r="G53" t="str">
            <v>C.T.T. TONA SEVA</v>
          </cell>
        </row>
        <row r="54">
          <cell r="A54">
            <v>158</v>
          </cell>
          <cell r="B54" t="str">
            <v>MOURZOV</v>
          </cell>
          <cell r="C54" t="str">
            <v>Alexei</v>
          </cell>
          <cell r="D54" t="str">
            <v>CAT</v>
          </cell>
          <cell r="E54" t="str">
            <v>MOURZOV, Alexei</v>
          </cell>
          <cell r="G54" t="str">
            <v>C.E.R. LA ESCALA</v>
          </cell>
        </row>
        <row r="55">
          <cell r="A55">
            <v>159</v>
          </cell>
          <cell r="B55" t="str">
            <v>MOUZIKYNE</v>
          </cell>
          <cell r="C55" t="str">
            <v>Andrei</v>
          </cell>
          <cell r="D55" t="str">
            <v>CAT</v>
          </cell>
          <cell r="E55" t="str">
            <v>MOUZIKYNE, Andrei</v>
          </cell>
          <cell r="G55" t="str">
            <v>C.E.R. LA ESCALA</v>
          </cell>
        </row>
        <row r="56">
          <cell r="A56">
            <v>160</v>
          </cell>
          <cell r="B56" t="str">
            <v>PALÉS</v>
          </cell>
          <cell r="C56" t="str">
            <v>Josep María</v>
          </cell>
          <cell r="D56" t="str">
            <v>CAT</v>
          </cell>
          <cell r="E56" t="str">
            <v>PALÉS, Josep María</v>
          </cell>
          <cell r="F56">
            <v>662</v>
          </cell>
          <cell r="G56" t="str">
            <v>CAN BERARDO RIPOLLET</v>
          </cell>
        </row>
        <row r="57">
          <cell r="A57">
            <v>161</v>
          </cell>
          <cell r="B57" t="str">
            <v>PIELLA</v>
          </cell>
          <cell r="C57" t="str">
            <v>Jordi</v>
          </cell>
          <cell r="D57" t="str">
            <v>CAT</v>
          </cell>
          <cell r="E57" t="str">
            <v>PIELLA, Jordi</v>
          </cell>
          <cell r="F57">
            <v>545</v>
          </cell>
          <cell r="G57" t="str">
            <v>C.E.R. LA ESCALA</v>
          </cell>
        </row>
        <row r="58">
          <cell r="A58">
            <v>162</v>
          </cell>
          <cell r="B58" t="str">
            <v>TORRENS</v>
          </cell>
          <cell r="C58" t="str">
            <v>Gerard</v>
          </cell>
          <cell r="D58" t="str">
            <v>CAT</v>
          </cell>
          <cell r="E58" t="str">
            <v>TORRENS, Gerard</v>
          </cell>
        </row>
        <row r="59">
          <cell r="A59">
            <v>163</v>
          </cell>
          <cell r="B59" t="str">
            <v>ALMAGRO</v>
          </cell>
          <cell r="C59" t="str">
            <v>Meritxell</v>
          </cell>
          <cell r="D59" t="str">
            <v>CAT</v>
          </cell>
          <cell r="E59" t="str">
            <v>ALMAGRO, Meritxell</v>
          </cell>
          <cell r="F59">
            <v>482</v>
          </cell>
          <cell r="G59" t="str">
            <v>K 100 SOCKS CALELLA</v>
          </cell>
        </row>
        <row r="60">
          <cell r="A60">
            <v>164</v>
          </cell>
          <cell r="B60" t="str">
            <v>ARNAU</v>
          </cell>
          <cell r="C60" t="str">
            <v>Elisabet</v>
          </cell>
          <cell r="D60" t="str">
            <v>CAT</v>
          </cell>
          <cell r="E60" t="str">
            <v>ARNAU, Elisabet</v>
          </cell>
          <cell r="F60">
            <v>773</v>
          </cell>
          <cell r="G60" t="str">
            <v>FINQUES RIPOLLET</v>
          </cell>
        </row>
        <row r="61">
          <cell r="A61">
            <v>165</v>
          </cell>
          <cell r="B61" t="str">
            <v>BOSCH</v>
          </cell>
          <cell r="C61" t="str">
            <v>Julia</v>
          </cell>
          <cell r="D61" t="str">
            <v>CAT</v>
          </cell>
          <cell r="E61" t="str">
            <v>BOSCH, Julia</v>
          </cell>
          <cell r="F61">
            <v>207</v>
          </cell>
          <cell r="G61" t="str">
            <v>CLUB NATACIÓN MATARÓ</v>
          </cell>
        </row>
        <row r="62">
          <cell r="A62">
            <v>166</v>
          </cell>
          <cell r="B62" t="str">
            <v>BOVER</v>
          </cell>
          <cell r="C62" t="str">
            <v>Montse</v>
          </cell>
          <cell r="D62" t="str">
            <v>CAT</v>
          </cell>
          <cell r="E62" t="str">
            <v>BOVER, Montse</v>
          </cell>
          <cell r="G62" t="str">
            <v>FOTOPRIX VIC T.T.</v>
          </cell>
        </row>
        <row r="63">
          <cell r="A63">
            <v>167</v>
          </cell>
          <cell r="B63" t="str">
            <v>DVORAK</v>
          </cell>
          <cell r="C63" t="str">
            <v>Galia</v>
          </cell>
          <cell r="D63" t="str">
            <v>CAT</v>
          </cell>
          <cell r="E63" t="str">
            <v>DVORAK, Galia</v>
          </cell>
          <cell r="F63">
            <v>252</v>
          </cell>
          <cell r="G63" t="str">
            <v>CLUB NATACIÓN MATARÓ</v>
          </cell>
        </row>
        <row r="64">
          <cell r="A64">
            <v>168</v>
          </cell>
          <cell r="B64" t="str">
            <v>HERNÁNDEZ</v>
          </cell>
          <cell r="C64" t="str">
            <v>Jéssica</v>
          </cell>
          <cell r="D64" t="str">
            <v>CAT</v>
          </cell>
          <cell r="E64" t="str">
            <v>HERNÁNDEZ, Jéssica</v>
          </cell>
          <cell r="F64">
            <v>733</v>
          </cell>
          <cell r="G64" t="str">
            <v>CLUB NATACIÓN MATARÓ</v>
          </cell>
        </row>
        <row r="65">
          <cell r="A65">
            <v>169</v>
          </cell>
          <cell r="B65" t="str">
            <v>JURADO</v>
          </cell>
          <cell r="C65" t="str">
            <v>Miriea</v>
          </cell>
          <cell r="D65" t="str">
            <v>CAT</v>
          </cell>
          <cell r="E65" t="str">
            <v>JURADO, Miriea</v>
          </cell>
          <cell r="F65">
            <v>219</v>
          </cell>
          <cell r="G65" t="str">
            <v>FINQUES RIPOLLET</v>
          </cell>
        </row>
        <row r="66">
          <cell r="A66">
            <v>170</v>
          </cell>
          <cell r="B66" t="str">
            <v>KHASSANOVA</v>
          </cell>
          <cell r="C66" t="str">
            <v>Flora</v>
          </cell>
          <cell r="D66" t="str">
            <v>CAT</v>
          </cell>
          <cell r="E66" t="str">
            <v>KHASSANOVA, Flora</v>
          </cell>
          <cell r="G66" t="str">
            <v>CLUB NATACIÓN MATARÓ</v>
          </cell>
        </row>
        <row r="67">
          <cell r="A67">
            <v>171</v>
          </cell>
          <cell r="B67" t="str">
            <v>KOMRAKOVA</v>
          </cell>
          <cell r="C67" t="str">
            <v>Elena</v>
          </cell>
          <cell r="D67" t="str">
            <v>CAT</v>
          </cell>
          <cell r="E67" t="str">
            <v>KOMRAKOVA, Elena</v>
          </cell>
          <cell r="G67" t="str">
            <v>BAGÁ PETROCAT</v>
          </cell>
        </row>
        <row r="68">
          <cell r="A68">
            <v>172</v>
          </cell>
          <cell r="B68" t="str">
            <v>KONOVALOVA</v>
          </cell>
          <cell r="C68" t="str">
            <v>Natalia</v>
          </cell>
          <cell r="D68" t="str">
            <v>CAT</v>
          </cell>
          <cell r="E68" t="str">
            <v>KONOVALOVA, Natalia</v>
          </cell>
          <cell r="G68" t="str">
            <v>K 100 SOCKS CALELLA</v>
          </cell>
        </row>
        <row r="69">
          <cell r="A69">
            <v>174</v>
          </cell>
          <cell r="B69" t="str">
            <v>MORERA</v>
          </cell>
          <cell r="C69" t="str">
            <v>Mercé</v>
          </cell>
          <cell r="D69" t="str">
            <v>CAT</v>
          </cell>
          <cell r="E69" t="str">
            <v>MORERA, Mercé</v>
          </cell>
          <cell r="G69" t="str">
            <v>FOTOPRIX VIC T.T.</v>
          </cell>
        </row>
        <row r="70">
          <cell r="A70">
            <v>175</v>
          </cell>
          <cell r="B70" t="str">
            <v>NIKOLOVA</v>
          </cell>
          <cell r="C70" t="str">
            <v>Milena</v>
          </cell>
          <cell r="D70" t="str">
            <v>CAT</v>
          </cell>
          <cell r="E70" t="str">
            <v>NIKOLOVA, Milena</v>
          </cell>
          <cell r="G70" t="str">
            <v>FINQUES RIPOLLET</v>
          </cell>
        </row>
        <row r="71">
          <cell r="A71">
            <v>176</v>
          </cell>
          <cell r="B71" t="str">
            <v>PETROVA</v>
          </cell>
          <cell r="C71" t="str">
            <v>Detelina</v>
          </cell>
          <cell r="D71" t="str">
            <v>CAT</v>
          </cell>
          <cell r="E71" t="str">
            <v>PETROVA, Detelina</v>
          </cell>
          <cell r="G71" t="str">
            <v>FOTOPRIX VIC T.T.</v>
          </cell>
        </row>
        <row r="72">
          <cell r="A72">
            <v>177</v>
          </cell>
          <cell r="B72" t="str">
            <v>PUIG</v>
          </cell>
          <cell r="C72" t="str">
            <v>Tania</v>
          </cell>
          <cell r="D72" t="str">
            <v>CAT</v>
          </cell>
          <cell r="E72" t="str">
            <v>PUIG, Tania</v>
          </cell>
          <cell r="F72">
            <v>389</v>
          </cell>
          <cell r="G72" t="str">
            <v>K 100 SOCKS CALELLA</v>
          </cell>
        </row>
        <row r="73">
          <cell r="A73">
            <v>178</v>
          </cell>
          <cell r="B73" t="str">
            <v>RAMÍREZ</v>
          </cell>
          <cell r="C73" t="str">
            <v>Sara</v>
          </cell>
          <cell r="D73" t="str">
            <v>CAT</v>
          </cell>
          <cell r="E73" t="str">
            <v>RAMÍREZ, Sara</v>
          </cell>
          <cell r="F73">
            <v>146</v>
          </cell>
          <cell r="G73" t="str">
            <v>FINQUES RIPOLLET</v>
          </cell>
        </row>
        <row r="74">
          <cell r="A74">
            <v>179</v>
          </cell>
          <cell r="B74" t="str">
            <v>RODRÍGUEZ</v>
          </cell>
          <cell r="C74" t="str">
            <v>Jéssica</v>
          </cell>
          <cell r="D74" t="str">
            <v>CAT</v>
          </cell>
          <cell r="E74" t="str">
            <v>RODRÍGUEZ, Jéssica</v>
          </cell>
          <cell r="F74">
            <v>133</v>
          </cell>
          <cell r="G74" t="str">
            <v>BAGÁ PETROCAT</v>
          </cell>
        </row>
        <row r="75">
          <cell r="A75">
            <v>180</v>
          </cell>
          <cell r="B75" t="str">
            <v>RODRÍGUEZ</v>
          </cell>
          <cell r="C75" t="str">
            <v>Patricia</v>
          </cell>
          <cell r="D75" t="str">
            <v>CAT</v>
          </cell>
          <cell r="E75" t="str">
            <v>RODRÍGUEZ, Patricia</v>
          </cell>
          <cell r="F75">
            <v>250</v>
          </cell>
          <cell r="G75" t="str">
            <v>BAGÁ PETROCAT</v>
          </cell>
        </row>
        <row r="76">
          <cell r="A76">
            <v>181</v>
          </cell>
          <cell r="B76" t="str">
            <v>SERRES</v>
          </cell>
          <cell r="C76" t="str">
            <v>María</v>
          </cell>
          <cell r="D76" t="str">
            <v>CAT</v>
          </cell>
          <cell r="E76" t="str">
            <v>SERRES, María</v>
          </cell>
          <cell r="F76">
            <v>143</v>
          </cell>
          <cell r="G76" t="str">
            <v>CLUB NATACIÓN MATARÓ</v>
          </cell>
        </row>
        <row r="77">
          <cell r="A77">
            <v>182</v>
          </cell>
          <cell r="B77" t="str">
            <v>XIE</v>
          </cell>
          <cell r="C77" t="str">
            <v>Jing</v>
          </cell>
          <cell r="D77" t="str">
            <v>CAT</v>
          </cell>
          <cell r="E77" t="str">
            <v>XIE, Jing</v>
          </cell>
          <cell r="G77" t="str">
            <v>FOTOPRIX VIC T.T.</v>
          </cell>
        </row>
        <row r="78">
          <cell r="A78">
            <v>183</v>
          </cell>
          <cell r="B78" t="str">
            <v>YLLA-CATALÁ</v>
          </cell>
          <cell r="C78" t="str">
            <v>Marta</v>
          </cell>
          <cell r="D78" t="str">
            <v>CAT</v>
          </cell>
          <cell r="E78" t="str">
            <v>YLLA-CATALÁ, Marta</v>
          </cell>
          <cell r="F78">
            <v>743</v>
          </cell>
          <cell r="G78" t="str">
            <v>FOTOPRIX VIC T.T.</v>
          </cell>
        </row>
        <row r="79">
          <cell r="A79">
            <v>184</v>
          </cell>
          <cell r="B79" t="str">
            <v>KOULAGINA</v>
          </cell>
          <cell r="C79" t="str">
            <v>Katia</v>
          </cell>
          <cell r="D79" t="str">
            <v>VAL</v>
          </cell>
          <cell r="E79" t="str">
            <v>KOULAGINA, Katia</v>
          </cell>
          <cell r="G79" t="str">
            <v>C.T.T. MEDITERRÁNEO</v>
          </cell>
        </row>
        <row r="80">
          <cell r="A80">
            <v>185</v>
          </cell>
          <cell r="B80" t="str">
            <v>MANSERGAS</v>
          </cell>
          <cell r="C80" t="str">
            <v>Carla</v>
          </cell>
          <cell r="D80" t="str">
            <v>VAL</v>
          </cell>
          <cell r="E80" t="str">
            <v>MANSERGAS, Carla</v>
          </cell>
          <cell r="F80">
            <v>228</v>
          </cell>
          <cell r="G80" t="str">
            <v>C.T.T. MEDITERRÁNEO</v>
          </cell>
        </row>
        <row r="81">
          <cell r="A81">
            <v>186</v>
          </cell>
          <cell r="B81" t="str">
            <v>SAVU</v>
          </cell>
          <cell r="C81" t="str">
            <v>Simona</v>
          </cell>
          <cell r="D81" t="str">
            <v>VAL</v>
          </cell>
          <cell r="E81" t="str">
            <v>SAVU, Simona</v>
          </cell>
          <cell r="G81" t="str">
            <v>C.T.T. MEDITERRÁNEO</v>
          </cell>
        </row>
        <row r="82">
          <cell r="A82">
            <v>187</v>
          </cell>
          <cell r="B82" t="str">
            <v>SEMPERE</v>
          </cell>
          <cell r="C82" t="str">
            <v>Elvira</v>
          </cell>
          <cell r="D82" t="str">
            <v>VAL</v>
          </cell>
          <cell r="E82" t="str">
            <v>SEMPERE, Elvira</v>
          </cell>
          <cell r="F82">
            <v>475</v>
          </cell>
          <cell r="G82" t="str">
            <v>C.T.T. MEDITERRÁNEO</v>
          </cell>
        </row>
        <row r="83">
          <cell r="A83">
            <v>188</v>
          </cell>
          <cell r="B83" t="str">
            <v>SILLA</v>
          </cell>
          <cell r="C83" t="str">
            <v>Carmen</v>
          </cell>
          <cell r="D83" t="str">
            <v>VAL</v>
          </cell>
          <cell r="E83" t="str">
            <v>SILLA, Carmen</v>
          </cell>
          <cell r="G83" t="str">
            <v>C.T.T. MEDITERRÁNEO</v>
          </cell>
        </row>
        <row r="84">
          <cell r="A84">
            <v>189</v>
          </cell>
          <cell r="B84" t="str">
            <v>ENSEÑAT</v>
          </cell>
          <cell r="C84" t="str">
            <v>Jacobo</v>
          </cell>
          <cell r="D84" t="str">
            <v>GAL</v>
          </cell>
          <cell r="E84" t="str">
            <v>ENSEÑAT, Jacobo</v>
          </cell>
          <cell r="G84" t="str">
            <v>ARTEAL</v>
          </cell>
        </row>
        <row r="85">
          <cell r="A85">
            <v>190</v>
          </cell>
          <cell r="B85" t="str">
            <v>ENSEÑAT</v>
          </cell>
          <cell r="C85" t="str">
            <v>Juan</v>
          </cell>
          <cell r="D85" t="str">
            <v>GAL</v>
          </cell>
          <cell r="E85" t="str">
            <v>ENSEÑAT, Juan</v>
          </cell>
          <cell r="G85" t="str">
            <v>ARTEAL</v>
          </cell>
        </row>
        <row r="86">
          <cell r="A86">
            <v>191</v>
          </cell>
          <cell r="B86" t="str">
            <v>FERNÁNDEZ</v>
          </cell>
          <cell r="C86" t="str">
            <v>José</v>
          </cell>
          <cell r="D86" t="str">
            <v>GAL</v>
          </cell>
          <cell r="E86" t="str">
            <v>FERNÁNDEZ, José</v>
          </cell>
          <cell r="G86" t="str">
            <v>ARTEAL</v>
          </cell>
        </row>
        <row r="87">
          <cell r="A87">
            <v>192</v>
          </cell>
          <cell r="B87" t="str">
            <v>PASTUR</v>
          </cell>
          <cell r="C87" t="str">
            <v>Pedro</v>
          </cell>
          <cell r="D87" t="str">
            <v>GAL</v>
          </cell>
          <cell r="E87" t="str">
            <v>PASTUR, Pedro</v>
          </cell>
          <cell r="G87" t="str">
            <v>ARTEAL</v>
          </cell>
        </row>
        <row r="88">
          <cell r="A88">
            <v>194</v>
          </cell>
          <cell r="B88" t="str">
            <v>BULBUC</v>
          </cell>
          <cell r="C88" t="str">
            <v>Theodor</v>
          </cell>
          <cell r="D88" t="str">
            <v>MUR</v>
          </cell>
          <cell r="E88" t="str">
            <v>BULBUC, Theodor</v>
          </cell>
          <cell r="G88" t="str">
            <v>UCAM TM CARTAGENA</v>
          </cell>
        </row>
        <row r="89">
          <cell r="A89">
            <v>195</v>
          </cell>
          <cell r="B89" t="str">
            <v>CABEZAS</v>
          </cell>
          <cell r="C89" t="str">
            <v>Beinier</v>
          </cell>
          <cell r="D89" t="str">
            <v>MUR</v>
          </cell>
          <cell r="E89" t="str">
            <v>CABEZAS, Beinier</v>
          </cell>
          <cell r="G89" t="str">
            <v>UCAM TM CARTAGENA</v>
          </cell>
        </row>
        <row r="90">
          <cell r="A90">
            <v>196</v>
          </cell>
          <cell r="B90" t="str">
            <v>GALLEGO</v>
          </cell>
          <cell r="C90" t="str">
            <v>Óscar</v>
          </cell>
          <cell r="D90" t="str">
            <v>MUR</v>
          </cell>
          <cell r="E90" t="str">
            <v>GALLEGO, Óscar</v>
          </cell>
          <cell r="G90" t="str">
            <v>UCAM TM CARTAGENA</v>
          </cell>
        </row>
        <row r="91">
          <cell r="A91">
            <v>200</v>
          </cell>
          <cell r="B91" t="str">
            <v>SAURA</v>
          </cell>
          <cell r="C91" t="str">
            <v>Raúl</v>
          </cell>
          <cell r="D91" t="str">
            <v>MUR</v>
          </cell>
          <cell r="E91" t="str">
            <v>SAURA, Raúl</v>
          </cell>
          <cell r="G91" t="str">
            <v>UCAM TM CARTAGENA</v>
          </cell>
        </row>
        <row r="92">
          <cell r="A92">
            <v>202</v>
          </cell>
          <cell r="B92" t="str">
            <v>ANTELO</v>
          </cell>
          <cell r="C92" t="str">
            <v>Elia</v>
          </cell>
          <cell r="D92" t="str">
            <v>MUR</v>
          </cell>
          <cell r="E92" t="str">
            <v>ANTELO, Elia</v>
          </cell>
          <cell r="G92" t="str">
            <v>MARNYS CARTAGENA</v>
          </cell>
        </row>
        <row r="93">
          <cell r="A93">
            <v>203</v>
          </cell>
          <cell r="B93" t="str">
            <v>ANTELO</v>
          </cell>
          <cell r="C93" t="str">
            <v>María</v>
          </cell>
          <cell r="D93" t="str">
            <v>MUR</v>
          </cell>
          <cell r="E93" t="str">
            <v>ANTELO, María</v>
          </cell>
          <cell r="G93" t="str">
            <v>MARNYS CARTAGENA</v>
          </cell>
        </row>
        <row r="94">
          <cell r="A94">
            <v>204</v>
          </cell>
          <cell r="B94" t="str">
            <v>BAKHTINA</v>
          </cell>
          <cell r="C94" t="str">
            <v>Svetlana</v>
          </cell>
          <cell r="D94" t="str">
            <v>MUR</v>
          </cell>
          <cell r="E94" t="str">
            <v>BAKHTINA, Svetlana</v>
          </cell>
          <cell r="G94" t="str">
            <v>RELESA GALVAME CARTAGENA</v>
          </cell>
        </row>
        <row r="95">
          <cell r="A95">
            <v>205</v>
          </cell>
          <cell r="B95" t="str">
            <v>CIOSU</v>
          </cell>
          <cell r="C95" t="str">
            <v>Emilia</v>
          </cell>
          <cell r="D95" t="str">
            <v>MUR</v>
          </cell>
          <cell r="E95" t="str">
            <v>CIOSU, Emilia</v>
          </cell>
          <cell r="G95" t="str">
            <v>RELESA GALVAME CARTAGENA</v>
          </cell>
        </row>
        <row r="96">
          <cell r="A96">
            <v>206</v>
          </cell>
          <cell r="B96" t="str">
            <v>LI</v>
          </cell>
          <cell r="C96" t="str">
            <v>Yuan Yuan</v>
          </cell>
          <cell r="D96" t="str">
            <v>MUR</v>
          </cell>
          <cell r="E96" t="str">
            <v>LI, Yuan Yuan</v>
          </cell>
          <cell r="G96" t="str">
            <v>RELESA GALVAME CARTAGENA</v>
          </cell>
        </row>
        <row r="97">
          <cell r="A97">
            <v>207</v>
          </cell>
          <cell r="B97" t="str">
            <v>LOZANO</v>
          </cell>
          <cell r="C97" t="str">
            <v>Isabel</v>
          </cell>
          <cell r="D97" t="str">
            <v>MUR</v>
          </cell>
          <cell r="E97" t="str">
            <v>LOZANO, Isabel</v>
          </cell>
          <cell r="F97">
            <v>237</v>
          </cell>
          <cell r="G97" t="str">
            <v>MARNYS CARTAGENA</v>
          </cell>
        </row>
        <row r="98">
          <cell r="A98">
            <v>208</v>
          </cell>
          <cell r="B98" t="str">
            <v>NÚÑEZ</v>
          </cell>
          <cell r="C98" t="str">
            <v>Vanessa</v>
          </cell>
          <cell r="D98" t="str">
            <v>MUR</v>
          </cell>
          <cell r="E98" t="str">
            <v>NÚÑEZ, Vanessa</v>
          </cell>
        </row>
        <row r="99">
          <cell r="A99">
            <v>209</v>
          </cell>
          <cell r="B99" t="str">
            <v>PÉREZ</v>
          </cell>
          <cell r="C99" t="str">
            <v>Sara</v>
          </cell>
          <cell r="D99" t="str">
            <v>MUR</v>
          </cell>
          <cell r="E99" t="str">
            <v>PÉREZ, Sara</v>
          </cell>
          <cell r="F99">
            <v>782</v>
          </cell>
          <cell r="G99" t="str">
            <v>RELESA GALVAME CARTAGENA</v>
          </cell>
        </row>
        <row r="100">
          <cell r="A100">
            <v>210</v>
          </cell>
          <cell r="B100" t="str">
            <v>VILLADA</v>
          </cell>
          <cell r="C100" t="str">
            <v>Jénnifer</v>
          </cell>
          <cell r="D100" t="str">
            <v>MUR</v>
          </cell>
          <cell r="E100" t="str">
            <v>VILLADA, Jénnifer</v>
          </cell>
          <cell r="F100">
            <v>302</v>
          </cell>
          <cell r="G100" t="str">
            <v>MARNYS CARTAGENA</v>
          </cell>
        </row>
        <row r="101">
          <cell r="A101">
            <v>211</v>
          </cell>
          <cell r="B101" t="str">
            <v>CALVO</v>
          </cell>
          <cell r="C101" t="str">
            <v>Luis</v>
          </cell>
          <cell r="D101" t="str">
            <v>CNR</v>
          </cell>
          <cell r="E101" t="str">
            <v>CALVO, Luis</v>
          </cell>
        </row>
        <row r="102">
          <cell r="A102">
            <v>212</v>
          </cell>
          <cell r="B102" t="str">
            <v>CARNEROS</v>
          </cell>
          <cell r="C102" t="str">
            <v>Alfredo</v>
          </cell>
          <cell r="D102" t="str">
            <v>IND</v>
          </cell>
          <cell r="E102" t="str">
            <v>CARNEROS, Alfredo</v>
          </cell>
        </row>
        <row r="103">
          <cell r="A103">
            <v>213</v>
          </cell>
          <cell r="B103" t="str">
            <v>CAYMEL</v>
          </cell>
          <cell r="C103" t="str">
            <v>Ismael</v>
          </cell>
          <cell r="D103" t="str">
            <v>VAL</v>
          </cell>
          <cell r="E103" t="str">
            <v>CAYMEL, Ismael</v>
          </cell>
        </row>
        <row r="104">
          <cell r="A104">
            <v>214</v>
          </cell>
          <cell r="B104" t="str">
            <v>TORRES</v>
          </cell>
          <cell r="C104" t="str">
            <v>Daniel</v>
          </cell>
          <cell r="D104" t="str">
            <v>IND</v>
          </cell>
          <cell r="E104" t="str">
            <v>TORRES, Daniel</v>
          </cell>
          <cell r="F104">
            <v>818</v>
          </cell>
        </row>
        <row r="105">
          <cell r="A105">
            <v>215</v>
          </cell>
          <cell r="B105" t="str">
            <v>EMILIANOV</v>
          </cell>
          <cell r="C105" t="str">
            <v>Alexei</v>
          </cell>
          <cell r="D105" t="str">
            <v>PVS</v>
          </cell>
          <cell r="E105" t="str">
            <v>EMILIANOV, Alexei</v>
          </cell>
          <cell r="G105" t="str">
            <v>LEKA ENEA</v>
          </cell>
        </row>
        <row r="106">
          <cell r="A106">
            <v>216</v>
          </cell>
          <cell r="B106" t="str">
            <v>MARTÍNEZ</v>
          </cell>
          <cell r="C106" t="str">
            <v>Íker</v>
          </cell>
          <cell r="D106" t="str">
            <v>PVS</v>
          </cell>
          <cell r="E106" t="str">
            <v>MARTÍNEZ, Íker</v>
          </cell>
          <cell r="G106" t="str">
            <v>LEKA ENEA</v>
          </cell>
        </row>
        <row r="107">
          <cell r="A107">
            <v>217</v>
          </cell>
          <cell r="B107" t="str">
            <v>OMOTARA</v>
          </cell>
          <cell r="C107" t="str">
            <v>Titus</v>
          </cell>
          <cell r="D107" t="str">
            <v>PVS</v>
          </cell>
          <cell r="E107" t="str">
            <v>OMOTARA, Titus</v>
          </cell>
          <cell r="G107" t="str">
            <v>LEKA ENEA</v>
          </cell>
        </row>
        <row r="108">
          <cell r="A108">
            <v>218</v>
          </cell>
          <cell r="B108" t="str">
            <v>RODRÍGUEZ</v>
          </cell>
          <cell r="C108" t="str">
            <v>Sergio</v>
          </cell>
          <cell r="D108" t="str">
            <v>PVS</v>
          </cell>
          <cell r="E108" t="str">
            <v>RODRÍGUEZ, Sergio</v>
          </cell>
          <cell r="G108" t="str">
            <v>LEKA ENEA</v>
          </cell>
        </row>
        <row r="109">
          <cell r="A109">
            <v>219</v>
          </cell>
          <cell r="B109" t="str">
            <v>SANTAMARTA</v>
          </cell>
          <cell r="C109" t="str">
            <v>Víctor</v>
          </cell>
          <cell r="D109" t="str">
            <v>PVS</v>
          </cell>
          <cell r="E109" t="str">
            <v>SANTAMARTA, Víctor</v>
          </cell>
          <cell r="G109" t="str">
            <v>LEKA ENEA</v>
          </cell>
        </row>
        <row r="110">
          <cell r="A110">
            <v>220</v>
          </cell>
          <cell r="B110" t="str">
            <v>MALOV</v>
          </cell>
          <cell r="C110" t="str">
            <v>Valeri</v>
          </cell>
          <cell r="D110" t="str">
            <v>CAT</v>
          </cell>
          <cell r="E110" t="str">
            <v>MALOV, Valeri</v>
          </cell>
          <cell r="G110" t="str">
            <v>C.T.T. TONA SEVA</v>
          </cell>
        </row>
        <row r="111">
          <cell r="A111">
            <v>221</v>
          </cell>
          <cell r="B111" t="str">
            <v>GONZÁLEZ</v>
          </cell>
          <cell r="C111" t="str">
            <v>Félix</v>
          </cell>
          <cell r="D111" t="str">
            <v>AST</v>
          </cell>
          <cell r="E111" t="str">
            <v>GONZÁLEZ, Félix</v>
          </cell>
          <cell r="G111" t="str">
            <v>OVIEDO MADRID T.M.</v>
          </cell>
        </row>
        <row r="112">
          <cell r="A112">
            <v>222</v>
          </cell>
          <cell r="B112" t="str">
            <v>BURGOS</v>
          </cell>
          <cell r="C112" t="str">
            <v>Emilio</v>
          </cell>
          <cell r="D112" t="str">
            <v>AST</v>
          </cell>
          <cell r="E112" t="str">
            <v>BURGOS, Emilio</v>
          </cell>
          <cell r="G112" t="str">
            <v>OVIEDO MADRID T.M.</v>
          </cell>
        </row>
        <row r="113">
          <cell r="A113">
            <v>223</v>
          </cell>
          <cell r="B113" t="str">
            <v>NAVARRO</v>
          </cell>
          <cell r="C113" t="str">
            <v>Pere</v>
          </cell>
          <cell r="D113" t="str">
            <v>CAT</v>
          </cell>
          <cell r="E113" t="str">
            <v>NAVARRO, Pere</v>
          </cell>
        </row>
        <row r="114">
          <cell r="A114">
            <v>224</v>
          </cell>
          <cell r="B114" t="str">
            <v>MARTÍNEZ</v>
          </cell>
          <cell r="C114" t="str">
            <v>Luis</v>
          </cell>
          <cell r="D114" t="str">
            <v>MAD</v>
          </cell>
          <cell r="E114" t="str">
            <v>MARTÍNEZ, Luis</v>
          </cell>
        </row>
        <row r="115">
          <cell r="A115">
            <v>225</v>
          </cell>
          <cell r="B115" t="str">
            <v>PRADES</v>
          </cell>
          <cell r="C115" t="str">
            <v>Alba</v>
          </cell>
          <cell r="D115" t="str">
            <v>IND</v>
          </cell>
          <cell r="E115" t="str">
            <v>PRADES, Alba</v>
          </cell>
        </row>
        <row r="116">
          <cell r="A116">
            <v>226</v>
          </cell>
          <cell r="B116" t="str">
            <v>KAZANTSEV</v>
          </cell>
          <cell r="C116" t="str">
            <v>Maxim</v>
          </cell>
          <cell r="D116" t="str">
            <v>GAL</v>
          </cell>
          <cell r="E116" t="str">
            <v>KAZANTSEV, Maxim</v>
          </cell>
          <cell r="G116" t="str">
            <v>ARTEAL</v>
          </cell>
        </row>
        <row r="117">
          <cell r="A117">
            <v>227</v>
          </cell>
          <cell r="B117" t="str">
            <v>BLANCO</v>
          </cell>
          <cell r="C117" t="str">
            <v>Roberto</v>
          </cell>
          <cell r="D117" t="str">
            <v>GAL</v>
          </cell>
          <cell r="E117" t="str">
            <v>BLANCO, Roberto</v>
          </cell>
        </row>
        <row r="118">
          <cell r="A118">
            <v>228</v>
          </cell>
          <cell r="B118" t="str">
            <v>MACHADO</v>
          </cell>
          <cell r="C118" t="str">
            <v>Miguel Ángel</v>
          </cell>
          <cell r="D118" t="str">
            <v>AND</v>
          </cell>
          <cell r="E118" t="str">
            <v>MACHADO, Miguel Ángel</v>
          </cell>
        </row>
        <row r="119">
          <cell r="A119">
            <v>229</v>
          </cell>
          <cell r="B119" t="str">
            <v>IZQUIERDO</v>
          </cell>
          <cell r="C119" t="str">
            <v>Alberto</v>
          </cell>
          <cell r="D119" t="str">
            <v>CYL</v>
          </cell>
          <cell r="E119" t="str">
            <v>IZQUIERDO, Alberto</v>
          </cell>
        </row>
        <row r="120">
          <cell r="A120">
            <v>230</v>
          </cell>
          <cell r="B120" t="str">
            <v>GUILLÉN</v>
          </cell>
          <cell r="C120" t="str">
            <v>César</v>
          </cell>
          <cell r="D120" t="str">
            <v>CYL</v>
          </cell>
          <cell r="E120" t="str">
            <v>GUILLÉN, César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2"/>
      <sheetName val="Actas"/>
      <sheetName val="Dorsal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</row>
        <row r="7">
          <cell r="A7">
            <v>106</v>
          </cell>
        </row>
        <row r="8">
          <cell r="A8">
            <v>107</v>
          </cell>
          <cell r="B8" t="str">
            <v>LI</v>
          </cell>
          <cell r="C8" t="str">
            <v>Qi</v>
          </cell>
          <cell r="D8" t="str">
            <v>AND</v>
          </cell>
          <cell r="E8" t="str">
            <v>LI, Qi</v>
          </cell>
        </row>
        <row r="9">
          <cell r="A9">
            <v>108</v>
          </cell>
          <cell r="B9" t="str">
            <v>LIU</v>
          </cell>
          <cell r="C9" t="str">
            <v>Jun Hui</v>
          </cell>
          <cell r="D9" t="str">
            <v>AND</v>
          </cell>
          <cell r="E9" t="str">
            <v>LIU, Jun Hui</v>
          </cell>
        </row>
        <row r="10">
          <cell r="A10">
            <v>109</v>
          </cell>
          <cell r="B10" t="str">
            <v>LOZANO</v>
          </cell>
          <cell r="C10" t="str">
            <v>Álvaro</v>
          </cell>
          <cell r="D10" t="str">
            <v>AND</v>
          </cell>
          <cell r="E10" t="str">
            <v>LOZANO, Álvaro</v>
          </cell>
        </row>
        <row r="11">
          <cell r="A11">
            <v>110</v>
          </cell>
          <cell r="B11" t="str">
            <v>MACHADO</v>
          </cell>
          <cell r="C11" t="str">
            <v>Carlos</v>
          </cell>
          <cell r="D11" t="str">
            <v>AND</v>
          </cell>
          <cell r="E11" t="str">
            <v>MACHADO, Carlos</v>
          </cell>
          <cell r="F11">
            <v>1018</v>
          </cell>
        </row>
        <row r="12">
          <cell r="A12">
            <v>111</v>
          </cell>
          <cell r="B12" t="str">
            <v>MACHADO</v>
          </cell>
          <cell r="C12" t="str">
            <v>José Luis</v>
          </cell>
          <cell r="D12" t="str">
            <v>AND</v>
          </cell>
          <cell r="E12" t="str">
            <v>MACHADO, José Luis</v>
          </cell>
          <cell r="F12">
            <v>790</v>
          </cell>
        </row>
        <row r="13">
          <cell r="A13">
            <v>112</v>
          </cell>
          <cell r="B13" t="str">
            <v>MARTÍN</v>
          </cell>
          <cell r="C13" t="str">
            <v>Carlos</v>
          </cell>
          <cell r="D13" t="str">
            <v>AND</v>
          </cell>
          <cell r="E13" t="str">
            <v>MARTÍN, Carlos</v>
          </cell>
        </row>
        <row r="14">
          <cell r="A14">
            <v>113</v>
          </cell>
        </row>
        <row r="15">
          <cell r="A15">
            <v>114</v>
          </cell>
          <cell r="B15" t="str">
            <v>MORENO</v>
          </cell>
          <cell r="C15" t="str">
            <v>Pablo</v>
          </cell>
          <cell r="D15" t="str">
            <v>AND</v>
          </cell>
          <cell r="E15" t="str">
            <v>MORENO, Pablo</v>
          </cell>
        </row>
        <row r="16">
          <cell r="A16">
            <v>115</v>
          </cell>
          <cell r="B16" t="str">
            <v>RADENBACH</v>
          </cell>
          <cell r="C16" t="str">
            <v>Fred</v>
          </cell>
          <cell r="D16" t="str">
            <v>AND</v>
          </cell>
          <cell r="E16" t="str">
            <v>RADENBACH, Fred</v>
          </cell>
        </row>
        <row r="17">
          <cell r="A17">
            <v>116</v>
          </cell>
          <cell r="B17" t="str">
            <v>ROSARIO</v>
          </cell>
          <cell r="C17" t="str">
            <v>David</v>
          </cell>
          <cell r="D17" t="str">
            <v>AND</v>
          </cell>
          <cell r="E17" t="str">
            <v>ROSARIO, David</v>
          </cell>
          <cell r="F17">
            <v>669</v>
          </cell>
        </row>
        <row r="18">
          <cell r="A18">
            <v>117</v>
          </cell>
          <cell r="B18" t="str">
            <v>RUIZ</v>
          </cell>
          <cell r="C18" t="str">
            <v>Isidro</v>
          </cell>
          <cell r="D18" t="str">
            <v>AND</v>
          </cell>
          <cell r="E18" t="str">
            <v>RUIZ, Isidro</v>
          </cell>
        </row>
        <row r="19">
          <cell r="A19">
            <v>118</v>
          </cell>
          <cell r="B19" t="str">
            <v>RUIZ</v>
          </cell>
          <cell r="C19" t="str">
            <v>José Antonio</v>
          </cell>
          <cell r="D19" t="str">
            <v>AND</v>
          </cell>
          <cell r="E19" t="str">
            <v>RUIZ, José Antonio</v>
          </cell>
          <cell r="F19">
            <v>411</v>
          </cell>
        </row>
        <row r="20">
          <cell r="A20">
            <v>119</v>
          </cell>
          <cell r="B20" t="str">
            <v>RUIZ</v>
          </cell>
          <cell r="C20" t="str">
            <v>José Manuel</v>
          </cell>
          <cell r="D20" t="str">
            <v>AND</v>
          </cell>
          <cell r="E20" t="str">
            <v>RUIZ, José Manuel</v>
          </cell>
        </row>
        <row r="21">
          <cell r="A21">
            <v>120</v>
          </cell>
          <cell r="B21" t="str">
            <v>SÁNCHEZ</v>
          </cell>
          <cell r="C21" t="str">
            <v>Víctor</v>
          </cell>
          <cell r="D21" t="str">
            <v>AND</v>
          </cell>
          <cell r="E21" t="str">
            <v>SÁNCHEZ, Víctor</v>
          </cell>
          <cell r="F21">
            <v>984</v>
          </cell>
        </row>
        <row r="22">
          <cell r="A22">
            <v>121</v>
          </cell>
          <cell r="B22" t="str">
            <v>SEVILLA</v>
          </cell>
          <cell r="C22" t="str">
            <v>Juan Bautista</v>
          </cell>
          <cell r="D22" t="str">
            <v>AND</v>
          </cell>
          <cell r="E22" t="str">
            <v>SEVILLA, Juan Bautista</v>
          </cell>
          <cell r="F22">
            <v>774</v>
          </cell>
        </row>
        <row r="23">
          <cell r="A23">
            <v>122</v>
          </cell>
          <cell r="B23" t="str">
            <v>TOL</v>
          </cell>
          <cell r="C23" t="str">
            <v>Christian</v>
          </cell>
          <cell r="D23" t="str">
            <v>AND</v>
          </cell>
          <cell r="E23" t="str">
            <v>TOL, Christian</v>
          </cell>
        </row>
        <row r="24">
          <cell r="A24">
            <v>123</v>
          </cell>
          <cell r="B24" t="str">
            <v>WAHAB</v>
          </cell>
          <cell r="C24" t="str">
            <v>Ahmed</v>
          </cell>
          <cell r="D24" t="str">
            <v>AND</v>
          </cell>
          <cell r="E24" t="str">
            <v>WAHAB, Ahmed</v>
          </cell>
        </row>
        <row r="25">
          <cell r="A25">
            <v>124</v>
          </cell>
          <cell r="B25" t="str">
            <v>BEAMONTE</v>
          </cell>
          <cell r="C25" t="str">
            <v>Alfonso</v>
          </cell>
          <cell r="D25" t="str">
            <v>ARA</v>
          </cell>
          <cell r="E25" t="str">
            <v>BEAMONTE, Alfonso</v>
          </cell>
        </row>
        <row r="26">
          <cell r="A26">
            <v>125</v>
          </cell>
          <cell r="B26" t="str">
            <v>CHAN</v>
          </cell>
          <cell r="C26" t="str">
            <v>Koon Wah</v>
          </cell>
          <cell r="D26" t="str">
            <v>ARA</v>
          </cell>
          <cell r="E26" t="str">
            <v>CHAN, Koon Wah</v>
          </cell>
        </row>
        <row r="27">
          <cell r="A27">
            <v>126</v>
          </cell>
          <cell r="B27" t="str">
            <v>GALLEGO</v>
          </cell>
          <cell r="C27" t="str">
            <v>Félix</v>
          </cell>
          <cell r="D27" t="str">
            <v>ARA</v>
          </cell>
          <cell r="E27" t="str">
            <v>GALLEGO, Félix</v>
          </cell>
        </row>
        <row r="28">
          <cell r="A28">
            <v>127</v>
          </cell>
          <cell r="B28" t="str">
            <v>ALFONSO</v>
          </cell>
          <cell r="C28" t="str">
            <v>Salvador</v>
          </cell>
          <cell r="D28" t="str">
            <v>AST</v>
          </cell>
          <cell r="E28" t="str">
            <v>ALFONSO, Salvador</v>
          </cell>
        </row>
        <row r="29">
          <cell r="A29">
            <v>128</v>
          </cell>
          <cell r="B29" t="str">
            <v>BURGOS</v>
          </cell>
          <cell r="C29" t="str">
            <v>Aurelio</v>
          </cell>
          <cell r="D29" t="str">
            <v>AST</v>
          </cell>
          <cell r="E29" t="str">
            <v>BURGOS, Aurelio</v>
          </cell>
        </row>
        <row r="30">
          <cell r="A30">
            <v>129</v>
          </cell>
        </row>
        <row r="31">
          <cell r="A31">
            <v>130</v>
          </cell>
        </row>
        <row r="32">
          <cell r="A32">
            <v>131</v>
          </cell>
          <cell r="B32" t="str">
            <v>SUÁREZ</v>
          </cell>
          <cell r="C32" t="str">
            <v>David</v>
          </cell>
          <cell r="D32" t="str">
            <v>AST</v>
          </cell>
          <cell r="E32" t="str">
            <v>SUÁREZ, David</v>
          </cell>
        </row>
        <row r="33">
          <cell r="A33">
            <v>132</v>
          </cell>
          <cell r="B33" t="str">
            <v>GARCÍA</v>
          </cell>
          <cell r="C33" t="str">
            <v>Luis</v>
          </cell>
          <cell r="D33" t="str">
            <v>CYL</v>
          </cell>
          <cell r="E33" t="str">
            <v>GARCÍA, Luis</v>
          </cell>
        </row>
        <row r="34">
          <cell r="A34">
            <v>133</v>
          </cell>
          <cell r="B34" t="str">
            <v>GONZÁLEZ</v>
          </cell>
          <cell r="C34" t="str">
            <v>Jorge</v>
          </cell>
          <cell r="D34" t="str">
            <v>CYL</v>
          </cell>
          <cell r="E34" t="str">
            <v>GONZÁLEZ, Jorge</v>
          </cell>
        </row>
        <row r="35">
          <cell r="A35">
            <v>134</v>
          </cell>
          <cell r="B35" t="str">
            <v>MORA</v>
          </cell>
          <cell r="C35" t="str">
            <v>Javier</v>
          </cell>
          <cell r="D35" t="str">
            <v>CYL</v>
          </cell>
          <cell r="E35" t="str">
            <v>MORA, Javier</v>
          </cell>
        </row>
        <row r="36">
          <cell r="A36">
            <v>135</v>
          </cell>
          <cell r="B36" t="str">
            <v>ZÁRATE</v>
          </cell>
          <cell r="C36" t="str">
            <v>Pablo</v>
          </cell>
          <cell r="D36" t="str">
            <v>CYL</v>
          </cell>
          <cell r="E36" t="str">
            <v>ZÁRATE, Pablo</v>
          </cell>
        </row>
        <row r="37">
          <cell r="A37">
            <v>136</v>
          </cell>
          <cell r="B37" t="str">
            <v>CHEN</v>
          </cell>
          <cell r="C37" t="str">
            <v>Wei</v>
          </cell>
          <cell r="D37" t="str">
            <v>CYL</v>
          </cell>
          <cell r="E37" t="str">
            <v>CHEN, Wei</v>
          </cell>
        </row>
        <row r="38">
          <cell r="A38">
            <v>137</v>
          </cell>
          <cell r="B38" t="str">
            <v>ECHAZARRETA</v>
          </cell>
          <cell r="C38" t="str">
            <v>Sonia</v>
          </cell>
          <cell r="D38" t="str">
            <v>CYL</v>
          </cell>
          <cell r="E38" t="str">
            <v>ECHAZARRETA, Sonia</v>
          </cell>
        </row>
        <row r="39">
          <cell r="A39">
            <v>138</v>
          </cell>
          <cell r="B39" t="str">
            <v>GALLO</v>
          </cell>
          <cell r="C39" t="str">
            <v>Mª Carmen</v>
          </cell>
          <cell r="D39" t="str">
            <v>CYL</v>
          </cell>
          <cell r="E39" t="str">
            <v>GALLO, Mª Carmen</v>
          </cell>
        </row>
        <row r="40">
          <cell r="A40">
            <v>139</v>
          </cell>
          <cell r="B40" t="str">
            <v>MARTÍN</v>
          </cell>
          <cell r="C40" t="str">
            <v>María</v>
          </cell>
          <cell r="D40" t="str">
            <v>CYL</v>
          </cell>
          <cell r="E40" t="str">
            <v>MARTÍN, María</v>
          </cell>
        </row>
        <row r="41">
          <cell r="A41">
            <v>140</v>
          </cell>
          <cell r="B41" t="str">
            <v>MATILLA</v>
          </cell>
          <cell r="C41" t="str">
            <v>Irene</v>
          </cell>
          <cell r="D41" t="str">
            <v>CYL</v>
          </cell>
          <cell r="E41" t="str">
            <v>MATILLA, Irene</v>
          </cell>
        </row>
        <row r="42">
          <cell r="A42">
            <v>141</v>
          </cell>
          <cell r="B42" t="str">
            <v>PANADERO</v>
          </cell>
          <cell r="C42" t="str">
            <v>Gloria</v>
          </cell>
          <cell r="D42" t="str">
            <v>CYL</v>
          </cell>
          <cell r="E42" t="str">
            <v>PANADERO, Gloria</v>
          </cell>
          <cell r="F42">
            <v>634</v>
          </cell>
        </row>
        <row r="43">
          <cell r="A43">
            <v>142</v>
          </cell>
          <cell r="B43" t="str">
            <v>PORTA</v>
          </cell>
          <cell r="C43" t="str">
            <v>Idoia</v>
          </cell>
          <cell r="D43" t="str">
            <v>CYL</v>
          </cell>
          <cell r="E43" t="str">
            <v>PORTA, Idoia</v>
          </cell>
        </row>
        <row r="44">
          <cell r="A44">
            <v>143</v>
          </cell>
          <cell r="B44" t="str">
            <v>VILÁ</v>
          </cell>
          <cell r="C44" t="str">
            <v>Roser</v>
          </cell>
          <cell r="D44" t="str">
            <v>CYL</v>
          </cell>
          <cell r="E44" t="str">
            <v>VILÁ, Roser</v>
          </cell>
          <cell r="F44">
            <v>892</v>
          </cell>
        </row>
        <row r="45">
          <cell r="A45">
            <v>144</v>
          </cell>
          <cell r="B45" t="str">
            <v>ANDRADE</v>
          </cell>
          <cell r="C45" t="str">
            <v>Josep Lluis</v>
          </cell>
          <cell r="D45" t="str">
            <v>CAT</v>
          </cell>
          <cell r="E45" t="str">
            <v>ANDRADE, Josep Lluis</v>
          </cell>
        </row>
        <row r="46">
          <cell r="A46">
            <v>145</v>
          </cell>
          <cell r="B46" t="str">
            <v>ARNAU</v>
          </cell>
          <cell r="C46" t="str">
            <v>Miquel</v>
          </cell>
          <cell r="D46" t="str">
            <v>CAT</v>
          </cell>
          <cell r="E46" t="str">
            <v>ARNAU, Miquel</v>
          </cell>
          <cell r="F46">
            <v>413</v>
          </cell>
        </row>
        <row r="47">
          <cell r="A47">
            <v>146</v>
          </cell>
          <cell r="B47" t="str">
            <v>BACARISAS</v>
          </cell>
          <cell r="C47" t="str">
            <v>Jordi</v>
          </cell>
          <cell r="D47" t="str">
            <v>CAT</v>
          </cell>
          <cell r="E47" t="str">
            <v>BACARISAS, Jordi</v>
          </cell>
          <cell r="F47">
            <v>169</v>
          </cell>
        </row>
        <row r="48">
          <cell r="A48">
            <v>147</v>
          </cell>
          <cell r="B48" t="str">
            <v>CANO</v>
          </cell>
          <cell r="C48" t="str">
            <v>Andreu</v>
          </cell>
          <cell r="D48" t="str">
            <v>CAT</v>
          </cell>
          <cell r="E48" t="str">
            <v>CANO, Andreu</v>
          </cell>
        </row>
        <row r="49">
          <cell r="A49">
            <v>148</v>
          </cell>
          <cell r="B49" t="str">
            <v>CLOTET</v>
          </cell>
          <cell r="C49" t="str">
            <v>Marc</v>
          </cell>
          <cell r="D49" t="str">
            <v>CAT</v>
          </cell>
          <cell r="E49" t="str">
            <v>CLOTET, Marc</v>
          </cell>
          <cell r="F49">
            <v>169</v>
          </cell>
        </row>
        <row r="50">
          <cell r="A50">
            <v>149</v>
          </cell>
          <cell r="B50" t="str">
            <v>DURÁN</v>
          </cell>
          <cell r="C50" t="str">
            <v>Marc</v>
          </cell>
          <cell r="D50" t="str">
            <v>CAT</v>
          </cell>
          <cell r="E50" t="str">
            <v>DURÁN, Marc</v>
          </cell>
        </row>
        <row r="51">
          <cell r="A51">
            <v>150</v>
          </cell>
          <cell r="B51" t="str">
            <v>DVORAK</v>
          </cell>
          <cell r="C51" t="str">
            <v>Vladimir</v>
          </cell>
          <cell r="D51" t="str">
            <v>CAT</v>
          </cell>
          <cell r="E51" t="str">
            <v>DVORAK, Vladimir</v>
          </cell>
        </row>
        <row r="52">
          <cell r="A52">
            <v>151</v>
          </cell>
          <cell r="B52" t="str">
            <v>ESCAMILLA</v>
          </cell>
          <cell r="C52" t="str">
            <v>Eduard</v>
          </cell>
          <cell r="D52" t="str">
            <v>CAT</v>
          </cell>
          <cell r="E52" t="str">
            <v>ESCAMILLA, Eduard</v>
          </cell>
          <cell r="F52">
            <v>543</v>
          </cell>
        </row>
        <row r="53">
          <cell r="A53">
            <v>152</v>
          </cell>
          <cell r="B53" t="str">
            <v>FONT</v>
          </cell>
          <cell r="C53" t="str">
            <v>Carles</v>
          </cell>
          <cell r="D53" t="str">
            <v>CAT</v>
          </cell>
          <cell r="E53" t="str">
            <v>FONT, Carles</v>
          </cell>
        </row>
        <row r="54">
          <cell r="A54">
            <v>153</v>
          </cell>
          <cell r="B54" t="str">
            <v>MAMPEL</v>
          </cell>
          <cell r="C54" t="str">
            <v>Ramón</v>
          </cell>
          <cell r="D54" t="str">
            <v>CAT</v>
          </cell>
          <cell r="E54" t="str">
            <v>MAMPEL, Ramón</v>
          </cell>
        </row>
        <row r="55">
          <cell r="A55">
            <v>154</v>
          </cell>
          <cell r="B55" t="str">
            <v>MARTÍNEZ</v>
          </cell>
          <cell r="C55" t="str">
            <v>Iván</v>
          </cell>
          <cell r="D55" t="str">
            <v>CAT</v>
          </cell>
          <cell r="E55" t="str">
            <v>MARTÍNEZ, Iván</v>
          </cell>
          <cell r="F55">
            <v>168</v>
          </cell>
        </row>
        <row r="56">
          <cell r="A56">
            <v>155</v>
          </cell>
          <cell r="D56" t="str">
            <v>CAT</v>
          </cell>
        </row>
        <row r="57">
          <cell r="A57">
            <v>156</v>
          </cell>
          <cell r="B57" t="str">
            <v>MASALÓ</v>
          </cell>
          <cell r="C57" t="str">
            <v>Jordi</v>
          </cell>
          <cell r="D57" t="str">
            <v>CAT</v>
          </cell>
          <cell r="E57" t="str">
            <v>MASALÓ, Jordi</v>
          </cell>
        </row>
        <row r="58">
          <cell r="A58">
            <v>157</v>
          </cell>
          <cell r="B58" t="str">
            <v>MOLINS</v>
          </cell>
          <cell r="C58" t="str">
            <v>Josep Ignasi</v>
          </cell>
          <cell r="D58" t="str">
            <v>CAT</v>
          </cell>
          <cell r="E58" t="str">
            <v>MOLINS, Josep Ignasi</v>
          </cell>
        </row>
        <row r="59">
          <cell r="A59">
            <v>158</v>
          </cell>
          <cell r="B59" t="str">
            <v>MOURZOV</v>
          </cell>
          <cell r="C59" t="str">
            <v>Alexei</v>
          </cell>
          <cell r="D59" t="str">
            <v>CAT</v>
          </cell>
          <cell r="E59" t="str">
            <v>MOURZOV, Alexei</v>
          </cell>
        </row>
        <row r="60">
          <cell r="A60">
            <v>159</v>
          </cell>
          <cell r="B60" t="str">
            <v>MOUZIKYNE</v>
          </cell>
          <cell r="C60" t="str">
            <v>Andrei</v>
          </cell>
          <cell r="D60" t="str">
            <v>CAT</v>
          </cell>
          <cell r="E60" t="str">
            <v>MOUZIKYNE, Andrei</v>
          </cell>
        </row>
        <row r="61">
          <cell r="A61">
            <v>160</v>
          </cell>
          <cell r="B61" t="str">
            <v>PALÉS</v>
          </cell>
          <cell r="C61" t="str">
            <v>Josep María</v>
          </cell>
          <cell r="D61" t="str">
            <v>CAT</v>
          </cell>
          <cell r="E61" t="str">
            <v>PALÉS, Josep María</v>
          </cell>
          <cell r="F61">
            <v>662</v>
          </cell>
        </row>
        <row r="62">
          <cell r="A62">
            <v>161</v>
          </cell>
          <cell r="B62" t="str">
            <v>PIELLA</v>
          </cell>
          <cell r="C62" t="str">
            <v>Jordi</v>
          </cell>
          <cell r="D62" t="str">
            <v>CAT</v>
          </cell>
          <cell r="E62" t="str">
            <v>PIELLA, Jordi</v>
          </cell>
          <cell r="F62">
            <v>545</v>
          </cell>
        </row>
        <row r="63">
          <cell r="A63">
            <v>162</v>
          </cell>
          <cell r="B63" t="str">
            <v>TORRENS</v>
          </cell>
          <cell r="C63" t="str">
            <v>Gerard</v>
          </cell>
          <cell r="D63" t="str">
            <v>CAT</v>
          </cell>
          <cell r="E63" t="str">
            <v>TORRENS, Gerard</v>
          </cell>
        </row>
        <row r="64">
          <cell r="A64">
            <v>163</v>
          </cell>
          <cell r="B64" t="str">
            <v>ALMAGRO</v>
          </cell>
          <cell r="C64" t="str">
            <v>Meritxell</v>
          </cell>
          <cell r="D64" t="str">
            <v>CAT</v>
          </cell>
          <cell r="E64" t="str">
            <v>ALMAGRO, Meritxell</v>
          </cell>
          <cell r="F64">
            <v>482</v>
          </cell>
        </row>
        <row r="65">
          <cell r="A65">
            <v>164</v>
          </cell>
          <cell r="B65" t="str">
            <v>ARNAU</v>
          </cell>
          <cell r="C65" t="str">
            <v>Elisabet</v>
          </cell>
          <cell r="D65" t="str">
            <v>CAT</v>
          </cell>
          <cell r="E65" t="str">
            <v>ARNAU, Elisabet</v>
          </cell>
          <cell r="F65">
            <v>773</v>
          </cell>
        </row>
        <row r="66">
          <cell r="A66">
            <v>165</v>
          </cell>
          <cell r="B66" t="str">
            <v>BOSCH</v>
          </cell>
          <cell r="C66" t="str">
            <v>Julia</v>
          </cell>
          <cell r="D66" t="str">
            <v>CAT</v>
          </cell>
          <cell r="E66" t="str">
            <v>BOSCH, Julia</v>
          </cell>
          <cell r="F66">
            <v>207</v>
          </cell>
        </row>
        <row r="67">
          <cell r="A67">
            <v>166</v>
          </cell>
          <cell r="B67" t="str">
            <v>BOVER</v>
          </cell>
          <cell r="C67" t="str">
            <v>Montse</v>
          </cell>
          <cell r="D67" t="str">
            <v>CAT</v>
          </cell>
          <cell r="E67" t="str">
            <v>BOVER, Montse</v>
          </cell>
        </row>
        <row r="68">
          <cell r="A68">
            <v>167</v>
          </cell>
          <cell r="B68" t="str">
            <v>DVORAK</v>
          </cell>
          <cell r="C68" t="str">
            <v>Galia</v>
          </cell>
          <cell r="D68" t="str">
            <v>CAT</v>
          </cell>
          <cell r="E68" t="str">
            <v>DVORAK, Galia</v>
          </cell>
          <cell r="F68">
            <v>252</v>
          </cell>
        </row>
        <row r="69">
          <cell r="A69">
            <v>168</v>
          </cell>
          <cell r="B69" t="str">
            <v>HERNÁNDEZ</v>
          </cell>
          <cell r="C69" t="str">
            <v>Jéssica</v>
          </cell>
          <cell r="D69" t="str">
            <v>CAT</v>
          </cell>
          <cell r="E69" t="str">
            <v>HERNÁNDEZ, Jéssica</v>
          </cell>
          <cell r="F69">
            <v>733</v>
          </cell>
        </row>
        <row r="70">
          <cell r="A70">
            <v>169</v>
          </cell>
          <cell r="B70" t="str">
            <v>JURADO</v>
          </cell>
          <cell r="C70" t="str">
            <v>Miriea</v>
          </cell>
          <cell r="D70" t="str">
            <v>CAT</v>
          </cell>
          <cell r="E70" t="str">
            <v>JURADO, Miriea</v>
          </cell>
          <cell r="F70">
            <v>219</v>
          </cell>
        </row>
        <row r="71">
          <cell r="A71">
            <v>170</v>
          </cell>
          <cell r="B71" t="str">
            <v>KHASSANOVA</v>
          </cell>
          <cell r="C71" t="str">
            <v>Flora</v>
          </cell>
          <cell r="D71" t="str">
            <v>CAT</v>
          </cell>
          <cell r="E71" t="str">
            <v>KHASSANOVA, Flora</v>
          </cell>
        </row>
        <row r="72">
          <cell r="A72">
            <v>171</v>
          </cell>
          <cell r="B72" t="str">
            <v>KOMRAKOVA</v>
          </cell>
          <cell r="C72" t="str">
            <v>Elena</v>
          </cell>
          <cell r="D72" t="str">
            <v>CAT</v>
          </cell>
          <cell r="E72" t="str">
            <v>KOMRAKOVA, Elena</v>
          </cell>
        </row>
        <row r="73">
          <cell r="A73">
            <v>172</v>
          </cell>
          <cell r="B73" t="str">
            <v>KONOVALOVA</v>
          </cell>
          <cell r="C73" t="str">
            <v>Natalia</v>
          </cell>
          <cell r="D73" t="str">
            <v>CAT</v>
          </cell>
          <cell r="E73" t="str">
            <v>KONOVALOVA, Natalia</v>
          </cell>
        </row>
        <row r="74">
          <cell r="A74">
            <v>173</v>
          </cell>
          <cell r="D74" t="str">
            <v>CAT</v>
          </cell>
        </row>
        <row r="75">
          <cell r="A75">
            <v>174</v>
          </cell>
          <cell r="B75" t="str">
            <v>MORERA</v>
          </cell>
          <cell r="C75" t="str">
            <v>Mercé</v>
          </cell>
          <cell r="D75" t="str">
            <v>CAT</v>
          </cell>
          <cell r="E75" t="str">
            <v>MORERA, Mercé</v>
          </cell>
        </row>
        <row r="76">
          <cell r="A76">
            <v>175</v>
          </cell>
          <cell r="B76" t="str">
            <v>NIKOLOVA</v>
          </cell>
          <cell r="C76" t="str">
            <v>Milena</v>
          </cell>
          <cell r="D76" t="str">
            <v>CAT</v>
          </cell>
          <cell r="E76" t="str">
            <v>NIKOLOVA, Milena</v>
          </cell>
        </row>
        <row r="77">
          <cell r="A77">
            <v>176</v>
          </cell>
          <cell r="B77" t="str">
            <v>PETROVA</v>
          </cell>
          <cell r="C77" t="str">
            <v>Detelina</v>
          </cell>
          <cell r="D77" t="str">
            <v>CAT</v>
          </cell>
          <cell r="E77" t="str">
            <v>PETROVA, Detelina</v>
          </cell>
        </row>
        <row r="78">
          <cell r="A78">
            <v>177</v>
          </cell>
          <cell r="B78" t="str">
            <v>PUIG</v>
          </cell>
          <cell r="C78" t="str">
            <v>Tania</v>
          </cell>
          <cell r="D78" t="str">
            <v>CAT</v>
          </cell>
          <cell r="E78" t="str">
            <v>PUIG, Tania</v>
          </cell>
          <cell r="F78">
            <v>389</v>
          </cell>
        </row>
        <row r="79">
          <cell r="A79">
            <v>178</v>
          </cell>
          <cell r="B79" t="str">
            <v>RAMÍREZ</v>
          </cell>
          <cell r="C79" t="str">
            <v>Sara</v>
          </cell>
          <cell r="D79" t="str">
            <v>CAT</v>
          </cell>
          <cell r="E79" t="str">
            <v>RAMÍREZ, Sara</v>
          </cell>
          <cell r="F79">
            <v>146</v>
          </cell>
        </row>
        <row r="80">
          <cell r="A80">
            <v>179</v>
          </cell>
          <cell r="B80" t="str">
            <v>RODRÍGUEZ</v>
          </cell>
          <cell r="C80" t="str">
            <v>Jéssica</v>
          </cell>
          <cell r="D80" t="str">
            <v>CAT</v>
          </cell>
          <cell r="E80" t="str">
            <v>RODRÍGUEZ, Jéssica</v>
          </cell>
          <cell r="F80">
            <v>133</v>
          </cell>
        </row>
        <row r="81">
          <cell r="A81">
            <v>180</v>
          </cell>
          <cell r="B81" t="str">
            <v>RODRÍGUEZ</v>
          </cell>
          <cell r="C81" t="str">
            <v>Patricia</v>
          </cell>
          <cell r="D81" t="str">
            <v>CAT</v>
          </cell>
          <cell r="E81" t="str">
            <v>RODRÍGUEZ, Patricia</v>
          </cell>
          <cell r="F81">
            <v>250</v>
          </cell>
        </row>
        <row r="82">
          <cell r="A82">
            <v>181</v>
          </cell>
          <cell r="B82" t="str">
            <v>SERRES</v>
          </cell>
          <cell r="C82" t="str">
            <v>María</v>
          </cell>
          <cell r="D82" t="str">
            <v>CAT</v>
          </cell>
          <cell r="E82" t="str">
            <v>SERRES, María</v>
          </cell>
          <cell r="F82">
            <v>143</v>
          </cell>
        </row>
        <row r="83">
          <cell r="A83">
            <v>182</v>
          </cell>
          <cell r="B83" t="str">
            <v>XIE</v>
          </cell>
          <cell r="C83" t="str">
            <v>Jing</v>
          </cell>
          <cell r="D83" t="str">
            <v>CAT</v>
          </cell>
          <cell r="E83" t="str">
            <v>XIE, Jing</v>
          </cell>
        </row>
        <row r="84">
          <cell r="A84">
            <v>183</v>
          </cell>
          <cell r="B84" t="str">
            <v>YLLA-CATALÁ</v>
          </cell>
          <cell r="C84" t="str">
            <v>Marta</v>
          </cell>
          <cell r="D84" t="str">
            <v>CAT</v>
          </cell>
          <cell r="E84" t="str">
            <v>YLLA-CATALÁ, Marta</v>
          </cell>
          <cell r="F84">
            <v>743</v>
          </cell>
        </row>
        <row r="85">
          <cell r="A85">
            <v>184</v>
          </cell>
          <cell r="B85" t="str">
            <v>KOULAGINA</v>
          </cell>
          <cell r="C85" t="str">
            <v>Katia</v>
          </cell>
          <cell r="D85" t="str">
            <v>VAL</v>
          </cell>
          <cell r="E85" t="str">
            <v>KOULAGINA, Katia</v>
          </cell>
        </row>
        <row r="86">
          <cell r="A86">
            <v>185</v>
          </cell>
          <cell r="B86" t="str">
            <v>MANSERGAS</v>
          </cell>
          <cell r="C86" t="str">
            <v>Carla</v>
          </cell>
          <cell r="D86" t="str">
            <v>VAL</v>
          </cell>
          <cell r="E86" t="str">
            <v>MANSERGAS, Carla</v>
          </cell>
          <cell r="F86">
            <v>228</v>
          </cell>
        </row>
        <row r="87">
          <cell r="A87">
            <v>186</v>
          </cell>
          <cell r="B87" t="str">
            <v>SAVU</v>
          </cell>
          <cell r="C87" t="str">
            <v>Simona</v>
          </cell>
          <cell r="D87" t="str">
            <v>VAL</v>
          </cell>
          <cell r="E87" t="str">
            <v>SAVU, Simona</v>
          </cell>
        </row>
        <row r="88">
          <cell r="A88">
            <v>187</v>
          </cell>
          <cell r="B88" t="str">
            <v>SEMPERE</v>
          </cell>
          <cell r="C88" t="str">
            <v>Elvira</v>
          </cell>
          <cell r="D88" t="str">
            <v>VAL</v>
          </cell>
          <cell r="E88" t="str">
            <v>SEMPERE, Elvira</v>
          </cell>
          <cell r="F88">
            <v>475</v>
          </cell>
        </row>
        <row r="89">
          <cell r="A89">
            <v>188</v>
          </cell>
          <cell r="B89" t="str">
            <v>SILLA</v>
          </cell>
          <cell r="C89" t="str">
            <v>Carmen</v>
          </cell>
          <cell r="D89" t="str">
            <v>VAL</v>
          </cell>
          <cell r="E89" t="str">
            <v>SILLA, Carmen</v>
          </cell>
        </row>
        <row r="90">
          <cell r="A90">
            <v>189</v>
          </cell>
          <cell r="B90" t="str">
            <v>ENSEÑAT</v>
          </cell>
          <cell r="C90" t="str">
            <v>Jacobo</v>
          </cell>
          <cell r="D90" t="str">
            <v>GAL</v>
          </cell>
          <cell r="E90" t="str">
            <v>ENSEÑAT, Jacobo</v>
          </cell>
        </row>
        <row r="91">
          <cell r="A91">
            <v>190</v>
          </cell>
          <cell r="B91" t="str">
            <v>ENSEÑAT</v>
          </cell>
          <cell r="C91" t="str">
            <v>Juan</v>
          </cell>
          <cell r="D91" t="str">
            <v>GAL</v>
          </cell>
          <cell r="E91" t="str">
            <v>ENSEÑAT, Juan</v>
          </cell>
        </row>
        <row r="92">
          <cell r="A92">
            <v>191</v>
          </cell>
          <cell r="B92" t="str">
            <v>FERNÁNDEZ</v>
          </cell>
          <cell r="C92" t="str">
            <v>José</v>
          </cell>
          <cell r="D92" t="str">
            <v>GAL</v>
          </cell>
          <cell r="E92" t="str">
            <v>FERNÁNDEZ, José</v>
          </cell>
        </row>
        <row r="93">
          <cell r="A93">
            <v>192</v>
          </cell>
          <cell r="B93" t="str">
            <v>PASTUR</v>
          </cell>
          <cell r="C93" t="str">
            <v>Pedro</v>
          </cell>
          <cell r="D93" t="str">
            <v>GAL</v>
          </cell>
          <cell r="E93" t="str">
            <v>PASTUR, Pedro</v>
          </cell>
        </row>
        <row r="94">
          <cell r="A94">
            <v>193</v>
          </cell>
        </row>
        <row r="95">
          <cell r="A95">
            <v>194</v>
          </cell>
          <cell r="B95" t="str">
            <v>BULBUC</v>
          </cell>
          <cell r="C95" t="str">
            <v>Theodor</v>
          </cell>
          <cell r="D95" t="str">
            <v>MUR</v>
          </cell>
          <cell r="E95" t="str">
            <v>BULBUC, Theodor</v>
          </cell>
        </row>
        <row r="96">
          <cell r="A96">
            <v>195</v>
          </cell>
          <cell r="B96" t="str">
            <v>CABEZAS</v>
          </cell>
          <cell r="C96" t="str">
            <v>Beinier</v>
          </cell>
          <cell r="D96" t="str">
            <v>MUR</v>
          </cell>
          <cell r="E96" t="str">
            <v>CABEZAS, Beinier</v>
          </cell>
        </row>
        <row r="97">
          <cell r="A97">
            <v>196</v>
          </cell>
          <cell r="B97" t="str">
            <v>GALLEGO</v>
          </cell>
          <cell r="C97" t="str">
            <v>Óscar</v>
          </cell>
          <cell r="D97" t="str">
            <v>MUR</v>
          </cell>
          <cell r="E97" t="str">
            <v>GALLEGO, Óscar</v>
          </cell>
        </row>
        <row r="98">
          <cell r="A98">
            <v>197</v>
          </cell>
        </row>
        <row r="99">
          <cell r="A99">
            <v>198</v>
          </cell>
        </row>
        <row r="100">
          <cell r="A100">
            <v>199</v>
          </cell>
        </row>
        <row r="101">
          <cell r="A101">
            <v>200</v>
          </cell>
          <cell r="B101" t="str">
            <v>SAURA</v>
          </cell>
          <cell r="C101" t="str">
            <v>Raúl</v>
          </cell>
          <cell r="D101" t="str">
            <v>MUR</v>
          </cell>
          <cell r="E101" t="str">
            <v>SAURA, Raúl</v>
          </cell>
        </row>
        <row r="102">
          <cell r="A102">
            <v>201</v>
          </cell>
        </row>
        <row r="103">
          <cell r="A103">
            <v>202</v>
          </cell>
          <cell r="B103" t="str">
            <v>ANTELO</v>
          </cell>
          <cell r="C103" t="str">
            <v>Elia</v>
          </cell>
          <cell r="D103" t="str">
            <v>MUR</v>
          </cell>
          <cell r="E103" t="str">
            <v>ANTELO, Elia</v>
          </cell>
        </row>
        <row r="104">
          <cell r="A104">
            <v>203</v>
          </cell>
          <cell r="B104" t="str">
            <v>ANTELO</v>
          </cell>
          <cell r="C104" t="str">
            <v>María</v>
          </cell>
          <cell r="D104" t="str">
            <v>MUR</v>
          </cell>
          <cell r="E104" t="str">
            <v>ANTELO, María</v>
          </cell>
        </row>
        <row r="105">
          <cell r="A105">
            <v>204</v>
          </cell>
          <cell r="B105" t="str">
            <v>BAKHTINA</v>
          </cell>
          <cell r="C105" t="str">
            <v>Svetlana</v>
          </cell>
          <cell r="D105" t="str">
            <v>MUR</v>
          </cell>
          <cell r="E105" t="str">
            <v>BAKHTINA, Svetlana</v>
          </cell>
        </row>
        <row r="106">
          <cell r="A106">
            <v>205</v>
          </cell>
          <cell r="B106" t="str">
            <v>CIOSU</v>
          </cell>
          <cell r="C106" t="str">
            <v>Emilia</v>
          </cell>
          <cell r="D106" t="str">
            <v>MUR</v>
          </cell>
          <cell r="E106" t="str">
            <v>CIOSU, Emilia</v>
          </cell>
        </row>
        <row r="107">
          <cell r="A107">
            <v>206</v>
          </cell>
          <cell r="B107" t="str">
            <v>LI</v>
          </cell>
          <cell r="C107" t="str">
            <v>Yuan Yuan</v>
          </cell>
          <cell r="D107" t="str">
            <v>MUR</v>
          </cell>
          <cell r="E107" t="str">
            <v>LI, Yuan Yuan</v>
          </cell>
        </row>
        <row r="108">
          <cell r="A108">
            <v>207</v>
          </cell>
          <cell r="B108" t="str">
            <v>LOZANO</v>
          </cell>
          <cell r="C108" t="str">
            <v>Isabel</v>
          </cell>
          <cell r="D108" t="str">
            <v>MUR</v>
          </cell>
          <cell r="E108" t="str">
            <v>LOZANO, Isabel</v>
          </cell>
          <cell r="F108">
            <v>237</v>
          </cell>
        </row>
        <row r="109">
          <cell r="A109">
            <v>208</v>
          </cell>
          <cell r="B109" t="str">
            <v>NÚÑEZ</v>
          </cell>
          <cell r="C109" t="str">
            <v>Vanessa</v>
          </cell>
          <cell r="D109" t="str">
            <v>MUR</v>
          </cell>
          <cell r="E109" t="str">
            <v>NÚÑEZ, Vanessa</v>
          </cell>
        </row>
        <row r="110">
          <cell r="A110">
            <v>209</v>
          </cell>
          <cell r="B110" t="str">
            <v>PÉREZ</v>
          </cell>
          <cell r="C110" t="str">
            <v>Sara</v>
          </cell>
          <cell r="D110" t="str">
            <v>MUR</v>
          </cell>
          <cell r="E110" t="str">
            <v>PÉREZ, Sara</v>
          </cell>
          <cell r="F110">
            <v>782</v>
          </cell>
        </row>
        <row r="111">
          <cell r="A111">
            <v>210</v>
          </cell>
          <cell r="B111" t="str">
            <v>VILLADA</v>
          </cell>
          <cell r="C111" t="str">
            <v>Jénnifer</v>
          </cell>
          <cell r="D111" t="str">
            <v>MUR</v>
          </cell>
          <cell r="E111" t="str">
            <v>VILLADA, Jénnifer</v>
          </cell>
          <cell r="F111">
            <v>302</v>
          </cell>
        </row>
        <row r="112">
          <cell r="A112">
            <v>211</v>
          </cell>
          <cell r="B112" t="str">
            <v>CALVO</v>
          </cell>
          <cell r="C112" t="str">
            <v>Luis</v>
          </cell>
          <cell r="D112" t="str">
            <v>CNR</v>
          </cell>
          <cell r="E112" t="str">
            <v>CALVO, Luis</v>
          </cell>
        </row>
        <row r="113">
          <cell r="A113">
            <v>212</v>
          </cell>
          <cell r="B113" t="str">
            <v>CARNEROS</v>
          </cell>
          <cell r="C113" t="str">
            <v>Alfredo</v>
          </cell>
          <cell r="D113" t="str">
            <v>IND</v>
          </cell>
          <cell r="E113" t="str">
            <v>CARNEROS, Alfredo</v>
          </cell>
        </row>
        <row r="114">
          <cell r="A114">
            <v>213</v>
          </cell>
          <cell r="B114" t="str">
            <v>CAYMEL</v>
          </cell>
          <cell r="C114" t="str">
            <v>Ismael</v>
          </cell>
          <cell r="D114" t="str">
            <v>VAL</v>
          </cell>
          <cell r="E114" t="str">
            <v>CAYMEL, Ismael</v>
          </cell>
        </row>
        <row r="115">
          <cell r="A115">
            <v>214</v>
          </cell>
          <cell r="B115" t="str">
            <v>TORRES</v>
          </cell>
          <cell r="C115" t="str">
            <v>Daniel</v>
          </cell>
          <cell r="D115" t="str">
            <v>IND</v>
          </cell>
          <cell r="E115" t="str">
            <v>TORRES, Daniel</v>
          </cell>
          <cell r="F115">
            <v>818</v>
          </cell>
        </row>
        <row r="116">
          <cell r="A116">
            <v>215</v>
          </cell>
          <cell r="B116" t="str">
            <v>EMILIANOV</v>
          </cell>
          <cell r="C116" t="str">
            <v>Alexei</v>
          </cell>
          <cell r="D116" t="str">
            <v>PVS</v>
          </cell>
          <cell r="E116" t="str">
            <v>EMILIANOV, Alexei</v>
          </cell>
        </row>
        <row r="117">
          <cell r="A117">
            <v>216</v>
          </cell>
          <cell r="B117" t="str">
            <v>MARTÍNEZ</v>
          </cell>
          <cell r="C117" t="str">
            <v>Íker</v>
          </cell>
          <cell r="D117" t="str">
            <v>PVS</v>
          </cell>
          <cell r="E117" t="str">
            <v>MARTÍNEZ, Íker</v>
          </cell>
        </row>
        <row r="118">
          <cell r="A118">
            <v>217</v>
          </cell>
          <cell r="B118" t="str">
            <v>OMOTARA</v>
          </cell>
          <cell r="C118" t="str">
            <v>Titus</v>
          </cell>
          <cell r="D118" t="str">
            <v>PVS</v>
          </cell>
          <cell r="E118" t="str">
            <v>OMOTARA, Titus</v>
          </cell>
        </row>
        <row r="119">
          <cell r="A119">
            <v>218</v>
          </cell>
          <cell r="B119" t="str">
            <v>RODRÍGUEZ</v>
          </cell>
          <cell r="C119" t="str">
            <v>Sergio</v>
          </cell>
          <cell r="D119" t="str">
            <v>PVS</v>
          </cell>
          <cell r="E119" t="str">
            <v>RODRÍGUEZ, Sergio</v>
          </cell>
        </row>
        <row r="120">
          <cell r="A120">
            <v>219</v>
          </cell>
          <cell r="B120" t="str">
            <v>SANTAMARTA</v>
          </cell>
          <cell r="C120" t="str">
            <v>Víctor</v>
          </cell>
          <cell r="D120" t="str">
            <v>PVS</v>
          </cell>
          <cell r="E120" t="str">
            <v>SANTAMARTA, Víctor</v>
          </cell>
        </row>
        <row r="121">
          <cell r="A121">
            <v>220</v>
          </cell>
          <cell r="B121" t="str">
            <v>MALOV</v>
          </cell>
          <cell r="C121" t="str">
            <v>Valeri</v>
          </cell>
          <cell r="D121" t="str">
            <v>CAT</v>
          </cell>
          <cell r="E121" t="str">
            <v>MALOV, Valeri</v>
          </cell>
        </row>
        <row r="122">
          <cell r="A122">
            <v>221</v>
          </cell>
          <cell r="B122" t="str">
            <v>GONZÁLEZ</v>
          </cell>
          <cell r="C122" t="str">
            <v>Félix</v>
          </cell>
          <cell r="D122" t="str">
            <v>AST</v>
          </cell>
          <cell r="E122" t="str">
            <v>GONZÁLEZ, Félix</v>
          </cell>
        </row>
        <row r="123">
          <cell r="A123">
            <v>222</v>
          </cell>
          <cell r="B123" t="str">
            <v>BURGOS</v>
          </cell>
          <cell r="C123" t="str">
            <v>Emilio</v>
          </cell>
          <cell r="D123" t="str">
            <v>AST</v>
          </cell>
          <cell r="E123" t="str">
            <v>BURGOS, Emilio</v>
          </cell>
        </row>
        <row r="124">
          <cell r="A124">
            <v>223</v>
          </cell>
          <cell r="B124" t="str">
            <v>NAVARRO</v>
          </cell>
          <cell r="C124" t="str">
            <v>Pere</v>
          </cell>
          <cell r="D124" t="str">
            <v>CAT</v>
          </cell>
          <cell r="E124" t="str">
            <v>NAVARRO, Pere</v>
          </cell>
        </row>
        <row r="125">
          <cell r="A125">
            <v>224</v>
          </cell>
          <cell r="B125" t="str">
            <v>MARTÍNEZ</v>
          </cell>
          <cell r="C125" t="str">
            <v>Luis</v>
          </cell>
          <cell r="D125" t="str">
            <v>MAD</v>
          </cell>
          <cell r="E125" t="str">
            <v>MARTÍNEZ, Luis</v>
          </cell>
        </row>
        <row r="126">
          <cell r="A126">
            <v>225</v>
          </cell>
          <cell r="B126" t="str">
            <v>PRADES</v>
          </cell>
          <cell r="C126" t="str">
            <v>Alba</v>
          </cell>
          <cell r="D126" t="str">
            <v>IND</v>
          </cell>
          <cell r="E126" t="str">
            <v>PRADES, Alba</v>
          </cell>
        </row>
        <row r="127">
          <cell r="A127">
            <v>226</v>
          </cell>
          <cell r="B127" t="str">
            <v>KAZANTSEV</v>
          </cell>
          <cell r="C127" t="str">
            <v>Maxim</v>
          </cell>
          <cell r="D127" t="str">
            <v>GAL</v>
          </cell>
          <cell r="E127" t="str">
            <v>KAZANTSEV, Maxim</v>
          </cell>
        </row>
        <row r="128">
          <cell r="A128">
            <v>227</v>
          </cell>
          <cell r="B128" t="str">
            <v>BLANCO</v>
          </cell>
          <cell r="C128" t="str">
            <v>Roberto</v>
          </cell>
          <cell r="D128" t="str">
            <v>GAL</v>
          </cell>
          <cell r="E128" t="str">
            <v>BLANCO, Roberto</v>
          </cell>
        </row>
        <row r="129">
          <cell r="A129">
            <v>228</v>
          </cell>
          <cell r="B129" t="str">
            <v>MACHADO</v>
          </cell>
          <cell r="C129" t="str">
            <v>Miguel Ángel</v>
          </cell>
          <cell r="D129" t="str">
            <v>AND</v>
          </cell>
          <cell r="E129" t="str">
            <v>MACHADO, Miguel Ángel</v>
          </cell>
        </row>
        <row r="130">
          <cell r="A130">
            <v>229</v>
          </cell>
          <cell r="B130" t="str">
            <v>IZQUIERDO</v>
          </cell>
          <cell r="C130" t="str">
            <v>Alberto</v>
          </cell>
          <cell r="D130" t="str">
            <v>CYL</v>
          </cell>
          <cell r="E130" t="str">
            <v>IZQUIERDO, Alberto</v>
          </cell>
        </row>
        <row r="131">
          <cell r="A131">
            <v>230</v>
          </cell>
          <cell r="B131" t="str">
            <v>GUILLÉN</v>
          </cell>
          <cell r="C131" t="str">
            <v>César</v>
          </cell>
          <cell r="D131" t="str">
            <v>CYL</v>
          </cell>
          <cell r="E131" t="str">
            <v>GUILLÉN, César</v>
          </cell>
        </row>
        <row r="132">
          <cell r="A132">
            <v>231</v>
          </cell>
        </row>
        <row r="133">
          <cell r="A133">
            <v>232</v>
          </cell>
        </row>
        <row r="134">
          <cell r="A134">
            <v>233</v>
          </cell>
        </row>
        <row r="135">
          <cell r="A135">
            <v>234</v>
          </cell>
        </row>
        <row r="136">
          <cell r="A136">
            <v>235</v>
          </cell>
        </row>
        <row r="137">
          <cell r="A137">
            <v>236</v>
          </cell>
        </row>
        <row r="138">
          <cell r="A138">
            <v>237</v>
          </cell>
        </row>
        <row r="139">
          <cell r="A139">
            <v>238</v>
          </cell>
        </row>
        <row r="140">
          <cell r="A140">
            <v>239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>
        <row r="3">
          <cell r="A3">
            <v>101</v>
          </cell>
        </row>
      </sheetData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10"/>
  <sheetViews>
    <sheetView view="pageBreakPreview" zoomScale="55" zoomScaleNormal="85" zoomScaleSheetLayoutView="55" workbookViewId="0">
      <selection activeCell="M5" sqref="M5"/>
    </sheetView>
  </sheetViews>
  <sheetFormatPr defaultRowHeight="30"/>
  <cols>
    <col min="1" max="1" width="100.85546875" style="203" customWidth="1"/>
    <col min="2" max="16384" width="9.140625" style="200"/>
  </cols>
  <sheetData>
    <row r="1" spans="1:1" ht="24" customHeight="1">
      <c r="A1" s="199" t="s">
        <v>13667</v>
      </c>
    </row>
    <row r="2" spans="1:1" ht="24" customHeight="1">
      <c r="A2" s="199" t="s">
        <v>13668</v>
      </c>
    </row>
    <row r="3" spans="1:1" ht="144" customHeight="1">
      <c r="A3" s="199" t="s">
        <v>13584</v>
      </c>
    </row>
    <row r="4" spans="1:1" ht="144" customHeight="1">
      <c r="A4" s="201" t="s">
        <v>13581</v>
      </c>
    </row>
    <row r="5" spans="1:1" ht="58.5" customHeight="1">
      <c r="A5" s="202" t="s">
        <v>13582</v>
      </c>
    </row>
    <row r="6" spans="1:1" ht="16.5" customHeight="1">
      <c r="A6" s="201"/>
    </row>
    <row r="7" spans="1:1" ht="97.5" customHeight="1">
      <c r="A7" s="201" t="s">
        <v>13583</v>
      </c>
    </row>
    <row r="8" spans="1:1" ht="97.5" customHeight="1">
      <c r="A8" s="203" t="s">
        <v>13585</v>
      </c>
    </row>
    <row r="9" spans="1:1" ht="66" customHeight="1"/>
    <row r="10" spans="1:1" ht="60">
      <c r="A10" s="204" t="s">
        <v>13652</v>
      </c>
    </row>
  </sheetData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2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"ТТ-Симферополь" г.Симферополь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2</v>
      </c>
      <c r="Z8" s="442"/>
      <c r="AA8" s="443"/>
      <c r="AB8" s="448">
        <v>1</v>
      </c>
      <c r="AC8" s="449"/>
      <c r="AD8" s="450"/>
      <c r="AE8" s="441">
        <v>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3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14</v>
      </c>
      <c r="B16" s="411"/>
      <c r="C16" s="412">
        <v>3</v>
      </c>
      <c r="D16" s="413"/>
      <c r="E16" s="414" t="str">
        <f>IF(A16="","",VLOOKUP(A16,СПИСКИ!$B:$J,2,FALSE))</f>
        <v>"ТТ-Симферополь" г.Симферополь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70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134</v>
      </c>
      <c r="C19" s="193" t="s">
        <v>81</v>
      </c>
      <c r="D19" s="78">
        <v>25</v>
      </c>
      <c r="E19" s="42" t="s">
        <v>92</v>
      </c>
      <c r="F19" s="399" t="str">
        <f>IF(B19="","",VLOOKUP(B19,СПИСКИ!$D:$J,2,FALSE))</f>
        <v>СОЛОВЕЙ Юрий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455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ЗУБОТЫКИН Юрий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132</v>
      </c>
      <c r="C20" s="193" t="s">
        <v>80</v>
      </c>
      <c r="D20" s="78">
        <v>24</v>
      </c>
      <c r="E20" s="42" t="s">
        <v>93</v>
      </c>
      <c r="F20" s="399" t="str">
        <f>IF(B20="","",VLOOKUP(B20,СПИСКИ!$D:$J,2,FALSE))</f>
        <v>СЕРДЮК Роман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392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ШУМАКОВ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131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ТОМУЛИС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134</v>
      </c>
      <c r="B24" s="75"/>
      <c r="C24" s="74">
        <f>IF(D20="","",D20)</f>
        <v>24</v>
      </c>
      <c r="D24" s="76"/>
      <c r="E24" s="59" t="s">
        <v>92</v>
      </c>
      <c r="F24" s="396" t="str">
        <f>IF(A24="","",VLOOKUP(A24,СПИСКИ!$D:$J,2,FALSE))</f>
        <v>СОЛОВЕЙ Юрий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ЗУБОТЫКИН Юрий</v>
      </c>
      <c r="M24" s="397"/>
      <c r="N24" s="397"/>
      <c r="O24" s="397"/>
      <c r="P24" s="397"/>
      <c r="Q24" s="397"/>
      <c r="R24" s="398">
        <v>-8</v>
      </c>
      <c r="S24" s="383"/>
      <c r="T24" s="383">
        <v>10</v>
      </c>
      <c r="U24" s="383"/>
      <c r="V24" s="383">
        <v>-5</v>
      </c>
      <c r="W24" s="383"/>
      <c r="X24" s="383">
        <v>-10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132</v>
      </c>
      <c r="B25" s="75"/>
      <c r="C25" s="74">
        <f>IF(D19="","",D19)</f>
        <v>25</v>
      </c>
      <c r="D25" s="76"/>
      <c r="E25" s="60" t="s">
        <v>93</v>
      </c>
      <c r="F25" s="379" t="str">
        <f>IF(A25="","",VLOOKUP(A25,СПИСКИ!$D:$J,2,FALSE))</f>
        <v>СЕРДЮК Роман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ШУМАКОВ Виталий</v>
      </c>
      <c r="M25" s="364"/>
      <c r="N25" s="364"/>
      <c r="O25" s="364"/>
      <c r="P25" s="364"/>
      <c r="Q25" s="364"/>
      <c r="R25" s="365">
        <v>-5</v>
      </c>
      <c r="S25" s="352"/>
      <c r="T25" s="352">
        <v>-6</v>
      </c>
      <c r="U25" s="352"/>
      <c r="V25" s="352">
        <v>-5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131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ТОМУЛИС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>
        <v>-4</v>
      </c>
      <c r="S26" s="366"/>
      <c r="T26" s="366">
        <v>-7</v>
      </c>
      <c r="U26" s="366"/>
      <c r="V26" s="366">
        <v>-5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134</v>
      </c>
      <c r="B27" s="75"/>
      <c r="C27" s="74">
        <f>IF(D19="","",D19)</f>
        <v>25</v>
      </c>
      <c r="D27" s="76"/>
      <c r="E27" s="60" t="s">
        <v>986</v>
      </c>
      <c r="F27" s="363" t="str">
        <f>IF(A27="","",VLOOKUP(A27,СПИСКИ!$D:$J,2,FALSE))</f>
        <v>СОЛОВЕЙ Юрий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ШУМАКОВ Виталий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132</v>
      </c>
      <c r="B28" s="75"/>
      <c r="C28" s="74">
        <f>D20</f>
        <v>24</v>
      </c>
      <c r="D28" s="76"/>
      <c r="E28" s="63" t="s">
        <v>985</v>
      </c>
      <c r="F28" s="360" t="str">
        <f>IF(A28="","",VLOOKUP(A28,СПИСКИ!$D:$J,2,FALSE))</f>
        <v>СЕРДЮК Роман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ЗУБОТЫКИН Юрий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N539"/>
  <sheetViews>
    <sheetView topLeftCell="A427" zoomScale="66" zoomScaleNormal="66" zoomScaleSheetLayoutView="115" workbookViewId="0">
      <selection activeCell="F462" sqref="F462"/>
    </sheetView>
  </sheetViews>
  <sheetFormatPr defaultColWidth="9.140625" defaultRowHeight="18" outlineLevelCol="1"/>
  <cols>
    <col min="1" max="1" width="6.85546875" style="170" bestFit="1" customWidth="1"/>
    <col min="2" max="2" width="24" style="171" customWidth="1" outlineLevel="1" collapsed="1"/>
    <col min="3" max="3" width="4.28515625" style="172" customWidth="1" outlineLevel="1"/>
    <col min="4" max="4" width="5.28515625" style="173" customWidth="1" outlineLevel="1"/>
    <col min="5" max="5" width="4.7109375" style="172" customWidth="1" outlineLevel="1"/>
    <col min="6" max="6" width="28.7109375" style="173" customWidth="1" outlineLevel="1"/>
    <col min="7" max="8" width="28.7109375" style="173" bestFit="1" customWidth="1"/>
    <col min="9" max="9" width="2.5703125" style="174" bestFit="1" customWidth="1"/>
    <col min="10" max="10" width="2.140625" style="174" bestFit="1" customWidth="1"/>
    <col min="11" max="11" width="2.5703125" style="174" bestFit="1" customWidth="1"/>
    <col min="12" max="14" width="3.28515625" style="175" customWidth="1"/>
    <col min="15" max="16384" width="9.140625" style="170"/>
  </cols>
  <sheetData>
    <row r="1" spans="1:13" s="151" customFormat="1" ht="20.25">
      <c r="A1" s="469" t="str">
        <f>СПИСКИ!A1</f>
        <v>3 тур открытого Чемпионата Краснодарского края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3" s="151" customFormat="1" ht="20.25">
      <c r="A2" s="469" t="str">
        <f>СПИСКИ!A2</f>
        <v>по настольному теннису (1 лига)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</row>
    <row r="3" spans="1:13" s="151" customFormat="1" ht="15.75">
      <c r="A3" s="470" t="str">
        <f>СПИСКИ!A3</f>
        <v>город Краснодар                                                   дата 24-27.10.2019г.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</row>
    <row r="4" spans="1:13" s="151" customFormat="1" ht="16.5">
      <c r="A4" s="471" t="s">
        <v>13549</v>
      </c>
      <c r="B4" s="471"/>
      <c r="C4" s="471"/>
      <c r="D4" s="471"/>
      <c r="E4" s="471"/>
      <c r="F4" s="471"/>
      <c r="G4" s="471"/>
      <c r="H4" s="471"/>
      <c r="I4" s="471"/>
      <c r="J4" s="471"/>
      <c r="K4" s="471"/>
    </row>
    <row r="5" spans="1:13" s="152" customFormat="1" ht="12.95" customHeight="1">
      <c r="B5" s="153"/>
      <c r="C5" s="153"/>
      <c r="D5" s="153"/>
      <c r="E5" s="153"/>
      <c r="F5" s="153"/>
      <c r="G5" s="153"/>
      <c r="H5" s="153"/>
      <c r="I5" s="154"/>
      <c r="J5" s="154"/>
      <c r="K5" s="154"/>
      <c r="L5" s="155"/>
      <c r="M5" s="155"/>
    </row>
    <row r="6" spans="1:13" s="152" customFormat="1" ht="18.75">
      <c r="A6" s="156" t="s">
        <v>987</v>
      </c>
      <c r="B6" s="156" t="s">
        <v>13550</v>
      </c>
      <c r="C6" s="156"/>
      <c r="D6" s="157"/>
      <c r="E6" s="156"/>
      <c r="F6" s="156" t="s">
        <v>13551</v>
      </c>
      <c r="G6" s="156" t="s">
        <v>13552</v>
      </c>
      <c r="H6" s="156" t="s">
        <v>13553</v>
      </c>
      <c r="I6" s="472" t="s">
        <v>13554</v>
      </c>
      <c r="J6" s="472"/>
      <c r="K6" s="472"/>
      <c r="L6" s="155"/>
      <c r="M6" s="155"/>
    </row>
    <row r="7" spans="1:13" s="168" customFormat="1" ht="18" customHeight="1">
      <c r="A7" s="158">
        <v>1</v>
      </c>
      <c r="B7" s="159" t="str">
        <f>'1'!$F$24</f>
        <v>ВАРТАНОВ Армен</v>
      </c>
      <c r="C7" s="160">
        <f>'1'!$AB$24</f>
        <v>0</v>
      </c>
      <c r="D7" s="161" t="s">
        <v>13555</v>
      </c>
      <c r="E7" s="160">
        <f>'1'!$AD$24</f>
        <v>3</v>
      </c>
      <c r="F7" s="162" t="str">
        <f>'1'!$L$24</f>
        <v>ЧИМБАРЦЕВ Владислав</v>
      </c>
      <c r="G7" s="163" t="str">
        <f t="shared" ref="G7:G70" si="0">IF(C7&gt;E7,B7,F7)</f>
        <v>ЧИМБАРЦЕВ Владислав</v>
      </c>
      <c r="H7" s="163" t="str">
        <f t="shared" ref="H7:H70" si="1">IF(C7&lt;E7,B7,F7)</f>
        <v>ВАРТАНОВ Армен</v>
      </c>
      <c r="I7" s="164">
        <f t="shared" ref="I7:I70" si="2">IF(C7&gt;E7,C7,E7)</f>
        <v>3</v>
      </c>
      <c r="J7" s="165" t="s">
        <v>13555</v>
      </c>
      <c r="K7" s="166">
        <f t="shared" ref="K7:K70" si="3">IF(C7&lt;E7,C7,E7)</f>
        <v>0</v>
      </c>
      <c r="L7" s="167"/>
      <c r="M7" s="167"/>
    </row>
    <row r="8" spans="1:13" s="168" customFormat="1" ht="18" customHeight="1">
      <c r="A8" s="158">
        <v>1</v>
      </c>
      <c r="B8" s="159" t="str">
        <f>'1'!$F$25</f>
        <v>ТХАКАХОВ Руслан</v>
      </c>
      <c r="C8" s="160">
        <f>'1'!$AB$25</f>
        <v>0</v>
      </c>
      <c r="D8" s="161" t="s">
        <v>13555</v>
      </c>
      <c r="E8" s="160">
        <f>'1'!$AD$25</f>
        <v>3</v>
      </c>
      <c r="F8" s="162" t="str">
        <f>'1'!$L$25</f>
        <v>ШУТОВ Артем</v>
      </c>
      <c r="G8" s="163" t="str">
        <f t="shared" si="0"/>
        <v>ШУТОВ Артем</v>
      </c>
      <c r="H8" s="163" t="str">
        <f t="shared" si="1"/>
        <v>ТХАКАХОВ Руслан</v>
      </c>
      <c r="I8" s="164">
        <f t="shared" si="2"/>
        <v>3</v>
      </c>
      <c r="J8" s="165" t="s">
        <v>13555</v>
      </c>
      <c r="K8" s="166">
        <f t="shared" si="3"/>
        <v>0</v>
      </c>
      <c r="L8" s="167"/>
      <c r="M8" s="167"/>
    </row>
    <row r="9" spans="1:13" s="168" customFormat="1" ht="18" customHeight="1">
      <c r="A9" s="158">
        <v>1</v>
      </c>
      <c r="B9" s="208" t="str">
        <f>'1'!$F$26</f>
        <v>РОМАНЧЕНКО Екатерина</v>
      </c>
      <c r="C9" s="160">
        <f>'1'!$AB$26</f>
        <v>1</v>
      </c>
      <c r="D9" s="161" t="s">
        <v>13555</v>
      </c>
      <c r="E9" s="160">
        <f>'1'!$AD$26</f>
        <v>3</v>
      </c>
      <c r="F9" s="162" t="str">
        <f>'1'!$L$26</f>
        <v>ДОРОФЕЕВ Петр</v>
      </c>
      <c r="G9" s="163" t="str">
        <f t="shared" si="0"/>
        <v>ДОРОФЕЕВ Петр</v>
      </c>
      <c r="H9" s="163" t="str">
        <f t="shared" si="1"/>
        <v>РОМАНЧЕНКО Екатерина</v>
      </c>
      <c r="I9" s="164">
        <f t="shared" si="2"/>
        <v>3</v>
      </c>
      <c r="J9" s="165" t="s">
        <v>13555</v>
      </c>
      <c r="K9" s="166">
        <f t="shared" si="3"/>
        <v>1</v>
      </c>
      <c r="L9" s="167"/>
      <c r="M9" s="167"/>
    </row>
    <row r="10" spans="1:13" s="168" customFormat="1" ht="18" customHeight="1">
      <c r="A10" s="158">
        <v>1</v>
      </c>
      <c r="B10" s="159" t="str">
        <f>'1'!$F$27</f>
        <v>ВАРТАНОВ Армен</v>
      </c>
      <c r="C10" s="160" t="str">
        <f>'1'!$AB$27</f>
        <v/>
      </c>
      <c r="D10" s="161" t="s">
        <v>13555</v>
      </c>
      <c r="E10" s="160" t="str">
        <f>'1'!$AD$27</f>
        <v/>
      </c>
      <c r="F10" s="162" t="str">
        <f>'1'!$L$27</f>
        <v>ШУТОВ Артем</v>
      </c>
      <c r="G10" s="163" t="str">
        <f t="shared" si="0"/>
        <v>ШУТОВ Артем</v>
      </c>
      <c r="H10" s="163" t="str">
        <f t="shared" si="1"/>
        <v>ШУТОВ Артем</v>
      </c>
      <c r="I10" s="164" t="str">
        <f t="shared" si="2"/>
        <v/>
      </c>
      <c r="J10" s="165" t="s">
        <v>13555</v>
      </c>
      <c r="K10" s="166" t="str">
        <f t="shared" si="3"/>
        <v/>
      </c>
      <c r="L10" s="167"/>
      <c r="M10" s="167"/>
    </row>
    <row r="11" spans="1:13" s="168" customFormat="1" ht="18" customHeight="1">
      <c r="A11" s="158">
        <v>1</v>
      </c>
      <c r="B11" s="159" t="str">
        <f>'1'!$F$28</f>
        <v>ТХАКАХОВ Руслан</v>
      </c>
      <c r="C11" s="160" t="str">
        <f>'1'!$AB$28</f>
        <v/>
      </c>
      <c r="D11" s="161" t="s">
        <v>13555</v>
      </c>
      <c r="E11" s="160" t="str">
        <f>'1'!$AD$28</f>
        <v/>
      </c>
      <c r="F11" s="162" t="str">
        <f>'1'!$L$28</f>
        <v>ЧИМБАРЦЕВ Владислав</v>
      </c>
      <c r="G11" s="163" t="str">
        <f t="shared" si="0"/>
        <v>ЧИМБАРЦЕВ Владислав</v>
      </c>
      <c r="H11" s="163" t="str">
        <f t="shared" si="1"/>
        <v>ЧИМБАРЦЕВ Владислав</v>
      </c>
      <c r="I11" s="164" t="str">
        <f t="shared" si="2"/>
        <v/>
      </c>
      <c r="J11" s="165" t="s">
        <v>13555</v>
      </c>
      <c r="K11" s="166" t="str">
        <f t="shared" si="3"/>
        <v/>
      </c>
      <c r="L11" s="167"/>
      <c r="M11" s="167"/>
    </row>
    <row r="12" spans="1:13" s="168" customFormat="1" ht="18" customHeight="1">
      <c r="A12" s="169">
        <v>2</v>
      </c>
      <c r="B12" s="159" t="str">
        <f>'2'!$F$24</f>
        <v>СОЛОВЕЙ Юрий</v>
      </c>
      <c r="C12" s="160">
        <f>'2'!$AB$24</f>
        <v>1</v>
      </c>
      <c r="D12" s="161" t="s">
        <v>13555</v>
      </c>
      <c r="E12" s="160">
        <f>'2'!$AD$24</f>
        <v>3</v>
      </c>
      <c r="F12" s="162" t="str">
        <f>'2'!$L$24</f>
        <v>ЗУБОТЫКИН Юрий</v>
      </c>
      <c r="G12" s="163" t="str">
        <f t="shared" si="0"/>
        <v>ЗУБОТЫКИН Юрий</v>
      </c>
      <c r="H12" s="163" t="str">
        <f t="shared" si="1"/>
        <v>СОЛОВЕЙ Юрий</v>
      </c>
      <c r="I12" s="164">
        <f t="shared" si="2"/>
        <v>3</v>
      </c>
      <c r="J12" s="165" t="s">
        <v>13555</v>
      </c>
      <c r="K12" s="166">
        <f t="shared" si="3"/>
        <v>1</v>
      </c>
      <c r="L12" s="167"/>
      <c r="M12" s="167"/>
    </row>
    <row r="13" spans="1:13" s="168" customFormat="1" ht="18" customHeight="1">
      <c r="A13" s="169">
        <v>2</v>
      </c>
      <c r="B13" s="159" t="str">
        <f>'2'!$F$25</f>
        <v>СЕРДЮК Роман</v>
      </c>
      <c r="C13" s="160">
        <f>'2'!$AB$25</f>
        <v>0</v>
      </c>
      <c r="D13" s="161" t="s">
        <v>13555</v>
      </c>
      <c r="E13" s="160">
        <f>'2'!$AD$25</f>
        <v>3</v>
      </c>
      <c r="F13" s="162" t="str">
        <f>'2'!$L$25</f>
        <v>ШУМАКОВ Виталий</v>
      </c>
      <c r="G13" s="163" t="str">
        <f t="shared" si="0"/>
        <v>ШУМАКОВ Виталий</v>
      </c>
      <c r="H13" s="163" t="str">
        <f t="shared" si="1"/>
        <v>СЕРДЮК Роман</v>
      </c>
      <c r="I13" s="164">
        <f t="shared" si="2"/>
        <v>3</v>
      </c>
      <c r="J13" s="165" t="s">
        <v>13555</v>
      </c>
      <c r="K13" s="166">
        <f t="shared" si="3"/>
        <v>0</v>
      </c>
      <c r="L13" s="167"/>
      <c r="M13" s="167"/>
    </row>
    <row r="14" spans="1:13" s="168" customFormat="1" ht="18" customHeight="1">
      <c r="A14" s="169">
        <v>2</v>
      </c>
      <c r="B14" s="159" t="str">
        <f>'2'!$F$26</f>
        <v>ТОМУЛИС Дарья</v>
      </c>
      <c r="C14" s="160">
        <f>'2'!$AB$26</f>
        <v>0</v>
      </c>
      <c r="D14" s="161" t="s">
        <v>13555</v>
      </c>
      <c r="E14" s="160">
        <f>'2'!$AD$26</f>
        <v>3</v>
      </c>
      <c r="F14" s="162" t="str">
        <f>'2'!$L$26</f>
        <v>БОНДАРЬ Владимир</v>
      </c>
      <c r="G14" s="163" t="str">
        <f t="shared" si="0"/>
        <v>БОНДАРЬ Владимир</v>
      </c>
      <c r="H14" s="163" t="str">
        <f t="shared" si="1"/>
        <v>ТОМУЛИС Дарья</v>
      </c>
      <c r="I14" s="164">
        <f t="shared" si="2"/>
        <v>3</v>
      </c>
      <c r="J14" s="165" t="s">
        <v>13555</v>
      </c>
      <c r="K14" s="166">
        <f t="shared" si="3"/>
        <v>0</v>
      </c>
      <c r="L14" s="167"/>
      <c r="M14" s="167"/>
    </row>
    <row r="15" spans="1:13" s="168" customFormat="1" ht="18" customHeight="1">
      <c r="A15" s="169">
        <v>2</v>
      </c>
      <c r="B15" s="159" t="str">
        <f>'2'!$F$27</f>
        <v>СОЛОВЕЙ Юрий</v>
      </c>
      <c r="C15" s="160" t="str">
        <f>'2'!$AB$27</f>
        <v/>
      </c>
      <c r="D15" s="161" t="s">
        <v>13555</v>
      </c>
      <c r="E15" s="160" t="str">
        <f>'2'!$AD$27</f>
        <v/>
      </c>
      <c r="F15" s="162" t="str">
        <f>'2'!$L$27</f>
        <v>ШУМАКОВ Виталий</v>
      </c>
      <c r="G15" s="163" t="str">
        <f t="shared" si="0"/>
        <v>ШУМАКОВ Виталий</v>
      </c>
      <c r="H15" s="163" t="str">
        <f t="shared" si="1"/>
        <v>ШУМАКОВ Виталий</v>
      </c>
      <c r="I15" s="164" t="str">
        <f t="shared" si="2"/>
        <v/>
      </c>
      <c r="J15" s="165" t="s">
        <v>13555</v>
      </c>
      <c r="K15" s="166" t="str">
        <f t="shared" si="3"/>
        <v/>
      </c>
      <c r="L15" s="167"/>
      <c r="M15" s="167"/>
    </row>
    <row r="16" spans="1:13" s="168" customFormat="1" ht="18" customHeight="1">
      <c r="A16" s="169">
        <v>2</v>
      </c>
      <c r="B16" s="159" t="str">
        <f>'2'!$F$28</f>
        <v>СЕРДЮК Роман</v>
      </c>
      <c r="C16" s="160" t="str">
        <f>'2'!$AB$28</f>
        <v/>
      </c>
      <c r="D16" s="161" t="s">
        <v>13555</v>
      </c>
      <c r="E16" s="160" t="str">
        <f>'2'!$AD$28</f>
        <v/>
      </c>
      <c r="F16" s="162" t="str">
        <f>'2'!$L$28</f>
        <v>ЗУБОТЫКИН Юрий</v>
      </c>
      <c r="G16" s="163" t="str">
        <f t="shared" si="0"/>
        <v>ЗУБОТЫКИН Юрий</v>
      </c>
      <c r="H16" s="163" t="str">
        <f t="shared" si="1"/>
        <v>ЗУБОТЫКИН Юрий</v>
      </c>
      <c r="I16" s="164" t="str">
        <f t="shared" si="2"/>
        <v/>
      </c>
      <c r="J16" s="165" t="s">
        <v>13555</v>
      </c>
      <c r="K16" s="166" t="str">
        <f t="shared" si="3"/>
        <v/>
      </c>
      <c r="L16" s="167"/>
      <c r="M16" s="167"/>
    </row>
    <row r="17" spans="1:13" s="168" customFormat="1" ht="18" customHeight="1">
      <c r="A17" s="158">
        <v>3</v>
      </c>
      <c r="B17" s="159" t="str">
        <f>'3'!$F$24</f>
        <v>СУСЛИН Анатолий</v>
      </c>
      <c r="C17" s="160">
        <f>'3'!$AB$24</f>
        <v>3</v>
      </c>
      <c r="D17" s="161" t="s">
        <v>13555</v>
      </c>
      <c r="E17" s="160">
        <f>'3'!$AD$24</f>
        <v>0</v>
      </c>
      <c r="F17" s="162" t="str">
        <f>'3'!$L$24</f>
        <v>ГУБАНОВ Никита</v>
      </c>
      <c r="G17" s="163" t="str">
        <f t="shared" si="0"/>
        <v>СУСЛИН Анатолий</v>
      </c>
      <c r="H17" s="163" t="str">
        <f t="shared" si="1"/>
        <v>ГУБАНОВ Никита</v>
      </c>
      <c r="I17" s="164">
        <f t="shared" si="2"/>
        <v>3</v>
      </c>
      <c r="J17" s="165" t="s">
        <v>13555</v>
      </c>
      <c r="K17" s="166">
        <f t="shared" si="3"/>
        <v>0</v>
      </c>
      <c r="L17" s="167"/>
      <c r="M17" s="167"/>
    </row>
    <row r="18" spans="1:13" s="168" customFormat="1" ht="18" customHeight="1">
      <c r="A18" s="158">
        <v>3</v>
      </c>
      <c r="B18" s="159" t="str">
        <f>'3'!$F$25</f>
        <v>ТКАЧЕНКО Максим</v>
      </c>
      <c r="C18" s="160">
        <f>'3'!$AB$25</f>
        <v>3</v>
      </c>
      <c r="D18" s="161" t="s">
        <v>13555</v>
      </c>
      <c r="E18" s="160">
        <f>'3'!$AD$25</f>
        <v>0</v>
      </c>
      <c r="F18" s="162" t="str">
        <f>'3'!$L$25</f>
        <v>УКРАИНСКИЙ Александр</v>
      </c>
      <c r="G18" s="163" t="str">
        <f t="shared" si="0"/>
        <v>ТКАЧЕНКО Максим</v>
      </c>
      <c r="H18" s="163" t="str">
        <f t="shared" si="1"/>
        <v>УКРАИНСКИЙ Александр</v>
      </c>
      <c r="I18" s="164">
        <f t="shared" si="2"/>
        <v>3</v>
      </c>
      <c r="J18" s="165" t="s">
        <v>13555</v>
      </c>
      <c r="K18" s="166">
        <f t="shared" si="3"/>
        <v>0</v>
      </c>
      <c r="L18" s="167"/>
      <c r="M18" s="167"/>
    </row>
    <row r="19" spans="1:13" s="168" customFormat="1" ht="18" customHeight="1">
      <c r="A19" s="158">
        <v>3</v>
      </c>
      <c r="B19" s="159" t="str">
        <f>'3'!$F$26</f>
        <v>ЧЕРНЫШКОВА Нина</v>
      </c>
      <c r="C19" s="160">
        <f>'3'!$AB$26</f>
        <v>0</v>
      </c>
      <c r="D19" s="161" t="s">
        <v>13555</v>
      </c>
      <c r="E19" s="160">
        <f>'3'!$AD$26</f>
        <v>3</v>
      </c>
      <c r="F19" s="162" t="str">
        <f>'3'!$L$26</f>
        <v>БОРОДИН Илья</v>
      </c>
      <c r="G19" s="163" t="str">
        <f t="shared" si="0"/>
        <v>БОРОДИН Илья</v>
      </c>
      <c r="H19" s="163" t="str">
        <f t="shared" si="1"/>
        <v>ЧЕРНЫШКОВА Нина</v>
      </c>
      <c r="I19" s="164">
        <f t="shared" si="2"/>
        <v>3</v>
      </c>
      <c r="J19" s="165" t="s">
        <v>13555</v>
      </c>
      <c r="K19" s="166">
        <f t="shared" si="3"/>
        <v>0</v>
      </c>
      <c r="L19" s="167"/>
      <c r="M19" s="167"/>
    </row>
    <row r="20" spans="1:13" s="168" customFormat="1" ht="18" customHeight="1">
      <c r="A20" s="158">
        <v>3</v>
      </c>
      <c r="B20" s="159" t="str">
        <f>'3'!$F$27</f>
        <v>СУСЛИН Анатолий</v>
      </c>
      <c r="C20" s="160">
        <f>'3'!$AB$27</f>
        <v>3</v>
      </c>
      <c r="D20" s="161" t="s">
        <v>13555</v>
      </c>
      <c r="E20" s="160">
        <f>'3'!$AD$27</f>
        <v>0</v>
      </c>
      <c r="F20" s="162" t="str">
        <f>'3'!$L$27</f>
        <v>УКРАИНСКИЙ Александр</v>
      </c>
      <c r="G20" s="163" t="str">
        <f t="shared" si="0"/>
        <v>СУСЛИН Анатолий</v>
      </c>
      <c r="H20" s="163" t="str">
        <f t="shared" si="1"/>
        <v>УКРАИНСКИЙ Александр</v>
      </c>
      <c r="I20" s="164">
        <f t="shared" si="2"/>
        <v>3</v>
      </c>
      <c r="J20" s="165" t="s">
        <v>13555</v>
      </c>
      <c r="K20" s="166">
        <f t="shared" si="3"/>
        <v>0</v>
      </c>
      <c r="L20" s="167"/>
      <c r="M20" s="167"/>
    </row>
    <row r="21" spans="1:13" s="168" customFormat="1" ht="18" customHeight="1">
      <c r="A21" s="158">
        <v>3</v>
      </c>
      <c r="B21" s="159" t="str">
        <f>'3'!$F$28</f>
        <v>ТКАЧЕНКО Максим</v>
      </c>
      <c r="C21" s="160" t="str">
        <f>'3'!$AB$28</f>
        <v/>
      </c>
      <c r="D21" s="161" t="s">
        <v>13555</v>
      </c>
      <c r="E21" s="160" t="str">
        <f>'3'!$AD$28</f>
        <v/>
      </c>
      <c r="F21" s="162" t="str">
        <f>'3'!$L$28</f>
        <v>ГУБАНОВ Никита</v>
      </c>
      <c r="G21" s="163" t="str">
        <f t="shared" si="0"/>
        <v>ГУБАНОВ Никита</v>
      </c>
      <c r="H21" s="163" t="str">
        <f t="shared" si="1"/>
        <v>ГУБАНОВ Никита</v>
      </c>
      <c r="I21" s="164" t="str">
        <f t="shared" si="2"/>
        <v/>
      </c>
      <c r="J21" s="165" t="s">
        <v>13555</v>
      </c>
      <c r="K21" s="166" t="str">
        <f t="shared" si="3"/>
        <v/>
      </c>
      <c r="L21" s="167"/>
      <c r="M21" s="167"/>
    </row>
    <row r="22" spans="1:13" s="168" customFormat="1" ht="18" customHeight="1">
      <c r="A22" s="169">
        <v>4</v>
      </c>
      <c r="B22" s="159" t="str">
        <f>'4'!$F$24</f>
        <v>СИНЧЕНКО Виталий</v>
      </c>
      <c r="C22" s="160">
        <f>'4'!$AB$24</f>
        <v>3</v>
      </c>
      <c r="D22" s="161" t="s">
        <v>13555</v>
      </c>
      <c r="E22" s="160">
        <f>'4'!$AD$24</f>
        <v>1</v>
      </c>
      <c r="F22" s="162" t="str">
        <f>'4'!$L$24</f>
        <v>ЛЕБЕДЕВ Александр</v>
      </c>
      <c r="G22" s="163" t="str">
        <f t="shared" si="0"/>
        <v>СИНЧЕНКО Виталий</v>
      </c>
      <c r="H22" s="163" t="str">
        <f t="shared" si="1"/>
        <v>ЛЕБЕДЕВ Александр</v>
      </c>
      <c r="I22" s="164">
        <f t="shared" si="2"/>
        <v>3</v>
      </c>
      <c r="J22" s="165" t="s">
        <v>13555</v>
      </c>
      <c r="K22" s="166">
        <f t="shared" si="3"/>
        <v>1</v>
      </c>
      <c r="L22" s="167"/>
      <c r="M22" s="167"/>
    </row>
    <row r="23" spans="1:13" s="168" customFormat="1" ht="18" customHeight="1">
      <c r="A23" s="169">
        <v>4</v>
      </c>
      <c r="B23" s="159" t="str">
        <f>'4'!$F$25</f>
        <v>ЧЕРНЯВСКАЯ Елизавета</v>
      </c>
      <c r="C23" s="160">
        <f>'4'!$AB$25</f>
        <v>0</v>
      </c>
      <c r="D23" s="161" t="s">
        <v>13555</v>
      </c>
      <c r="E23" s="160">
        <f>'4'!$AD$25</f>
        <v>3</v>
      </c>
      <c r="F23" s="162" t="str">
        <f>'4'!$L$25</f>
        <v>ЖУРАВЛЕВ Евгений</v>
      </c>
      <c r="G23" s="163" t="str">
        <f t="shared" si="0"/>
        <v>ЖУРАВЛЕВ Евгений</v>
      </c>
      <c r="H23" s="163" t="str">
        <f t="shared" si="1"/>
        <v>ЧЕРНЯВСКАЯ Елизавета</v>
      </c>
      <c r="I23" s="164">
        <f t="shared" si="2"/>
        <v>3</v>
      </c>
      <c r="J23" s="165" t="s">
        <v>13555</v>
      </c>
      <c r="K23" s="166">
        <f t="shared" si="3"/>
        <v>0</v>
      </c>
      <c r="L23" s="167"/>
      <c r="M23" s="167"/>
    </row>
    <row r="24" spans="1:13" s="168" customFormat="1" ht="18" customHeight="1">
      <c r="A24" s="169">
        <v>4</v>
      </c>
      <c r="B24" s="159" t="str">
        <f>'4'!$F$26</f>
        <v>ХАРЧЕНКО Вера</v>
      </c>
      <c r="C24" s="160">
        <f>'4'!$AB$26</f>
        <v>0</v>
      </c>
      <c r="D24" s="161" t="s">
        <v>13555</v>
      </c>
      <c r="E24" s="160">
        <f>'4'!$AD$26</f>
        <v>3</v>
      </c>
      <c r="F24" s="162" t="str">
        <f>'4'!$L$26</f>
        <v>ЭРЕНЦЕНОВ Алдар</v>
      </c>
      <c r="G24" s="163" t="str">
        <f t="shared" si="0"/>
        <v>ЭРЕНЦЕНОВ Алдар</v>
      </c>
      <c r="H24" s="163" t="str">
        <f t="shared" si="1"/>
        <v>ХАРЧЕНКО Вера</v>
      </c>
      <c r="I24" s="164">
        <f t="shared" si="2"/>
        <v>3</v>
      </c>
      <c r="J24" s="165" t="s">
        <v>13555</v>
      </c>
      <c r="K24" s="166">
        <f t="shared" si="3"/>
        <v>0</v>
      </c>
      <c r="L24" s="167"/>
      <c r="M24" s="167"/>
    </row>
    <row r="25" spans="1:13" s="168" customFormat="1" ht="18" customHeight="1">
      <c r="A25" s="169">
        <v>4</v>
      </c>
      <c r="B25" s="159" t="str">
        <f>'4'!$F$27</f>
        <v>СИНЧЕНКО Виталий</v>
      </c>
      <c r="C25" s="160">
        <f>'4'!$AB$27</f>
        <v>3</v>
      </c>
      <c r="D25" s="161" t="s">
        <v>13555</v>
      </c>
      <c r="E25" s="160">
        <f>'4'!$AD$27</f>
        <v>0</v>
      </c>
      <c r="F25" s="162" t="str">
        <f>'4'!$L$27</f>
        <v>ЖУРАВЛЕВ Евгений</v>
      </c>
      <c r="G25" s="163" t="str">
        <f t="shared" si="0"/>
        <v>СИНЧЕНКО Виталий</v>
      </c>
      <c r="H25" s="163" t="str">
        <f t="shared" si="1"/>
        <v>ЖУРАВЛЕВ Евгений</v>
      </c>
      <c r="I25" s="164">
        <f t="shared" si="2"/>
        <v>3</v>
      </c>
      <c r="J25" s="165" t="s">
        <v>13555</v>
      </c>
      <c r="K25" s="166">
        <f t="shared" si="3"/>
        <v>0</v>
      </c>
      <c r="L25" s="167"/>
      <c r="M25" s="167"/>
    </row>
    <row r="26" spans="1:13" s="168" customFormat="1" ht="18" customHeight="1">
      <c r="A26" s="169">
        <v>4</v>
      </c>
      <c r="B26" s="159" t="str">
        <f>'4'!$F$28</f>
        <v>ЧЕРНЯВСКАЯ Елизавета</v>
      </c>
      <c r="C26" s="160">
        <f>'4'!$AB$28</f>
        <v>3</v>
      </c>
      <c r="D26" s="161" t="s">
        <v>13555</v>
      </c>
      <c r="E26" s="160">
        <f>'4'!$AD$28</f>
        <v>2</v>
      </c>
      <c r="F26" s="162" t="str">
        <f>'4'!$L$28</f>
        <v>ЛЕБЕДЕВ Александр</v>
      </c>
      <c r="G26" s="163" t="str">
        <f t="shared" si="0"/>
        <v>ЧЕРНЯВСКАЯ Елизавета</v>
      </c>
      <c r="H26" s="163" t="str">
        <f t="shared" si="1"/>
        <v>ЛЕБЕДЕВ Александр</v>
      </c>
      <c r="I26" s="164">
        <f t="shared" si="2"/>
        <v>3</v>
      </c>
      <c r="J26" s="165" t="s">
        <v>13555</v>
      </c>
      <c r="K26" s="166">
        <f t="shared" si="3"/>
        <v>2</v>
      </c>
      <c r="L26" s="167"/>
      <c r="M26" s="167"/>
    </row>
    <row r="27" spans="1:13" s="168" customFormat="1" ht="18" customHeight="1">
      <c r="A27" s="158">
        <v>5</v>
      </c>
      <c r="B27" s="208" t="str">
        <f>'5'!$F$24</f>
        <v>ЧЕРЕДНИЧЕНКО Сергей</v>
      </c>
      <c r="C27" s="160">
        <f>'5'!$AB$24</f>
        <v>1</v>
      </c>
      <c r="D27" s="161" t="s">
        <v>13555</v>
      </c>
      <c r="E27" s="160">
        <f>'5'!$AD$24</f>
        <v>3</v>
      </c>
      <c r="F27" s="162" t="str">
        <f>'5'!$L$24</f>
        <v>НАУМОВ Михаил</v>
      </c>
      <c r="G27" s="163" t="str">
        <f t="shared" si="0"/>
        <v>НАУМОВ Михаил</v>
      </c>
      <c r="H27" s="163" t="str">
        <f t="shared" si="1"/>
        <v>ЧЕРЕДНИЧЕНКО Сергей</v>
      </c>
      <c r="I27" s="164">
        <f t="shared" si="2"/>
        <v>3</v>
      </c>
      <c r="J27" s="165" t="s">
        <v>13555</v>
      </c>
      <c r="K27" s="166">
        <f t="shared" si="3"/>
        <v>1</v>
      </c>
      <c r="L27" s="167"/>
      <c r="M27" s="167"/>
    </row>
    <row r="28" spans="1:13" s="168" customFormat="1" ht="18" customHeight="1">
      <c r="A28" s="158">
        <v>5</v>
      </c>
      <c r="B28" s="159" t="str">
        <f>'5'!$F$25</f>
        <v>ЛАПИН Андрей</v>
      </c>
      <c r="C28" s="160">
        <f>'5'!$AB$25</f>
        <v>1</v>
      </c>
      <c r="D28" s="161" t="s">
        <v>13555</v>
      </c>
      <c r="E28" s="160">
        <f>'5'!$AD$25</f>
        <v>3</v>
      </c>
      <c r="F28" s="162" t="str">
        <f>'5'!$L$25</f>
        <v>МАСОВЕР Андрей</v>
      </c>
      <c r="G28" s="163" t="str">
        <f t="shared" si="0"/>
        <v>МАСОВЕР Андрей</v>
      </c>
      <c r="H28" s="163" t="str">
        <f t="shared" si="1"/>
        <v>ЛАПИН Андрей</v>
      </c>
      <c r="I28" s="164">
        <f t="shared" si="2"/>
        <v>3</v>
      </c>
      <c r="J28" s="165" t="s">
        <v>13555</v>
      </c>
      <c r="K28" s="166">
        <f t="shared" si="3"/>
        <v>1</v>
      </c>
      <c r="L28" s="167"/>
      <c r="M28" s="167"/>
    </row>
    <row r="29" spans="1:13" s="168" customFormat="1" ht="18" customHeight="1">
      <c r="A29" s="158">
        <v>5</v>
      </c>
      <c r="B29" s="159" t="str">
        <f>'5'!$F$26</f>
        <v>ШЕПЕЛЕВ Роман</v>
      </c>
      <c r="C29" s="160">
        <f>'5'!$AB$26</f>
        <v>3</v>
      </c>
      <c r="D29" s="161" t="s">
        <v>13555</v>
      </c>
      <c r="E29" s="160">
        <f>'5'!$AD$26</f>
        <v>2</v>
      </c>
      <c r="F29" s="162" t="str">
        <f>'5'!$L$26</f>
        <v>КАЛАШНИКОВА Эвелина</v>
      </c>
      <c r="G29" s="163" t="str">
        <f t="shared" si="0"/>
        <v>ШЕПЕЛЕВ Роман</v>
      </c>
      <c r="H29" s="163" t="str">
        <f t="shared" si="1"/>
        <v>КАЛАШНИКОВА Эвелина</v>
      </c>
      <c r="I29" s="164">
        <f t="shared" si="2"/>
        <v>3</v>
      </c>
      <c r="J29" s="165" t="s">
        <v>13555</v>
      </c>
      <c r="K29" s="166">
        <f t="shared" si="3"/>
        <v>2</v>
      </c>
      <c r="L29" s="167"/>
      <c r="M29" s="167"/>
    </row>
    <row r="30" spans="1:13" s="168" customFormat="1" ht="18" customHeight="1">
      <c r="A30" s="158">
        <v>5</v>
      </c>
      <c r="B30" s="208" t="str">
        <f>'5'!$F$27</f>
        <v>ЧЕРЕДНИЧЕНКО Сергей</v>
      </c>
      <c r="C30" s="160">
        <f>'5'!$AB$27</f>
        <v>1</v>
      </c>
      <c r="D30" s="161" t="s">
        <v>13555</v>
      </c>
      <c r="E30" s="160">
        <f>'5'!$AD$27</f>
        <v>3</v>
      </c>
      <c r="F30" s="162" t="str">
        <f>'5'!$L$27</f>
        <v>МАСОВЕР Андрей</v>
      </c>
      <c r="G30" s="163" t="str">
        <f t="shared" si="0"/>
        <v>МАСОВЕР Андрей</v>
      </c>
      <c r="H30" s="163" t="str">
        <f t="shared" si="1"/>
        <v>ЧЕРЕДНИЧЕНКО Сергей</v>
      </c>
      <c r="I30" s="164">
        <f t="shared" si="2"/>
        <v>3</v>
      </c>
      <c r="J30" s="165" t="s">
        <v>13555</v>
      </c>
      <c r="K30" s="166">
        <f t="shared" si="3"/>
        <v>1</v>
      </c>
      <c r="L30" s="167"/>
      <c r="M30" s="167"/>
    </row>
    <row r="31" spans="1:13" s="168" customFormat="1" ht="18" customHeight="1">
      <c r="A31" s="158">
        <v>5</v>
      </c>
      <c r="B31" s="159" t="str">
        <f>'5'!$F$28</f>
        <v>ЛАПИН Андрей</v>
      </c>
      <c r="C31" s="160" t="str">
        <f>'5'!$AB$28</f>
        <v/>
      </c>
      <c r="D31" s="161" t="s">
        <v>13555</v>
      </c>
      <c r="E31" s="160" t="str">
        <f>'5'!$AD$28</f>
        <v/>
      </c>
      <c r="F31" s="162" t="str">
        <f>'5'!$L$28</f>
        <v>НАУМОВ Михаил</v>
      </c>
      <c r="G31" s="163" t="str">
        <f t="shared" si="0"/>
        <v>НАУМОВ Михаил</v>
      </c>
      <c r="H31" s="163" t="str">
        <f t="shared" si="1"/>
        <v>НАУМОВ Михаил</v>
      </c>
      <c r="I31" s="164" t="str">
        <f t="shared" si="2"/>
        <v/>
      </c>
      <c r="J31" s="165" t="s">
        <v>13555</v>
      </c>
      <c r="K31" s="166" t="str">
        <f t="shared" si="3"/>
        <v/>
      </c>
      <c r="L31" s="167"/>
      <c r="M31" s="167"/>
    </row>
    <row r="32" spans="1:13" s="168" customFormat="1" ht="18" customHeight="1">
      <c r="A32" s="169">
        <v>6</v>
      </c>
      <c r="B32" s="159" t="str">
        <f>'6'!$F$24</f>
        <v>ЕЛИСЕЕВ Максим</v>
      </c>
      <c r="C32" s="160">
        <f>'6'!$AB$24</f>
        <v>0</v>
      </c>
      <c r="D32" s="161" t="s">
        <v>13555</v>
      </c>
      <c r="E32" s="160">
        <f>'6'!$AD$24</f>
        <v>3</v>
      </c>
      <c r="F32" s="162" t="str">
        <f>'6'!$L$24</f>
        <v>ЛОПАТИН Александр</v>
      </c>
      <c r="G32" s="163" t="str">
        <f t="shared" si="0"/>
        <v>ЛОПАТИН Александр</v>
      </c>
      <c r="H32" s="163" t="str">
        <f t="shared" si="1"/>
        <v>ЕЛИСЕЕВ Максим</v>
      </c>
      <c r="I32" s="164">
        <f t="shared" si="2"/>
        <v>3</v>
      </c>
      <c r="J32" s="165" t="s">
        <v>13555</v>
      </c>
      <c r="K32" s="166">
        <f t="shared" si="3"/>
        <v>0</v>
      </c>
      <c r="L32" s="167"/>
      <c r="M32" s="167"/>
    </row>
    <row r="33" spans="1:13" s="168" customFormat="1" ht="18" customHeight="1">
      <c r="A33" s="169">
        <v>6</v>
      </c>
      <c r="B33" s="159" t="str">
        <f>'6'!$F$25</f>
        <v>АНТИФЕЕВ Олег</v>
      </c>
      <c r="C33" s="160">
        <f>'6'!$AB$25</f>
        <v>0</v>
      </c>
      <c r="D33" s="161" t="s">
        <v>13555</v>
      </c>
      <c r="E33" s="160">
        <f>'6'!$AD$25</f>
        <v>3</v>
      </c>
      <c r="F33" s="162" t="str">
        <f>'6'!$L$25</f>
        <v>ЧЕРКЕС Данил</v>
      </c>
      <c r="G33" s="163" t="str">
        <f t="shared" si="0"/>
        <v>ЧЕРКЕС Данил</v>
      </c>
      <c r="H33" s="163" t="str">
        <f t="shared" si="1"/>
        <v>АНТИФЕЕВ Олег</v>
      </c>
      <c r="I33" s="164">
        <f t="shared" si="2"/>
        <v>3</v>
      </c>
      <c r="J33" s="165" t="s">
        <v>13555</v>
      </c>
      <c r="K33" s="166">
        <f t="shared" si="3"/>
        <v>0</v>
      </c>
      <c r="L33" s="167"/>
      <c r="M33" s="167"/>
    </row>
    <row r="34" spans="1:13" s="168" customFormat="1" ht="18" customHeight="1">
      <c r="A34" s="169">
        <v>6</v>
      </c>
      <c r="B34" s="159" t="str">
        <f>'6'!$F$26</f>
        <v>ВАСИЛЕНКО Михаил</v>
      </c>
      <c r="C34" s="160">
        <f>'6'!$AB$26</f>
        <v>0</v>
      </c>
      <c r="D34" s="161" t="s">
        <v>13555</v>
      </c>
      <c r="E34" s="160">
        <f>'6'!$AD$26</f>
        <v>3</v>
      </c>
      <c r="F34" s="162" t="str">
        <f>'6'!$L$26</f>
        <v>КОСТКИН Денис</v>
      </c>
      <c r="G34" s="163" t="str">
        <f t="shared" si="0"/>
        <v>КОСТКИН Денис</v>
      </c>
      <c r="H34" s="163" t="str">
        <f t="shared" si="1"/>
        <v>ВАСИЛЕНКО Михаил</v>
      </c>
      <c r="I34" s="164">
        <f t="shared" si="2"/>
        <v>3</v>
      </c>
      <c r="J34" s="165" t="s">
        <v>13555</v>
      </c>
      <c r="K34" s="166">
        <f t="shared" si="3"/>
        <v>0</v>
      </c>
      <c r="L34" s="167"/>
      <c r="M34" s="167"/>
    </row>
    <row r="35" spans="1:13" s="168" customFormat="1" ht="18" customHeight="1">
      <c r="A35" s="169">
        <v>6</v>
      </c>
      <c r="B35" s="159" t="str">
        <f>'6'!$F$27</f>
        <v>ЕЛИСЕЕВ Максим</v>
      </c>
      <c r="C35" s="160" t="str">
        <f>'6'!$AB$27</f>
        <v/>
      </c>
      <c r="D35" s="161" t="s">
        <v>13555</v>
      </c>
      <c r="E35" s="160" t="str">
        <f>'6'!$AD$27</f>
        <v/>
      </c>
      <c r="F35" s="162" t="str">
        <f>'6'!$L$27</f>
        <v>ЧЕРКЕС Данил</v>
      </c>
      <c r="G35" s="163" t="str">
        <f t="shared" si="0"/>
        <v>ЧЕРКЕС Данил</v>
      </c>
      <c r="H35" s="163" t="str">
        <f t="shared" si="1"/>
        <v>ЧЕРКЕС Данил</v>
      </c>
      <c r="I35" s="164" t="str">
        <f t="shared" si="2"/>
        <v/>
      </c>
      <c r="J35" s="165" t="s">
        <v>13555</v>
      </c>
      <c r="K35" s="166" t="str">
        <f t="shared" si="3"/>
        <v/>
      </c>
      <c r="L35" s="167"/>
      <c r="M35" s="167"/>
    </row>
    <row r="36" spans="1:13" s="168" customFormat="1" ht="18" customHeight="1">
      <c r="A36" s="169">
        <v>6</v>
      </c>
      <c r="B36" s="159" t="str">
        <f>'6'!$F$28</f>
        <v>АНТИФЕЕВ Олег</v>
      </c>
      <c r="C36" s="160" t="str">
        <f>'6'!$AB$28</f>
        <v/>
      </c>
      <c r="D36" s="161" t="s">
        <v>13555</v>
      </c>
      <c r="E36" s="160" t="str">
        <f>'6'!$AD$28</f>
        <v/>
      </c>
      <c r="F36" s="162" t="str">
        <f>'6'!$L$28</f>
        <v>ЛОПАТИН Александр</v>
      </c>
      <c r="G36" s="163" t="str">
        <f t="shared" si="0"/>
        <v>ЛОПАТИН Александр</v>
      </c>
      <c r="H36" s="163" t="str">
        <f t="shared" si="1"/>
        <v>ЛОПАТИН Александр</v>
      </c>
      <c r="I36" s="164" t="str">
        <f t="shared" si="2"/>
        <v/>
      </c>
      <c r="J36" s="165" t="s">
        <v>13555</v>
      </c>
      <c r="K36" s="166" t="str">
        <f t="shared" si="3"/>
        <v/>
      </c>
      <c r="L36" s="167"/>
      <c r="M36" s="167"/>
    </row>
    <row r="37" spans="1:13" s="168" customFormat="1" ht="18" customHeight="1">
      <c r="A37" s="158">
        <v>7</v>
      </c>
      <c r="B37" s="208" t="str">
        <f>'7'!$F$24</f>
        <v>ЧИМБАРЦЕВ Владислав</v>
      </c>
      <c r="C37" s="160">
        <f>'7'!$AB$24</f>
        <v>3</v>
      </c>
      <c r="D37" s="161" t="s">
        <v>13555</v>
      </c>
      <c r="E37" s="160">
        <f>'7'!$AD$24</f>
        <v>1</v>
      </c>
      <c r="F37" s="162" t="str">
        <f>'7'!$L$24</f>
        <v>ЕЛИСЕЕВ Максим</v>
      </c>
      <c r="G37" s="163" t="str">
        <f t="shared" si="0"/>
        <v>ЧИМБАРЦЕВ Владислав</v>
      </c>
      <c r="H37" s="163" t="str">
        <f t="shared" si="1"/>
        <v>ЕЛИСЕЕВ Максим</v>
      </c>
      <c r="I37" s="164">
        <f t="shared" si="2"/>
        <v>3</v>
      </c>
      <c r="J37" s="165" t="s">
        <v>13555</v>
      </c>
      <c r="K37" s="166">
        <f t="shared" si="3"/>
        <v>1</v>
      </c>
      <c r="L37" s="167"/>
      <c r="M37" s="167"/>
    </row>
    <row r="38" spans="1:13" s="168" customFormat="1" ht="18" customHeight="1">
      <c r="A38" s="158">
        <v>7</v>
      </c>
      <c r="B38" s="159" t="str">
        <f>'7'!$F$25</f>
        <v>ШУТОВ Артем</v>
      </c>
      <c r="C38" s="160">
        <f>'7'!$AB$25</f>
        <v>3</v>
      </c>
      <c r="D38" s="161" t="s">
        <v>13555</v>
      </c>
      <c r="E38" s="160">
        <f>'7'!$AD$25</f>
        <v>0</v>
      </c>
      <c r="F38" s="162" t="str">
        <f>'7'!$L$25</f>
        <v>АНТИФЕЕВ Олег</v>
      </c>
      <c r="G38" s="163" t="str">
        <f t="shared" si="0"/>
        <v>ШУТОВ Артем</v>
      </c>
      <c r="H38" s="163" t="str">
        <f t="shared" si="1"/>
        <v>АНТИФЕЕВ Олег</v>
      </c>
      <c r="I38" s="164">
        <f t="shared" si="2"/>
        <v>3</v>
      </c>
      <c r="J38" s="165" t="s">
        <v>13555</v>
      </c>
      <c r="K38" s="166">
        <f t="shared" si="3"/>
        <v>0</v>
      </c>
      <c r="L38" s="167"/>
      <c r="M38" s="167"/>
    </row>
    <row r="39" spans="1:13" s="168" customFormat="1" ht="18" customHeight="1">
      <c r="A39" s="158">
        <v>7</v>
      </c>
      <c r="B39" s="159" t="str">
        <f>'7'!$F$26</f>
        <v>ДОРОФЕЕВ Петр</v>
      </c>
      <c r="C39" s="160">
        <f>'7'!$AB$26</f>
        <v>3</v>
      </c>
      <c r="D39" s="161" t="s">
        <v>13555</v>
      </c>
      <c r="E39" s="160">
        <f>'7'!$AD$26</f>
        <v>0</v>
      </c>
      <c r="F39" s="162" t="str">
        <f>'7'!$L$26</f>
        <v>ВАСИЛЕНКО Михаил</v>
      </c>
      <c r="G39" s="163" t="str">
        <f t="shared" si="0"/>
        <v>ДОРОФЕЕВ Петр</v>
      </c>
      <c r="H39" s="163" t="str">
        <f t="shared" si="1"/>
        <v>ВАСИЛЕНКО Михаил</v>
      </c>
      <c r="I39" s="164">
        <f t="shared" si="2"/>
        <v>3</v>
      </c>
      <c r="J39" s="165" t="s">
        <v>13555</v>
      </c>
      <c r="K39" s="166">
        <f t="shared" si="3"/>
        <v>0</v>
      </c>
      <c r="L39" s="167"/>
      <c r="M39" s="167"/>
    </row>
    <row r="40" spans="1:13" s="168" customFormat="1" ht="18" customHeight="1">
      <c r="A40" s="158">
        <v>7</v>
      </c>
      <c r="B40" s="208" t="str">
        <f>'7'!$F$27</f>
        <v>ЧИМБАРЦЕВ Владислав</v>
      </c>
      <c r="C40" s="160" t="str">
        <f>'7'!$AB$27</f>
        <v/>
      </c>
      <c r="D40" s="161" t="s">
        <v>13555</v>
      </c>
      <c r="E40" s="160" t="str">
        <f>'7'!$AD$27</f>
        <v/>
      </c>
      <c r="F40" s="162" t="str">
        <f>'7'!$L$27</f>
        <v>АНТИФЕЕВ Олег</v>
      </c>
      <c r="G40" s="163" t="str">
        <f t="shared" si="0"/>
        <v>АНТИФЕЕВ Олег</v>
      </c>
      <c r="H40" s="163" t="str">
        <f t="shared" si="1"/>
        <v>АНТИФЕЕВ Олег</v>
      </c>
      <c r="I40" s="164" t="str">
        <f t="shared" si="2"/>
        <v/>
      </c>
      <c r="J40" s="165" t="s">
        <v>13555</v>
      </c>
      <c r="K40" s="166" t="str">
        <f t="shared" si="3"/>
        <v/>
      </c>
      <c r="L40" s="167"/>
      <c r="M40" s="167"/>
    </row>
    <row r="41" spans="1:13" s="168" customFormat="1" ht="18" customHeight="1">
      <c r="A41" s="158">
        <v>7</v>
      </c>
      <c r="B41" s="159" t="str">
        <f>'7'!$F$28</f>
        <v>ШУТОВ Артем</v>
      </c>
      <c r="C41" s="160" t="str">
        <f>'7'!$AB$28</f>
        <v/>
      </c>
      <c r="D41" s="161" t="s">
        <v>13555</v>
      </c>
      <c r="E41" s="160" t="str">
        <f>'7'!$AD$28</f>
        <v/>
      </c>
      <c r="F41" s="162" t="str">
        <f>'7'!$L$28</f>
        <v>ЕЛИСЕЕВ Максим</v>
      </c>
      <c r="G41" s="163" t="str">
        <f t="shared" si="0"/>
        <v>ЕЛИСЕЕВ Максим</v>
      </c>
      <c r="H41" s="163" t="str">
        <f t="shared" si="1"/>
        <v>ЕЛИСЕЕВ Максим</v>
      </c>
      <c r="I41" s="164" t="str">
        <f t="shared" si="2"/>
        <v/>
      </c>
      <c r="J41" s="165" t="s">
        <v>13555</v>
      </c>
      <c r="K41" s="166" t="str">
        <f t="shared" si="3"/>
        <v/>
      </c>
      <c r="L41" s="167"/>
      <c r="M41" s="167"/>
    </row>
    <row r="42" spans="1:13" s="168" customFormat="1" ht="18" customHeight="1">
      <c r="A42" s="169">
        <v>8</v>
      </c>
      <c r="B42" s="159" t="str">
        <f>'8'!$F$24</f>
        <v>ВАРТАНОВ Армен</v>
      </c>
      <c r="C42" s="160">
        <f>'8'!$AB$24</f>
        <v>3</v>
      </c>
      <c r="D42" s="161" t="s">
        <v>13555</v>
      </c>
      <c r="E42" s="160">
        <f>'8'!$AD$24</f>
        <v>1</v>
      </c>
      <c r="F42" s="162" t="str">
        <f>'8'!$L$24</f>
        <v>ИВАНОВ Константин</v>
      </c>
      <c r="G42" s="163" t="str">
        <f t="shared" si="0"/>
        <v>ВАРТАНОВ Армен</v>
      </c>
      <c r="H42" s="163" t="str">
        <f t="shared" si="1"/>
        <v>ИВАНОВ Константин</v>
      </c>
      <c r="I42" s="164">
        <f t="shared" si="2"/>
        <v>3</v>
      </c>
      <c r="J42" s="165" t="s">
        <v>13555</v>
      </c>
      <c r="K42" s="166">
        <f t="shared" si="3"/>
        <v>1</v>
      </c>
      <c r="L42" s="167"/>
      <c r="M42" s="167"/>
    </row>
    <row r="43" spans="1:13" s="168" customFormat="1" ht="18" customHeight="1">
      <c r="A43" s="169">
        <v>8</v>
      </c>
      <c r="B43" s="159" t="str">
        <f>'8'!$F$25</f>
        <v>КЛИМЧЕНКО Виктория</v>
      </c>
      <c r="C43" s="160">
        <f>'8'!$AB$25</f>
        <v>3</v>
      </c>
      <c r="D43" s="161" t="s">
        <v>13555</v>
      </c>
      <c r="E43" s="160">
        <f>'8'!$AD$25</f>
        <v>0</v>
      </c>
      <c r="F43" s="162" t="str">
        <f>'8'!$L$25</f>
        <v>СЕРДЮК Роман</v>
      </c>
      <c r="G43" s="163" t="str">
        <f t="shared" si="0"/>
        <v>КЛИМЧЕНКО Виктория</v>
      </c>
      <c r="H43" s="163" t="str">
        <f t="shared" si="1"/>
        <v>СЕРДЮК Роман</v>
      </c>
      <c r="I43" s="164">
        <f t="shared" si="2"/>
        <v>3</v>
      </c>
      <c r="J43" s="165" t="s">
        <v>13555</v>
      </c>
      <c r="K43" s="166">
        <f t="shared" si="3"/>
        <v>0</v>
      </c>
      <c r="L43" s="167"/>
      <c r="M43" s="167"/>
    </row>
    <row r="44" spans="1:13" s="168" customFormat="1" ht="18" customHeight="1">
      <c r="A44" s="169">
        <v>8</v>
      </c>
      <c r="B44" s="159" t="str">
        <f>'8'!$F$26</f>
        <v>ТХАКАХОВ Руслан</v>
      </c>
      <c r="C44" s="160">
        <f>'8'!$AB$26</f>
        <v>0</v>
      </c>
      <c r="D44" s="161" t="s">
        <v>13555</v>
      </c>
      <c r="E44" s="160">
        <f>'8'!$AD$26</f>
        <v>3</v>
      </c>
      <c r="F44" s="162" t="str">
        <f>'8'!$L$26</f>
        <v>ТОМУЛИС Дарья</v>
      </c>
      <c r="G44" s="163" t="str">
        <f t="shared" si="0"/>
        <v>ТОМУЛИС Дарья</v>
      </c>
      <c r="H44" s="163" t="str">
        <f t="shared" si="1"/>
        <v>ТХАКАХОВ Руслан</v>
      </c>
      <c r="I44" s="164">
        <f t="shared" si="2"/>
        <v>3</v>
      </c>
      <c r="J44" s="165" t="s">
        <v>13555</v>
      </c>
      <c r="K44" s="166">
        <f t="shared" si="3"/>
        <v>0</v>
      </c>
      <c r="L44" s="167"/>
      <c r="M44" s="167"/>
    </row>
    <row r="45" spans="1:13" s="168" customFormat="1" ht="18" customHeight="1">
      <c r="A45" s="169">
        <v>8</v>
      </c>
      <c r="B45" s="159" t="str">
        <f>'8'!$F$27</f>
        <v>ВАРТАНОВ Армен</v>
      </c>
      <c r="C45" s="160">
        <f>'8'!$AB$27</f>
        <v>0</v>
      </c>
      <c r="D45" s="161" t="s">
        <v>13555</v>
      </c>
      <c r="E45" s="160">
        <f>'8'!$AD$27</f>
        <v>3</v>
      </c>
      <c r="F45" s="162" t="str">
        <f>'8'!$L$27</f>
        <v>СЕРДЮК Роман</v>
      </c>
      <c r="G45" s="163" t="str">
        <f t="shared" si="0"/>
        <v>СЕРДЮК Роман</v>
      </c>
      <c r="H45" s="163" t="str">
        <f t="shared" si="1"/>
        <v>ВАРТАНОВ Армен</v>
      </c>
      <c r="I45" s="164">
        <f t="shared" si="2"/>
        <v>3</v>
      </c>
      <c r="J45" s="165" t="s">
        <v>13555</v>
      </c>
      <c r="K45" s="166">
        <f t="shared" si="3"/>
        <v>0</v>
      </c>
      <c r="L45" s="167"/>
      <c r="M45" s="167"/>
    </row>
    <row r="46" spans="1:13" s="168" customFormat="1" ht="18" customHeight="1">
      <c r="A46" s="169">
        <v>8</v>
      </c>
      <c r="B46" s="159" t="str">
        <f>'8'!$F$28</f>
        <v>КЛИМЧЕНКО Виктория</v>
      </c>
      <c r="C46" s="160">
        <f>'8'!$AB$28</f>
        <v>3</v>
      </c>
      <c r="D46" s="161" t="s">
        <v>13555</v>
      </c>
      <c r="E46" s="160">
        <f>'8'!$AD$28</f>
        <v>0</v>
      </c>
      <c r="F46" s="162" t="str">
        <f>'8'!$L$28</f>
        <v>ИВАНОВ Константин</v>
      </c>
      <c r="G46" s="163" t="str">
        <f t="shared" si="0"/>
        <v>КЛИМЧЕНКО Виктория</v>
      </c>
      <c r="H46" s="163" t="str">
        <f t="shared" si="1"/>
        <v>ИВАНОВ Константин</v>
      </c>
      <c r="I46" s="164">
        <f t="shared" si="2"/>
        <v>3</v>
      </c>
      <c r="J46" s="165" t="s">
        <v>13555</v>
      </c>
      <c r="K46" s="166">
        <f t="shared" si="3"/>
        <v>0</v>
      </c>
      <c r="L46" s="167"/>
      <c r="M46" s="167"/>
    </row>
    <row r="47" spans="1:13" s="168" customFormat="1" ht="18" customHeight="1">
      <c r="A47" s="158">
        <v>9</v>
      </c>
      <c r="B47" s="208" t="str">
        <f>'9'!$F$24</f>
        <v>БОРДЮГОВСКАЯ Дарья</v>
      </c>
      <c r="C47" s="160">
        <f>'9'!$AB$24</f>
        <v>2</v>
      </c>
      <c r="D47" s="161" t="s">
        <v>13555</v>
      </c>
      <c r="E47" s="160">
        <f>'9'!$AD$24</f>
        <v>3</v>
      </c>
      <c r="F47" s="162" t="str">
        <f>'9'!$L$24</f>
        <v>ЛОПАТИН Александр</v>
      </c>
      <c r="G47" s="163" t="str">
        <f t="shared" si="0"/>
        <v>ЛОПАТИН Александр</v>
      </c>
      <c r="H47" s="163" t="str">
        <f t="shared" si="1"/>
        <v>БОРДЮГОВСКАЯ Дарья</v>
      </c>
      <c r="I47" s="164">
        <f t="shared" si="2"/>
        <v>3</v>
      </c>
      <c r="J47" s="165" t="s">
        <v>13555</v>
      </c>
      <c r="K47" s="166">
        <f t="shared" si="3"/>
        <v>2</v>
      </c>
      <c r="L47" s="167"/>
      <c r="M47" s="167"/>
    </row>
    <row r="48" spans="1:13" s="168" customFormat="1" ht="18" customHeight="1">
      <c r="A48" s="158">
        <v>9</v>
      </c>
      <c r="B48" s="159" t="str">
        <f>'9'!$F$25</f>
        <v>ЮСУПОВА Карина</v>
      </c>
      <c r="C48" s="160">
        <f>'9'!$AB$25</f>
        <v>0</v>
      </c>
      <c r="D48" s="161" t="s">
        <v>13555</v>
      </c>
      <c r="E48" s="160">
        <f>'9'!$AD$25</f>
        <v>3</v>
      </c>
      <c r="F48" s="162" t="str">
        <f>'9'!$L$25</f>
        <v>ЧЕРКЕС Данил</v>
      </c>
      <c r="G48" s="163" t="str">
        <f t="shared" si="0"/>
        <v>ЧЕРКЕС Данил</v>
      </c>
      <c r="H48" s="163" t="str">
        <f t="shared" si="1"/>
        <v>ЮСУПОВА Карина</v>
      </c>
      <c r="I48" s="164">
        <f t="shared" si="2"/>
        <v>3</v>
      </c>
      <c r="J48" s="165" t="s">
        <v>13555</v>
      </c>
      <c r="K48" s="166">
        <f t="shared" si="3"/>
        <v>0</v>
      </c>
      <c r="L48" s="167"/>
      <c r="M48" s="167"/>
    </row>
    <row r="49" spans="1:13" s="168" customFormat="1" ht="18" customHeight="1">
      <c r="A49" s="158">
        <v>9</v>
      </c>
      <c r="B49" s="159" t="str">
        <f>'9'!$F$26</f>
        <v>УМАНЕЦ Софья</v>
      </c>
      <c r="C49" s="160">
        <f>'9'!$AB$26</f>
        <v>0</v>
      </c>
      <c r="D49" s="161" t="s">
        <v>13555</v>
      </c>
      <c r="E49" s="160">
        <f>'9'!$AD$26</f>
        <v>3</v>
      </c>
      <c r="F49" s="162" t="str">
        <f>'9'!$L$26</f>
        <v>КОСТКИН Денис</v>
      </c>
      <c r="G49" s="163" t="str">
        <f t="shared" si="0"/>
        <v>КОСТКИН Денис</v>
      </c>
      <c r="H49" s="163" t="str">
        <f t="shared" si="1"/>
        <v>УМАНЕЦ Софья</v>
      </c>
      <c r="I49" s="164">
        <f t="shared" si="2"/>
        <v>3</v>
      </c>
      <c r="J49" s="165" t="s">
        <v>13555</v>
      </c>
      <c r="K49" s="166">
        <f t="shared" si="3"/>
        <v>0</v>
      </c>
      <c r="L49" s="167"/>
      <c r="M49" s="167"/>
    </row>
    <row r="50" spans="1:13" s="168" customFormat="1" ht="18" customHeight="1">
      <c r="A50" s="158">
        <v>9</v>
      </c>
      <c r="B50" s="208" t="str">
        <f>'9'!$F$27</f>
        <v>БОРДЮГОВСКАЯ Дарья</v>
      </c>
      <c r="C50" s="160" t="str">
        <f>'9'!$AB$27</f>
        <v/>
      </c>
      <c r="D50" s="161" t="s">
        <v>13555</v>
      </c>
      <c r="E50" s="160" t="str">
        <f>'9'!$AD$27</f>
        <v/>
      </c>
      <c r="F50" s="162" t="str">
        <f>'9'!$L$27</f>
        <v>ЧЕРКЕС Данил</v>
      </c>
      <c r="G50" s="163" t="str">
        <f t="shared" si="0"/>
        <v>ЧЕРКЕС Данил</v>
      </c>
      <c r="H50" s="163" t="str">
        <f t="shared" si="1"/>
        <v>ЧЕРКЕС Данил</v>
      </c>
      <c r="I50" s="164" t="str">
        <f t="shared" si="2"/>
        <v/>
      </c>
      <c r="J50" s="165" t="s">
        <v>13555</v>
      </c>
      <c r="K50" s="166" t="str">
        <f t="shared" si="3"/>
        <v/>
      </c>
      <c r="L50" s="167"/>
      <c r="M50" s="167"/>
    </row>
    <row r="51" spans="1:13" s="168" customFormat="1" ht="18" customHeight="1">
      <c r="A51" s="158">
        <v>9</v>
      </c>
      <c r="B51" s="159" t="str">
        <f>'9'!$F$28</f>
        <v>ЮСУПОВА Карина</v>
      </c>
      <c r="C51" s="160" t="str">
        <f>'9'!$AB$28</f>
        <v/>
      </c>
      <c r="D51" s="161" t="s">
        <v>13555</v>
      </c>
      <c r="E51" s="160" t="str">
        <f>'9'!$AD$28</f>
        <v/>
      </c>
      <c r="F51" s="162" t="str">
        <f>'9'!$L$28</f>
        <v>ЛОПАТИН Александр</v>
      </c>
      <c r="G51" s="163" t="str">
        <f t="shared" si="0"/>
        <v>ЛОПАТИН Александр</v>
      </c>
      <c r="H51" s="163" t="str">
        <f t="shared" si="1"/>
        <v>ЛОПАТИН Александр</v>
      </c>
      <c r="I51" s="164" t="str">
        <f t="shared" si="2"/>
        <v/>
      </c>
      <c r="J51" s="165" t="s">
        <v>13555</v>
      </c>
      <c r="K51" s="166" t="str">
        <f t="shared" si="3"/>
        <v/>
      </c>
      <c r="L51" s="167"/>
      <c r="M51" s="167"/>
    </row>
    <row r="52" spans="1:13" s="168" customFormat="1" ht="18" customHeight="1">
      <c r="A52" s="169">
        <v>10</v>
      </c>
      <c r="B52" s="159" t="str">
        <f>'10'!$F$24</f>
        <v>ЖУРЕНКО Денис</v>
      </c>
      <c r="C52" s="160">
        <f>'10'!$AB$24</f>
        <v>0</v>
      </c>
      <c r="D52" s="161" t="s">
        <v>13555</v>
      </c>
      <c r="E52" s="160">
        <f>'10'!$AD$24</f>
        <v>3</v>
      </c>
      <c r="F52" s="162" t="str">
        <f>'10'!$L$24</f>
        <v>ШУМАКОВ Виталий</v>
      </c>
      <c r="G52" s="163" t="str">
        <f t="shared" si="0"/>
        <v>ШУМАКОВ Виталий</v>
      </c>
      <c r="H52" s="163" t="str">
        <f t="shared" si="1"/>
        <v>ЖУРЕНКО Денис</v>
      </c>
      <c r="I52" s="164">
        <f t="shared" si="2"/>
        <v>3</v>
      </c>
      <c r="J52" s="165" t="s">
        <v>13555</v>
      </c>
      <c r="K52" s="166">
        <f t="shared" si="3"/>
        <v>0</v>
      </c>
      <c r="L52" s="167"/>
      <c r="M52" s="167"/>
    </row>
    <row r="53" spans="1:13" s="168" customFormat="1" ht="18" customHeight="1">
      <c r="A53" s="169">
        <v>10</v>
      </c>
      <c r="B53" s="159" t="str">
        <f>'10'!$F$25</f>
        <v>ТРЕТЬЯКОВ Даниил</v>
      </c>
      <c r="C53" s="160">
        <f>'10'!$AB$25</f>
        <v>0</v>
      </c>
      <c r="D53" s="161" t="s">
        <v>13555</v>
      </c>
      <c r="E53" s="160">
        <f>'10'!$AD$25</f>
        <v>3</v>
      </c>
      <c r="F53" s="162" t="str">
        <f>'10'!$L$25</f>
        <v>БОНДАРЬ Владимир</v>
      </c>
      <c r="G53" s="163" t="str">
        <f t="shared" si="0"/>
        <v>БОНДАРЬ Владимир</v>
      </c>
      <c r="H53" s="163" t="str">
        <f t="shared" si="1"/>
        <v>ТРЕТЬЯКОВ Даниил</v>
      </c>
      <c r="I53" s="164">
        <f t="shared" si="2"/>
        <v>3</v>
      </c>
      <c r="J53" s="165" t="s">
        <v>13555</v>
      </c>
      <c r="K53" s="166">
        <f t="shared" si="3"/>
        <v>0</v>
      </c>
      <c r="L53" s="167"/>
      <c r="M53" s="167"/>
    </row>
    <row r="54" spans="1:13" s="168" customFormat="1" ht="18" customHeight="1">
      <c r="A54" s="169">
        <v>10</v>
      </c>
      <c r="B54" s="159" t="str">
        <f>'10'!$F$26</f>
        <v>ЛЕЩЕНКО Дмитрий</v>
      </c>
      <c r="C54" s="160">
        <f>'10'!$AB$26</f>
        <v>0</v>
      </c>
      <c r="D54" s="161" t="s">
        <v>13555</v>
      </c>
      <c r="E54" s="160">
        <f>'10'!$AD$26</f>
        <v>3</v>
      </c>
      <c r="F54" s="162" t="str">
        <f>'10'!$L$26</f>
        <v>ЗУБОТЫКИН Юрий</v>
      </c>
      <c r="G54" s="163" t="str">
        <f t="shared" si="0"/>
        <v>ЗУБОТЫКИН Юрий</v>
      </c>
      <c r="H54" s="163" t="str">
        <f t="shared" si="1"/>
        <v>ЛЕЩЕНКО Дмитрий</v>
      </c>
      <c r="I54" s="164">
        <f t="shared" si="2"/>
        <v>3</v>
      </c>
      <c r="J54" s="165" t="s">
        <v>13555</v>
      </c>
      <c r="K54" s="166">
        <f t="shared" si="3"/>
        <v>0</v>
      </c>
      <c r="L54" s="167"/>
      <c r="M54" s="167"/>
    </row>
    <row r="55" spans="1:13" s="168" customFormat="1" ht="18" customHeight="1">
      <c r="A55" s="169">
        <v>10</v>
      </c>
      <c r="B55" s="159" t="str">
        <f>'10'!$F$27</f>
        <v>ЖУРЕНКО Денис</v>
      </c>
      <c r="C55" s="160" t="str">
        <f>'10'!$AB$27</f>
        <v/>
      </c>
      <c r="D55" s="161" t="s">
        <v>13555</v>
      </c>
      <c r="E55" s="160" t="str">
        <f>'10'!$AD$27</f>
        <v/>
      </c>
      <c r="F55" s="162" t="str">
        <f>'10'!$L$27</f>
        <v>БОНДАРЬ Владимир</v>
      </c>
      <c r="G55" s="163" t="str">
        <f t="shared" si="0"/>
        <v>БОНДАРЬ Владимир</v>
      </c>
      <c r="H55" s="163" t="str">
        <f t="shared" si="1"/>
        <v>БОНДАРЬ Владимир</v>
      </c>
      <c r="I55" s="164" t="str">
        <f t="shared" si="2"/>
        <v/>
      </c>
      <c r="J55" s="165" t="s">
        <v>13555</v>
      </c>
      <c r="K55" s="166" t="str">
        <f t="shared" si="3"/>
        <v/>
      </c>
      <c r="L55" s="167"/>
      <c r="M55" s="167"/>
    </row>
    <row r="56" spans="1:13" s="168" customFormat="1" ht="18" customHeight="1">
      <c r="A56" s="169">
        <v>10</v>
      </c>
      <c r="B56" s="159" t="str">
        <f>'10'!$F$28</f>
        <v>ТРЕТЬЯКОВ Даниил</v>
      </c>
      <c r="C56" s="160" t="str">
        <f>'10'!$AB$28</f>
        <v/>
      </c>
      <c r="D56" s="161" t="s">
        <v>13555</v>
      </c>
      <c r="E56" s="160" t="str">
        <f>'10'!$AD$28</f>
        <v/>
      </c>
      <c r="F56" s="162" t="str">
        <f>'10'!$L$28</f>
        <v>ШУМАКОВ Виталий</v>
      </c>
      <c r="G56" s="163" t="str">
        <f t="shared" si="0"/>
        <v>ШУМАКОВ Виталий</v>
      </c>
      <c r="H56" s="163" t="str">
        <f t="shared" si="1"/>
        <v>ШУМАКОВ Виталий</v>
      </c>
      <c r="I56" s="164" t="str">
        <f t="shared" si="2"/>
        <v/>
      </c>
      <c r="J56" s="165" t="s">
        <v>13555</v>
      </c>
      <c r="K56" s="166" t="str">
        <f t="shared" si="3"/>
        <v/>
      </c>
      <c r="L56" s="167"/>
      <c r="M56" s="167"/>
    </row>
    <row r="57" spans="1:13" s="168" customFormat="1" ht="18" customHeight="1">
      <c r="A57" s="158">
        <v>11</v>
      </c>
      <c r="B57" s="208" t="str">
        <f>'11'!$F$24</f>
        <v>ЧЕРЕДНИЧЕНКО Сергей</v>
      </c>
      <c r="C57" s="160">
        <f>'11'!$AB$24</f>
        <v>3</v>
      </c>
      <c r="D57" s="161" t="s">
        <v>13555</v>
      </c>
      <c r="E57" s="160">
        <f>'11'!$AD$24</f>
        <v>2</v>
      </c>
      <c r="F57" s="162" t="str">
        <f>'11'!$L$24</f>
        <v>ТКАЧЕНКО Максим</v>
      </c>
      <c r="G57" s="163" t="str">
        <f t="shared" si="0"/>
        <v>ЧЕРЕДНИЧЕНКО Сергей</v>
      </c>
      <c r="H57" s="163" t="str">
        <f t="shared" si="1"/>
        <v>ТКАЧЕНКО Максим</v>
      </c>
      <c r="I57" s="164">
        <f t="shared" si="2"/>
        <v>3</v>
      </c>
      <c r="J57" s="165" t="s">
        <v>13555</v>
      </c>
      <c r="K57" s="166">
        <f t="shared" si="3"/>
        <v>2</v>
      </c>
      <c r="L57" s="167"/>
      <c r="M57" s="167"/>
    </row>
    <row r="58" spans="1:13" s="168" customFormat="1" ht="18" customHeight="1">
      <c r="A58" s="158">
        <v>11</v>
      </c>
      <c r="B58" s="159" t="str">
        <f>'11'!$F$25</f>
        <v>ЛАПИН Андрей</v>
      </c>
      <c r="C58" s="160">
        <f>'11'!$AB$25</f>
        <v>3</v>
      </c>
      <c r="D58" s="161" t="s">
        <v>13555</v>
      </c>
      <c r="E58" s="160">
        <f>'11'!$AD$25</f>
        <v>1</v>
      </c>
      <c r="F58" s="162" t="str">
        <f>'11'!$L$25</f>
        <v>СУСЛИН Анатолий</v>
      </c>
      <c r="G58" s="163" t="str">
        <f t="shared" si="0"/>
        <v>ЛАПИН Андрей</v>
      </c>
      <c r="H58" s="163" t="str">
        <f t="shared" si="1"/>
        <v>СУСЛИН Анатолий</v>
      </c>
      <c r="I58" s="164">
        <f t="shared" si="2"/>
        <v>3</v>
      </c>
      <c r="J58" s="165" t="s">
        <v>13555</v>
      </c>
      <c r="K58" s="166">
        <f t="shared" si="3"/>
        <v>1</v>
      </c>
      <c r="L58" s="167"/>
      <c r="M58" s="167"/>
    </row>
    <row r="59" spans="1:13" s="168" customFormat="1" ht="18" customHeight="1">
      <c r="A59" s="158">
        <v>11</v>
      </c>
      <c r="B59" s="159" t="str">
        <f>'11'!$F$26</f>
        <v>ШЕПЕЛЕВ Роман</v>
      </c>
      <c r="C59" s="160">
        <f>'11'!$AB$26</f>
        <v>3</v>
      </c>
      <c r="D59" s="161" t="s">
        <v>13555</v>
      </c>
      <c r="E59" s="160">
        <f>'11'!$AD$26</f>
        <v>0</v>
      </c>
      <c r="F59" s="162" t="str">
        <f>'11'!$L$26</f>
        <v>ЧЕРНЫШКОВА Нина</v>
      </c>
      <c r="G59" s="163" t="str">
        <f t="shared" si="0"/>
        <v>ШЕПЕЛЕВ Роман</v>
      </c>
      <c r="H59" s="163" t="str">
        <f t="shared" si="1"/>
        <v>ЧЕРНЫШКОВА Нина</v>
      </c>
      <c r="I59" s="164">
        <f t="shared" si="2"/>
        <v>3</v>
      </c>
      <c r="J59" s="165" t="s">
        <v>13555</v>
      </c>
      <c r="K59" s="166">
        <f t="shared" si="3"/>
        <v>0</v>
      </c>
      <c r="L59" s="167"/>
      <c r="M59" s="167"/>
    </row>
    <row r="60" spans="1:13" s="168" customFormat="1" ht="18" customHeight="1">
      <c r="A60" s="158">
        <v>11</v>
      </c>
      <c r="B60" s="208" t="str">
        <f>'11'!$F$27</f>
        <v>ЧЕРЕДНИЧЕНКО Сергей</v>
      </c>
      <c r="C60" s="160" t="str">
        <f>'11'!$AB$27</f>
        <v/>
      </c>
      <c r="D60" s="161" t="s">
        <v>13555</v>
      </c>
      <c r="E60" s="160" t="str">
        <f>'11'!$AD$27</f>
        <v/>
      </c>
      <c r="F60" s="162" t="str">
        <f>'11'!$L$27</f>
        <v>СУСЛИН Анатолий</v>
      </c>
      <c r="G60" s="163" t="str">
        <f t="shared" si="0"/>
        <v>СУСЛИН Анатолий</v>
      </c>
      <c r="H60" s="163" t="str">
        <f t="shared" si="1"/>
        <v>СУСЛИН Анатолий</v>
      </c>
      <c r="I60" s="164" t="str">
        <f t="shared" si="2"/>
        <v/>
      </c>
      <c r="J60" s="165" t="s">
        <v>13555</v>
      </c>
      <c r="K60" s="166" t="str">
        <f t="shared" si="3"/>
        <v/>
      </c>
      <c r="L60" s="167"/>
      <c r="M60" s="167"/>
    </row>
    <row r="61" spans="1:13" s="168" customFormat="1" ht="18" customHeight="1">
      <c r="A61" s="158">
        <v>11</v>
      </c>
      <c r="B61" s="159" t="str">
        <f>'11'!$F$28</f>
        <v>ЛАПИН Андрей</v>
      </c>
      <c r="C61" s="160" t="str">
        <f>'11'!$AB$28</f>
        <v/>
      </c>
      <c r="D61" s="161" t="s">
        <v>13555</v>
      </c>
      <c r="E61" s="160" t="str">
        <f>'11'!$AD$28</f>
        <v/>
      </c>
      <c r="F61" s="162" t="str">
        <f>'11'!$L$28</f>
        <v>ТКАЧЕНКО Максим</v>
      </c>
      <c r="G61" s="163" t="str">
        <f t="shared" si="0"/>
        <v>ТКАЧЕНКО Максим</v>
      </c>
      <c r="H61" s="163" t="str">
        <f t="shared" si="1"/>
        <v>ТКАЧЕНКО Максим</v>
      </c>
      <c r="I61" s="164" t="str">
        <f t="shared" si="2"/>
        <v/>
      </c>
      <c r="J61" s="165" t="s">
        <v>13555</v>
      </c>
      <c r="K61" s="166" t="str">
        <f t="shared" si="3"/>
        <v/>
      </c>
      <c r="L61" s="167"/>
      <c r="M61" s="167"/>
    </row>
    <row r="62" spans="1:13" s="168" customFormat="1" ht="18" customHeight="1">
      <c r="A62" s="169">
        <v>12</v>
      </c>
      <c r="B62" s="159" t="str">
        <f>'12'!$F$24</f>
        <v>СИНЧЕНКО Виталий</v>
      </c>
      <c r="C62" s="160">
        <f>'12'!$AB$24</f>
        <v>3</v>
      </c>
      <c r="D62" s="161" t="s">
        <v>13555</v>
      </c>
      <c r="E62" s="160">
        <f>'12'!$AD$24</f>
        <v>2</v>
      </c>
      <c r="F62" s="236" t="str">
        <f>'12'!$L$24</f>
        <v>ЧЕРНОКНИЖНИКОВ Александр</v>
      </c>
      <c r="G62" s="163" t="str">
        <f t="shared" si="0"/>
        <v>СИНЧЕНКО Виталий</v>
      </c>
      <c r="H62" s="235" t="str">
        <f t="shared" si="1"/>
        <v>ЧЕРНОКНИЖНИКОВ Александр</v>
      </c>
      <c r="I62" s="164">
        <f t="shared" si="2"/>
        <v>3</v>
      </c>
      <c r="J62" s="165" t="s">
        <v>13555</v>
      </c>
      <c r="K62" s="166">
        <f t="shared" si="3"/>
        <v>2</v>
      </c>
      <c r="L62" s="167"/>
      <c r="M62" s="167"/>
    </row>
    <row r="63" spans="1:13" s="168" customFormat="1" ht="18" customHeight="1">
      <c r="A63" s="169">
        <v>12</v>
      </c>
      <c r="B63" s="159" t="str">
        <f>'12'!$F$25</f>
        <v>ЧЕРНЯВСКАЯ Елизавета</v>
      </c>
      <c r="C63" s="160">
        <f>'12'!$AB$25</f>
        <v>0</v>
      </c>
      <c r="D63" s="161" t="s">
        <v>13555</v>
      </c>
      <c r="E63" s="160">
        <f>'12'!$AD$25</f>
        <v>3</v>
      </c>
      <c r="F63" s="162" t="str">
        <f>'12'!$L$25</f>
        <v>ОСИПОВ Дмитрий</v>
      </c>
      <c r="G63" s="163" t="str">
        <f t="shared" si="0"/>
        <v>ОСИПОВ Дмитрий</v>
      </c>
      <c r="H63" s="163" t="str">
        <f t="shared" si="1"/>
        <v>ЧЕРНЯВСКАЯ Елизавета</v>
      </c>
      <c r="I63" s="164">
        <f t="shared" si="2"/>
        <v>3</v>
      </c>
      <c r="J63" s="165" t="s">
        <v>13555</v>
      </c>
      <c r="K63" s="166">
        <f t="shared" si="3"/>
        <v>0</v>
      </c>
      <c r="L63" s="167"/>
      <c r="M63" s="167"/>
    </row>
    <row r="64" spans="1:13" s="168" customFormat="1" ht="18" customHeight="1">
      <c r="A64" s="169">
        <v>12</v>
      </c>
      <c r="B64" s="159" t="str">
        <f>'12'!$F$26</f>
        <v>ХАРЧЕНКО Вера</v>
      </c>
      <c r="C64" s="160">
        <f>'12'!$AB$26</f>
        <v>0</v>
      </c>
      <c r="D64" s="161" t="s">
        <v>13555</v>
      </c>
      <c r="E64" s="160">
        <f>'12'!$AD$26</f>
        <v>3</v>
      </c>
      <c r="F64" s="162" t="str">
        <f>'12'!$L$26</f>
        <v>ПЕТРОВА Виктория</v>
      </c>
      <c r="G64" s="163" t="str">
        <f t="shared" si="0"/>
        <v>ПЕТРОВА Виктория</v>
      </c>
      <c r="H64" s="163" t="str">
        <f t="shared" si="1"/>
        <v>ХАРЧЕНКО Вера</v>
      </c>
      <c r="I64" s="164">
        <f t="shared" si="2"/>
        <v>3</v>
      </c>
      <c r="J64" s="165" t="s">
        <v>13555</v>
      </c>
      <c r="K64" s="166">
        <f t="shared" si="3"/>
        <v>0</v>
      </c>
      <c r="L64" s="167"/>
      <c r="M64" s="167"/>
    </row>
    <row r="65" spans="1:13" s="168" customFormat="1" ht="18" customHeight="1">
      <c r="A65" s="169">
        <v>12</v>
      </c>
      <c r="B65" s="159" t="str">
        <f>'12'!$F$27</f>
        <v>СИНЧЕНКО Виталий</v>
      </c>
      <c r="C65" s="160">
        <f>'12'!$AB$27</f>
        <v>1</v>
      </c>
      <c r="D65" s="161" t="s">
        <v>13555</v>
      </c>
      <c r="E65" s="160">
        <f>'12'!$AD$27</f>
        <v>3</v>
      </c>
      <c r="F65" s="162" t="str">
        <f>'12'!$L$27</f>
        <v>ОСИПОВ Дмитрий</v>
      </c>
      <c r="G65" s="163" t="str">
        <f t="shared" si="0"/>
        <v>ОСИПОВ Дмитрий</v>
      </c>
      <c r="H65" s="163" t="str">
        <f t="shared" si="1"/>
        <v>СИНЧЕНКО Виталий</v>
      </c>
      <c r="I65" s="164">
        <f t="shared" si="2"/>
        <v>3</v>
      </c>
      <c r="J65" s="165" t="s">
        <v>13555</v>
      </c>
      <c r="K65" s="166">
        <f t="shared" si="3"/>
        <v>1</v>
      </c>
      <c r="L65" s="167"/>
      <c r="M65" s="167"/>
    </row>
    <row r="66" spans="1:13" s="168" customFormat="1" ht="18" customHeight="1">
      <c r="A66" s="169">
        <v>12</v>
      </c>
      <c r="B66" s="159" t="str">
        <f>'12'!$F$28</f>
        <v>ЧЕРНЯВСКАЯ Елизавета</v>
      </c>
      <c r="C66" s="160" t="str">
        <f>'12'!$AB$28</f>
        <v/>
      </c>
      <c r="D66" s="161" t="s">
        <v>13555</v>
      </c>
      <c r="E66" s="160" t="str">
        <f>'12'!$AD$28</f>
        <v/>
      </c>
      <c r="F66" s="236" t="str">
        <f>'12'!$L$28</f>
        <v>ЧЕРНОКНИЖНИКОВ Александр</v>
      </c>
      <c r="G66" s="235" t="str">
        <f t="shared" si="0"/>
        <v>ЧЕРНОКНИЖНИКОВ Александр</v>
      </c>
      <c r="H66" s="235" t="str">
        <f t="shared" si="1"/>
        <v>ЧЕРНОКНИЖНИКОВ Александр</v>
      </c>
      <c r="I66" s="164" t="str">
        <f t="shared" si="2"/>
        <v/>
      </c>
      <c r="J66" s="165" t="s">
        <v>13555</v>
      </c>
      <c r="K66" s="166" t="str">
        <f t="shared" si="3"/>
        <v/>
      </c>
      <c r="L66" s="167"/>
      <c r="M66" s="167"/>
    </row>
    <row r="67" spans="1:13" s="168" customFormat="1" ht="18" customHeight="1">
      <c r="A67" s="158">
        <f>A62+1</f>
        <v>13</v>
      </c>
      <c r="B67" s="208" t="str">
        <f>'13'!$F$24</f>
        <v>ЧИМБАРЦЕВ Владислав</v>
      </c>
      <c r="C67" s="160">
        <f>'13'!$AB$24</f>
        <v>3</v>
      </c>
      <c r="D67" s="161" t="s">
        <v>13555</v>
      </c>
      <c r="E67" s="160">
        <f>'13'!$AD$24</f>
        <v>0</v>
      </c>
      <c r="F67" s="162" t="str">
        <f>'13'!$L$24</f>
        <v>ТОМУЛИС Дарья</v>
      </c>
      <c r="G67" s="163" t="str">
        <f t="shared" si="0"/>
        <v>ЧИМБАРЦЕВ Владислав</v>
      </c>
      <c r="H67" s="163" t="str">
        <f t="shared" si="1"/>
        <v>ТОМУЛИС Дарья</v>
      </c>
      <c r="I67" s="164">
        <f t="shared" si="2"/>
        <v>3</v>
      </c>
      <c r="J67" s="165" t="s">
        <v>13555</v>
      </c>
      <c r="K67" s="166">
        <f t="shared" si="3"/>
        <v>0</v>
      </c>
      <c r="L67" s="167"/>
      <c r="M67" s="167"/>
    </row>
    <row r="68" spans="1:13" s="168" customFormat="1" ht="18" customHeight="1">
      <c r="A68" s="158">
        <f>A67</f>
        <v>13</v>
      </c>
      <c r="B68" s="159" t="str">
        <f>'13'!$F$25</f>
        <v>ШУТОВ Артем</v>
      </c>
      <c r="C68" s="160">
        <f>'13'!$AB$25</f>
        <v>3</v>
      </c>
      <c r="D68" s="161" t="s">
        <v>13555</v>
      </c>
      <c r="E68" s="160">
        <f>'13'!$AD$25</f>
        <v>0</v>
      </c>
      <c r="F68" s="162" t="str">
        <f>'13'!$L$25</f>
        <v>СОЛОВЕЙ Юрий</v>
      </c>
      <c r="G68" s="163" t="str">
        <f t="shared" si="0"/>
        <v>ШУТОВ Артем</v>
      </c>
      <c r="H68" s="163" t="str">
        <f t="shared" si="1"/>
        <v>СОЛОВЕЙ Юрий</v>
      </c>
      <c r="I68" s="164">
        <f t="shared" si="2"/>
        <v>3</v>
      </c>
      <c r="J68" s="165" t="s">
        <v>13555</v>
      </c>
      <c r="K68" s="166">
        <f t="shared" si="3"/>
        <v>0</v>
      </c>
      <c r="L68" s="167"/>
      <c r="M68" s="167"/>
    </row>
    <row r="69" spans="1:13" s="168" customFormat="1" ht="18" customHeight="1">
      <c r="A69" s="158">
        <f>A68</f>
        <v>13</v>
      </c>
      <c r="B69" s="159" t="str">
        <f>'13'!$F$26</f>
        <v>ДЕМЕНТЬЕВ Петр</v>
      </c>
      <c r="C69" s="160">
        <f>'13'!$AB$26</f>
        <v>3</v>
      </c>
      <c r="D69" s="161" t="s">
        <v>13555</v>
      </c>
      <c r="E69" s="160">
        <f>'13'!$AD$26</f>
        <v>0</v>
      </c>
      <c r="F69" s="162" t="str">
        <f>'13'!$L$26</f>
        <v>ИВАНОВ Константин</v>
      </c>
      <c r="G69" s="163" t="str">
        <f t="shared" si="0"/>
        <v>ДЕМЕНТЬЕВ Петр</v>
      </c>
      <c r="H69" s="163" t="str">
        <f t="shared" si="1"/>
        <v>ИВАНОВ Константин</v>
      </c>
      <c r="I69" s="164">
        <f t="shared" si="2"/>
        <v>3</v>
      </c>
      <c r="J69" s="165" t="s">
        <v>13555</v>
      </c>
      <c r="K69" s="166">
        <f t="shared" si="3"/>
        <v>0</v>
      </c>
      <c r="L69" s="167"/>
      <c r="M69" s="167"/>
    </row>
    <row r="70" spans="1:13" s="168" customFormat="1" ht="18" customHeight="1">
      <c r="A70" s="158">
        <f>A69</f>
        <v>13</v>
      </c>
      <c r="B70" s="208" t="str">
        <f>'13'!$F$27</f>
        <v>ЧИМБАРЦЕВ Владислав</v>
      </c>
      <c r="C70" s="160" t="str">
        <f>'13'!$AB$27</f>
        <v/>
      </c>
      <c r="D70" s="161" t="s">
        <v>13555</v>
      </c>
      <c r="E70" s="160" t="str">
        <f>'13'!$AD$27</f>
        <v/>
      </c>
      <c r="F70" s="162" t="str">
        <f>'13'!$L$27</f>
        <v>СОЛОВЕЙ Юрий</v>
      </c>
      <c r="G70" s="163" t="str">
        <f t="shared" si="0"/>
        <v>СОЛОВЕЙ Юрий</v>
      </c>
      <c r="H70" s="163" t="str">
        <f t="shared" si="1"/>
        <v>СОЛОВЕЙ Юрий</v>
      </c>
      <c r="I70" s="164" t="str">
        <f t="shared" si="2"/>
        <v/>
      </c>
      <c r="J70" s="165" t="s">
        <v>13555</v>
      </c>
      <c r="K70" s="166" t="str">
        <f t="shared" si="3"/>
        <v/>
      </c>
      <c r="L70" s="167"/>
      <c r="M70" s="167"/>
    </row>
    <row r="71" spans="1:13" s="168" customFormat="1" ht="18" customHeight="1">
      <c r="A71" s="158">
        <f>A70</f>
        <v>13</v>
      </c>
      <c r="B71" s="159" t="str">
        <f>'13'!$F$28</f>
        <v>ШУТОВ Артем</v>
      </c>
      <c r="C71" s="160" t="str">
        <f>'13'!$AB$28</f>
        <v/>
      </c>
      <c r="D71" s="161" t="s">
        <v>13555</v>
      </c>
      <c r="E71" s="160" t="str">
        <f>'13'!$AD$28</f>
        <v/>
      </c>
      <c r="F71" s="162" t="str">
        <f>'13'!$L$28</f>
        <v>ТОМУЛИС Дарья</v>
      </c>
      <c r="G71" s="163" t="str">
        <f t="shared" ref="G71:G134" si="4">IF(C71&gt;E71,B71,F71)</f>
        <v>ТОМУЛИС Дарья</v>
      </c>
      <c r="H71" s="163" t="str">
        <f t="shared" ref="H71:H134" si="5">IF(C71&lt;E71,B71,F71)</f>
        <v>ТОМУЛИС Дарья</v>
      </c>
      <c r="I71" s="164" t="str">
        <f t="shared" ref="I71:I134" si="6">IF(C71&gt;E71,C71,E71)</f>
        <v/>
      </c>
      <c r="J71" s="165" t="s">
        <v>13555</v>
      </c>
      <c r="K71" s="166" t="str">
        <f t="shared" ref="K71:K134" si="7">IF(C71&lt;E71,C71,E71)</f>
        <v/>
      </c>
      <c r="L71" s="167"/>
      <c r="M71" s="167"/>
    </row>
    <row r="72" spans="1:13" s="168" customFormat="1" ht="18" customHeight="1">
      <c r="A72" s="169">
        <f>A67+1</f>
        <v>14</v>
      </c>
      <c r="B72" s="208" t="str">
        <f>'14'!$F$24</f>
        <v>БОРДЮГОВСКАЯ Дарья</v>
      </c>
      <c r="C72" s="160">
        <f>'14'!$AB$24</f>
        <v>3</v>
      </c>
      <c r="D72" s="161" t="s">
        <v>13555</v>
      </c>
      <c r="E72" s="160">
        <f>'14'!$AD$24</f>
        <v>1</v>
      </c>
      <c r="F72" s="162" t="str">
        <f>'14'!$L$24</f>
        <v>ВАСИЛЕНКО Михаил</v>
      </c>
      <c r="G72" s="163" t="str">
        <f t="shared" si="4"/>
        <v>БОРДЮГОВСКАЯ Дарья</v>
      </c>
      <c r="H72" s="163" t="str">
        <f t="shared" si="5"/>
        <v>ВАСИЛЕНКО Михаил</v>
      </c>
      <c r="I72" s="164">
        <f t="shared" si="6"/>
        <v>3</v>
      </c>
      <c r="J72" s="165" t="s">
        <v>13555</v>
      </c>
      <c r="K72" s="166">
        <f t="shared" si="7"/>
        <v>1</v>
      </c>
      <c r="L72" s="167"/>
      <c r="M72" s="167"/>
    </row>
    <row r="73" spans="1:13" s="168" customFormat="1" ht="18" customHeight="1">
      <c r="A73" s="169">
        <f>A72</f>
        <v>14</v>
      </c>
      <c r="B73" s="159" t="str">
        <f>'14'!$F$25</f>
        <v>ЮСУПОВА Карина</v>
      </c>
      <c r="C73" s="160">
        <f>'14'!$AB$25</f>
        <v>3</v>
      </c>
      <c r="D73" s="161" t="s">
        <v>13555</v>
      </c>
      <c r="E73" s="160">
        <f>'14'!$AD$25</f>
        <v>2</v>
      </c>
      <c r="F73" s="162" t="str">
        <f>'14'!$L$25</f>
        <v>ЕЛИСЕЕВ Максим</v>
      </c>
      <c r="G73" s="163" t="str">
        <f t="shared" si="4"/>
        <v>ЮСУПОВА Карина</v>
      </c>
      <c r="H73" s="163" t="str">
        <f t="shared" si="5"/>
        <v>ЕЛИСЕЕВ Максим</v>
      </c>
      <c r="I73" s="164">
        <f t="shared" si="6"/>
        <v>3</v>
      </c>
      <c r="J73" s="165" t="s">
        <v>13555</v>
      </c>
      <c r="K73" s="166">
        <f t="shared" si="7"/>
        <v>2</v>
      </c>
      <c r="L73" s="167"/>
      <c r="M73" s="167"/>
    </row>
    <row r="74" spans="1:13" s="168" customFormat="1" ht="18" customHeight="1">
      <c r="A74" s="169">
        <f>A73</f>
        <v>14</v>
      </c>
      <c r="B74" s="159" t="str">
        <f>'14'!$F$26</f>
        <v>РАКОВА Мария</v>
      </c>
      <c r="C74" s="160">
        <f>'14'!$AB$26</f>
        <v>3</v>
      </c>
      <c r="D74" s="161" t="s">
        <v>13555</v>
      </c>
      <c r="E74" s="160">
        <f>'14'!$AD$26</f>
        <v>0</v>
      </c>
      <c r="F74" s="162" t="str">
        <f>'14'!$L$26</f>
        <v>АНТИФЕЕВ Олег</v>
      </c>
      <c r="G74" s="163" t="str">
        <f t="shared" si="4"/>
        <v>РАКОВА Мария</v>
      </c>
      <c r="H74" s="163" t="str">
        <f t="shared" si="5"/>
        <v>АНТИФЕЕВ Олег</v>
      </c>
      <c r="I74" s="164">
        <f t="shared" si="6"/>
        <v>3</v>
      </c>
      <c r="J74" s="165" t="s">
        <v>13555</v>
      </c>
      <c r="K74" s="166">
        <f t="shared" si="7"/>
        <v>0</v>
      </c>
      <c r="L74" s="167"/>
      <c r="M74" s="167"/>
    </row>
    <row r="75" spans="1:13" s="168" customFormat="1" ht="18" customHeight="1">
      <c r="A75" s="169">
        <f>A74</f>
        <v>14</v>
      </c>
      <c r="B75" s="208" t="str">
        <f>'14'!$F$27</f>
        <v>БОРДЮГОВСКАЯ Дарья</v>
      </c>
      <c r="C75" s="160" t="str">
        <f>'14'!$AB$27</f>
        <v/>
      </c>
      <c r="D75" s="161" t="s">
        <v>13555</v>
      </c>
      <c r="E75" s="160" t="str">
        <f>'14'!$AD$27</f>
        <v/>
      </c>
      <c r="F75" s="162" t="str">
        <f>'14'!$L$27</f>
        <v>ЕЛИСЕЕВ Максим</v>
      </c>
      <c r="G75" s="163" t="str">
        <f t="shared" si="4"/>
        <v>ЕЛИСЕЕВ Максим</v>
      </c>
      <c r="H75" s="163" t="str">
        <f t="shared" si="5"/>
        <v>ЕЛИСЕЕВ Максим</v>
      </c>
      <c r="I75" s="164" t="str">
        <f t="shared" si="6"/>
        <v/>
      </c>
      <c r="J75" s="165" t="s">
        <v>13555</v>
      </c>
      <c r="K75" s="166" t="str">
        <f t="shared" si="7"/>
        <v/>
      </c>
      <c r="L75" s="167"/>
      <c r="M75" s="167"/>
    </row>
    <row r="76" spans="1:13" s="168" customFormat="1" ht="18" customHeight="1">
      <c r="A76" s="169">
        <f>A75</f>
        <v>14</v>
      </c>
      <c r="B76" s="159" t="str">
        <f>'14'!$F$28</f>
        <v>ЮСУПОВА Карина</v>
      </c>
      <c r="C76" s="160" t="str">
        <f>'14'!$AB$28</f>
        <v/>
      </c>
      <c r="D76" s="161" t="s">
        <v>13555</v>
      </c>
      <c r="E76" s="160" t="str">
        <f>'14'!$AD$28</f>
        <v/>
      </c>
      <c r="F76" s="162" t="str">
        <f>'14'!$L$28</f>
        <v>ВАСИЛЕНКО Михаил</v>
      </c>
      <c r="G76" s="163" t="str">
        <f t="shared" si="4"/>
        <v>ВАСИЛЕНКО Михаил</v>
      </c>
      <c r="H76" s="163" t="str">
        <f t="shared" si="5"/>
        <v>ВАСИЛЕНКО Михаил</v>
      </c>
      <c r="I76" s="164" t="str">
        <f t="shared" si="6"/>
        <v/>
      </c>
      <c r="J76" s="165" t="s">
        <v>13555</v>
      </c>
      <c r="K76" s="166" t="str">
        <f t="shared" si="7"/>
        <v/>
      </c>
      <c r="L76" s="167"/>
      <c r="M76" s="167"/>
    </row>
    <row r="77" spans="1:13" s="168" customFormat="1" ht="18" customHeight="1">
      <c r="A77" s="158">
        <f>A72+1</f>
        <v>15</v>
      </c>
      <c r="B77" s="159" t="str">
        <f>'15'!$F$24</f>
        <v>ТРЕТЬЯКОВ Даниил</v>
      </c>
      <c r="C77" s="160">
        <f>'15'!$AB$24</f>
        <v>0</v>
      </c>
      <c r="D77" s="161" t="s">
        <v>13555</v>
      </c>
      <c r="E77" s="160">
        <f>'15'!$AD$24</f>
        <v>3</v>
      </c>
      <c r="F77" s="162" t="str">
        <f>'15'!$L$24</f>
        <v>МАТРИЗАЕВА Александра</v>
      </c>
      <c r="G77" s="163" t="str">
        <f t="shared" si="4"/>
        <v>МАТРИЗАЕВА Александра</v>
      </c>
      <c r="H77" s="163" t="str">
        <f t="shared" si="5"/>
        <v>ТРЕТЬЯКОВ Даниил</v>
      </c>
      <c r="I77" s="164">
        <f t="shared" si="6"/>
        <v>3</v>
      </c>
      <c r="J77" s="165" t="s">
        <v>13555</v>
      </c>
      <c r="K77" s="166">
        <f t="shared" si="7"/>
        <v>0</v>
      </c>
      <c r="L77" s="167"/>
      <c r="M77" s="167"/>
    </row>
    <row r="78" spans="1:13" s="168" customFormat="1" ht="18" customHeight="1">
      <c r="A78" s="158">
        <f>A77</f>
        <v>15</v>
      </c>
      <c r="B78" s="159" t="str">
        <f>'15'!$F$25</f>
        <v>ЖУРЕНКО Денис</v>
      </c>
      <c r="C78" s="160">
        <f>'15'!$AB$25</f>
        <v>0</v>
      </c>
      <c r="D78" s="161" t="s">
        <v>13555</v>
      </c>
      <c r="E78" s="160">
        <f>'15'!$AD$25</f>
        <v>3</v>
      </c>
      <c r="F78" s="162" t="str">
        <f>'15'!$L$25</f>
        <v>РОМАНЧЕНКО Екатерина</v>
      </c>
      <c r="G78" s="163" t="str">
        <f t="shared" si="4"/>
        <v>РОМАНЧЕНКО Екатерина</v>
      </c>
      <c r="H78" s="163" t="str">
        <f t="shared" si="5"/>
        <v>ЖУРЕНКО Денис</v>
      </c>
      <c r="I78" s="164">
        <f t="shared" si="6"/>
        <v>3</v>
      </c>
      <c r="J78" s="165" t="s">
        <v>13555</v>
      </c>
      <c r="K78" s="166">
        <f t="shared" si="7"/>
        <v>0</v>
      </c>
      <c r="L78" s="167"/>
      <c r="M78" s="167"/>
    </row>
    <row r="79" spans="1:13" s="168" customFormat="1" ht="18" customHeight="1">
      <c r="A79" s="158">
        <f>A78</f>
        <v>15</v>
      </c>
      <c r="B79" s="159" t="str">
        <f>'15'!$F$26</f>
        <v>ЧЕРЕВКО Дмитрий</v>
      </c>
      <c r="C79" s="160">
        <f>'15'!$AB$26</f>
        <v>3</v>
      </c>
      <c r="D79" s="161" t="s">
        <v>13555</v>
      </c>
      <c r="E79" s="160">
        <f>'15'!$AD$26</f>
        <v>2</v>
      </c>
      <c r="F79" s="162" t="str">
        <f>'15'!$L$26</f>
        <v>ВАРТАНОВ Армен</v>
      </c>
      <c r="G79" s="163" t="str">
        <f t="shared" si="4"/>
        <v>ЧЕРЕВКО Дмитрий</v>
      </c>
      <c r="H79" s="163" t="str">
        <f t="shared" si="5"/>
        <v>ВАРТАНОВ Армен</v>
      </c>
      <c r="I79" s="164">
        <f t="shared" si="6"/>
        <v>3</v>
      </c>
      <c r="J79" s="165" t="s">
        <v>13555</v>
      </c>
      <c r="K79" s="166">
        <f t="shared" si="7"/>
        <v>2</v>
      </c>
      <c r="L79" s="167"/>
      <c r="M79" s="167"/>
    </row>
    <row r="80" spans="1:13" s="168" customFormat="1" ht="18" customHeight="1">
      <c r="A80" s="158">
        <f>A79</f>
        <v>15</v>
      </c>
      <c r="B80" s="159" t="str">
        <f>'15'!$F$27</f>
        <v>ТРЕТЬЯКОВ Даниил</v>
      </c>
      <c r="C80" s="160">
        <f>'15'!$AB$27</f>
        <v>1</v>
      </c>
      <c r="D80" s="161" t="s">
        <v>13555</v>
      </c>
      <c r="E80" s="160">
        <f>'15'!$AD$27</f>
        <v>3</v>
      </c>
      <c r="F80" s="162" t="str">
        <f>'15'!$L$27</f>
        <v>РОМАНЧЕНКО Екатерина</v>
      </c>
      <c r="G80" s="163" t="str">
        <f t="shared" si="4"/>
        <v>РОМАНЧЕНКО Екатерина</v>
      </c>
      <c r="H80" s="163" t="str">
        <f t="shared" si="5"/>
        <v>ТРЕТЬЯКОВ Даниил</v>
      </c>
      <c r="I80" s="164">
        <f t="shared" si="6"/>
        <v>3</v>
      </c>
      <c r="J80" s="165" t="s">
        <v>13555</v>
      </c>
      <c r="K80" s="166">
        <f t="shared" si="7"/>
        <v>1</v>
      </c>
      <c r="L80" s="167"/>
      <c r="M80" s="167"/>
    </row>
    <row r="81" spans="1:13" s="168" customFormat="1" ht="18" customHeight="1">
      <c r="A81" s="158">
        <f>A80</f>
        <v>15</v>
      </c>
      <c r="B81" s="159" t="str">
        <f>'15'!$F$28</f>
        <v>ЖУРЕНКО Денис</v>
      </c>
      <c r="C81" s="160" t="str">
        <f>'15'!$AB$28</f>
        <v/>
      </c>
      <c r="D81" s="161" t="s">
        <v>13555</v>
      </c>
      <c r="E81" s="160" t="str">
        <f>'15'!$AD$28</f>
        <v/>
      </c>
      <c r="F81" s="162" t="str">
        <f>'15'!$L$28</f>
        <v>МАТРИЗАЕВА Александра</v>
      </c>
      <c r="G81" s="163" t="str">
        <f t="shared" si="4"/>
        <v>МАТРИЗАЕВА Александра</v>
      </c>
      <c r="H81" s="163" t="str">
        <f t="shared" si="5"/>
        <v>МАТРИЗАЕВА Александра</v>
      </c>
      <c r="I81" s="164" t="str">
        <f t="shared" si="6"/>
        <v/>
      </c>
      <c r="J81" s="165" t="s">
        <v>13555</v>
      </c>
      <c r="K81" s="166" t="str">
        <f t="shared" si="7"/>
        <v/>
      </c>
      <c r="L81" s="167"/>
      <c r="M81" s="167"/>
    </row>
    <row r="82" spans="1:13" s="168" customFormat="1" ht="18" customHeight="1">
      <c r="A82" s="169">
        <f>A77+1</f>
        <v>16</v>
      </c>
      <c r="B82" s="159" t="str">
        <f>'16'!$F$24</f>
        <v>ГУБАНОВ Никита</v>
      </c>
      <c r="C82" s="160">
        <f>'16'!$AB$24</f>
        <v>0</v>
      </c>
      <c r="D82" s="161" t="s">
        <v>13555</v>
      </c>
      <c r="E82" s="160">
        <f>'16'!$AD$24</f>
        <v>3</v>
      </c>
      <c r="F82" s="162" t="str">
        <f>'16'!$L$24</f>
        <v>ЧЕРКЕС Данил</v>
      </c>
      <c r="G82" s="163" t="str">
        <f t="shared" si="4"/>
        <v>ЧЕРКЕС Данил</v>
      </c>
      <c r="H82" s="163" t="str">
        <f t="shared" si="5"/>
        <v>ГУБАНОВ Никита</v>
      </c>
      <c r="I82" s="164">
        <f t="shared" si="6"/>
        <v>3</v>
      </c>
      <c r="J82" s="165" t="s">
        <v>13555</v>
      </c>
      <c r="K82" s="166">
        <f t="shared" si="7"/>
        <v>0</v>
      </c>
      <c r="L82" s="167"/>
      <c r="M82" s="167"/>
    </row>
    <row r="83" spans="1:13" s="168" customFormat="1" ht="18" customHeight="1">
      <c r="A83" s="169">
        <f>A82</f>
        <v>16</v>
      </c>
      <c r="B83" s="159" t="str">
        <f>'16'!$F$25</f>
        <v>ЗАЙЦЕВ Игорь</v>
      </c>
      <c r="C83" s="160">
        <f>'16'!$AB$25</f>
        <v>1</v>
      </c>
      <c r="D83" s="161" t="s">
        <v>13555</v>
      </c>
      <c r="E83" s="160">
        <f>'16'!$AD$25</f>
        <v>3</v>
      </c>
      <c r="F83" s="162" t="str">
        <f>'16'!$L$25</f>
        <v>КОСТКИН Денис</v>
      </c>
      <c r="G83" s="163" t="str">
        <f t="shared" si="4"/>
        <v>КОСТКИН Денис</v>
      </c>
      <c r="H83" s="163" t="str">
        <f t="shared" si="5"/>
        <v>ЗАЙЦЕВ Игорь</v>
      </c>
      <c r="I83" s="164">
        <f t="shared" si="6"/>
        <v>3</v>
      </c>
      <c r="J83" s="165" t="s">
        <v>13555</v>
      </c>
      <c r="K83" s="166">
        <f t="shared" si="7"/>
        <v>1</v>
      </c>
      <c r="L83" s="167"/>
      <c r="M83" s="167"/>
    </row>
    <row r="84" spans="1:13" s="168" customFormat="1" ht="18" customHeight="1">
      <c r="A84" s="169">
        <f>A83</f>
        <v>16</v>
      </c>
      <c r="B84" s="208" t="str">
        <f>'16'!$F$26</f>
        <v>УКРАИНСКИЙ Александр</v>
      </c>
      <c r="C84" s="160">
        <f>'16'!$AB$26</f>
        <v>0</v>
      </c>
      <c r="D84" s="161" t="s">
        <v>13555</v>
      </c>
      <c r="E84" s="160">
        <f>'16'!$AD$26</f>
        <v>3</v>
      </c>
      <c r="F84" s="162" t="str">
        <f>'16'!$L$26</f>
        <v>ЛОПАТИН Александр</v>
      </c>
      <c r="G84" s="163" t="str">
        <f t="shared" si="4"/>
        <v>ЛОПАТИН Александр</v>
      </c>
      <c r="H84" s="163" t="str">
        <f t="shared" si="5"/>
        <v>УКРАИНСКИЙ Александр</v>
      </c>
      <c r="I84" s="164">
        <f t="shared" si="6"/>
        <v>3</v>
      </c>
      <c r="J84" s="165" t="s">
        <v>13555</v>
      </c>
      <c r="K84" s="166">
        <f t="shared" si="7"/>
        <v>0</v>
      </c>
      <c r="L84" s="167"/>
      <c r="M84" s="167"/>
    </row>
    <row r="85" spans="1:13" s="168" customFormat="1" ht="18" customHeight="1">
      <c r="A85" s="169">
        <f>A84</f>
        <v>16</v>
      </c>
      <c r="B85" s="159" t="str">
        <f>'16'!$F$27</f>
        <v>ГУБАНОВ Никита</v>
      </c>
      <c r="C85" s="160" t="str">
        <f>'16'!$AB$27</f>
        <v/>
      </c>
      <c r="D85" s="161" t="s">
        <v>13555</v>
      </c>
      <c r="E85" s="160" t="str">
        <f>'16'!$AD$27</f>
        <v/>
      </c>
      <c r="F85" s="162" t="str">
        <f>'16'!$L$27</f>
        <v>КОСТКИН Денис</v>
      </c>
      <c r="G85" s="163" t="str">
        <f t="shared" si="4"/>
        <v>КОСТКИН Денис</v>
      </c>
      <c r="H85" s="163" t="str">
        <f t="shared" si="5"/>
        <v>КОСТКИН Денис</v>
      </c>
      <c r="I85" s="164" t="str">
        <f t="shared" si="6"/>
        <v/>
      </c>
      <c r="J85" s="165" t="s">
        <v>13555</v>
      </c>
      <c r="K85" s="166" t="str">
        <f t="shared" si="7"/>
        <v/>
      </c>
      <c r="L85" s="167"/>
      <c r="M85" s="167"/>
    </row>
    <row r="86" spans="1:13" s="168" customFormat="1" ht="18" customHeight="1">
      <c r="A86" s="169">
        <f>A85</f>
        <v>16</v>
      </c>
      <c r="B86" s="159" t="str">
        <f>'16'!$F$28</f>
        <v>ЗАЙЦЕВ Игорь</v>
      </c>
      <c r="C86" s="160" t="str">
        <f>'16'!$AB$28</f>
        <v/>
      </c>
      <c r="D86" s="161" t="s">
        <v>13555</v>
      </c>
      <c r="E86" s="160" t="str">
        <f>'16'!$AD$28</f>
        <v/>
      </c>
      <c r="F86" s="162" t="str">
        <f>'16'!$L$28</f>
        <v>ЧЕРКЕС Данил</v>
      </c>
      <c r="G86" s="163" t="str">
        <f t="shared" si="4"/>
        <v>ЧЕРКЕС Данил</v>
      </c>
      <c r="H86" s="163" t="str">
        <f t="shared" si="5"/>
        <v>ЧЕРКЕС Данил</v>
      </c>
      <c r="I86" s="164" t="str">
        <f t="shared" si="6"/>
        <v/>
      </c>
      <c r="J86" s="165" t="s">
        <v>13555</v>
      </c>
      <c r="K86" s="166" t="str">
        <f t="shared" si="7"/>
        <v/>
      </c>
      <c r="L86" s="167"/>
      <c r="M86" s="167"/>
    </row>
    <row r="87" spans="1:13" s="168" customFormat="1" ht="18" customHeight="1">
      <c r="A87" s="158">
        <f>A82+1</f>
        <v>17</v>
      </c>
      <c r="B87" s="159" t="str">
        <f>'17'!$F$24</f>
        <v>ШУМАКОВ Виталий</v>
      </c>
      <c r="C87" s="160">
        <f>'17'!$AB$24</f>
        <v>3</v>
      </c>
      <c r="D87" s="161" t="s">
        <v>13555</v>
      </c>
      <c r="E87" s="160">
        <f>'17'!$AD$24</f>
        <v>2</v>
      </c>
      <c r="F87" s="162" t="str">
        <f>'17'!$L$24</f>
        <v>ЖУРАВЛЕВ Евгений</v>
      </c>
      <c r="G87" s="163" t="str">
        <f t="shared" si="4"/>
        <v>ШУМАКОВ Виталий</v>
      </c>
      <c r="H87" s="163" t="str">
        <f t="shared" si="5"/>
        <v>ЖУРАВЛЕВ Евгений</v>
      </c>
      <c r="I87" s="164">
        <f t="shared" si="6"/>
        <v>3</v>
      </c>
      <c r="J87" s="165" t="s">
        <v>13555</v>
      </c>
      <c r="K87" s="166">
        <f t="shared" si="7"/>
        <v>2</v>
      </c>
      <c r="L87" s="167"/>
      <c r="M87" s="167"/>
    </row>
    <row r="88" spans="1:13" s="168" customFormat="1" ht="18" customHeight="1">
      <c r="A88" s="158">
        <f>A87</f>
        <v>17</v>
      </c>
      <c r="B88" s="159" t="str">
        <f>'17'!$F$25</f>
        <v>БОНДАРЬ Владимир</v>
      </c>
      <c r="C88" s="160">
        <f>'17'!$AB$25</f>
        <v>3</v>
      </c>
      <c r="D88" s="161" t="s">
        <v>13555</v>
      </c>
      <c r="E88" s="160">
        <f>'17'!$AD$25</f>
        <v>1</v>
      </c>
      <c r="F88" s="162" t="str">
        <f>'17'!$L$25</f>
        <v>ЭРЕНЦЕНОВ Алдар</v>
      </c>
      <c r="G88" s="163" t="str">
        <f t="shared" si="4"/>
        <v>БОНДАРЬ Владимир</v>
      </c>
      <c r="H88" s="163" t="str">
        <f t="shared" si="5"/>
        <v>ЭРЕНЦЕНОВ Алдар</v>
      </c>
      <c r="I88" s="164">
        <f t="shared" si="6"/>
        <v>3</v>
      </c>
      <c r="J88" s="165" t="s">
        <v>13555</v>
      </c>
      <c r="K88" s="166">
        <f t="shared" si="7"/>
        <v>1</v>
      </c>
      <c r="L88" s="167"/>
      <c r="M88" s="167"/>
    </row>
    <row r="89" spans="1:13" s="168" customFormat="1" ht="18" customHeight="1">
      <c r="A89" s="158">
        <f>A88</f>
        <v>17</v>
      </c>
      <c r="B89" s="159" t="str">
        <f>'17'!$F$26</f>
        <v>ЗУБОТЫКИН Юрий</v>
      </c>
      <c r="C89" s="160">
        <f>'17'!$AB$26</f>
        <v>3</v>
      </c>
      <c r="D89" s="161" t="s">
        <v>13555</v>
      </c>
      <c r="E89" s="160">
        <f>'17'!$AD$26</f>
        <v>0</v>
      </c>
      <c r="F89" s="162" t="str">
        <f>'17'!$L$26</f>
        <v>ЛЕБЕДЕВ Александр</v>
      </c>
      <c r="G89" s="163" t="str">
        <f t="shared" si="4"/>
        <v>ЗУБОТЫКИН Юрий</v>
      </c>
      <c r="H89" s="163" t="str">
        <f t="shared" si="5"/>
        <v>ЛЕБЕДЕВ Александр</v>
      </c>
      <c r="I89" s="164">
        <f t="shared" si="6"/>
        <v>3</v>
      </c>
      <c r="J89" s="165" t="s">
        <v>13555</v>
      </c>
      <c r="K89" s="166">
        <f t="shared" si="7"/>
        <v>0</v>
      </c>
      <c r="L89" s="167"/>
      <c r="M89" s="167"/>
    </row>
    <row r="90" spans="1:13" s="168" customFormat="1" ht="18" customHeight="1">
      <c r="A90" s="158">
        <f>A89</f>
        <v>17</v>
      </c>
      <c r="B90" s="159" t="str">
        <f>'17'!$F$27</f>
        <v>ШУМАКОВ Виталий</v>
      </c>
      <c r="C90" s="160" t="str">
        <f>'17'!$AB$27</f>
        <v/>
      </c>
      <c r="D90" s="161" t="s">
        <v>13555</v>
      </c>
      <c r="E90" s="160" t="str">
        <f>'17'!$AD$27</f>
        <v/>
      </c>
      <c r="F90" s="162" t="str">
        <f>'17'!$L$27</f>
        <v>ЭРЕНЦЕНОВ Алдар</v>
      </c>
      <c r="G90" s="163" t="str">
        <f t="shared" si="4"/>
        <v>ЭРЕНЦЕНОВ Алдар</v>
      </c>
      <c r="H90" s="163" t="str">
        <f t="shared" si="5"/>
        <v>ЭРЕНЦЕНОВ Алдар</v>
      </c>
      <c r="I90" s="164" t="str">
        <f t="shared" si="6"/>
        <v/>
      </c>
      <c r="J90" s="165" t="s">
        <v>13555</v>
      </c>
      <c r="K90" s="166" t="str">
        <f t="shared" si="7"/>
        <v/>
      </c>
      <c r="L90" s="167"/>
      <c r="M90" s="167"/>
    </row>
    <row r="91" spans="1:13" s="168" customFormat="1" ht="18" customHeight="1">
      <c r="A91" s="158">
        <f>A90</f>
        <v>17</v>
      </c>
      <c r="B91" s="159" t="str">
        <f>'17'!$F$28</f>
        <v>БОНДАРЬ Владимир</v>
      </c>
      <c r="C91" s="160" t="str">
        <f>'17'!$AB$28</f>
        <v/>
      </c>
      <c r="D91" s="161" t="s">
        <v>13555</v>
      </c>
      <c r="E91" s="160" t="str">
        <f>'17'!$AD$28</f>
        <v/>
      </c>
      <c r="F91" s="162" t="str">
        <f>'17'!$L$28</f>
        <v>ЖУРАВЛЕВ Евгений</v>
      </c>
      <c r="G91" s="163" t="str">
        <f t="shared" si="4"/>
        <v>ЖУРАВЛЕВ Евгений</v>
      </c>
      <c r="H91" s="163" t="str">
        <f t="shared" si="5"/>
        <v>ЖУРАВЛЕВ Евгений</v>
      </c>
      <c r="I91" s="164" t="str">
        <f t="shared" si="6"/>
        <v/>
      </c>
      <c r="J91" s="165" t="s">
        <v>13555</v>
      </c>
      <c r="K91" s="166" t="str">
        <f t="shared" si="7"/>
        <v/>
      </c>
      <c r="L91" s="167"/>
      <c r="M91" s="167"/>
    </row>
    <row r="92" spans="1:13" s="168" customFormat="1" ht="18" customHeight="1">
      <c r="A92" s="169">
        <f>A87+1</f>
        <v>18</v>
      </c>
      <c r="B92" s="159" t="str">
        <f>'18'!$F$24</f>
        <v>СУСЛИН Анатолий</v>
      </c>
      <c r="C92" s="160">
        <f>'18'!$AB$24</f>
        <v>3</v>
      </c>
      <c r="D92" s="161" t="s">
        <v>13555</v>
      </c>
      <c r="E92" s="160">
        <f>'18'!$AD$24</f>
        <v>0</v>
      </c>
      <c r="F92" s="162" t="str">
        <f>'18'!$L$24</f>
        <v>ЧЕРНЯВСКАЯ Елизавета</v>
      </c>
      <c r="G92" s="163" t="str">
        <f t="shared" si="4"/>
        <v>СУСЛИН Анатолий</v>
      </c>
      <c r="H92" s="163" t="str">
        <f t="shared" si="5"/>
        <v>ЧЕРНЯВСКАЯ Елизавета</v>
      </c>
      <c r="I92" s="164">
        <f t="shared" si="6"/>
        <v>3</v>
      </c>
      <c r="J92" s="165" t="s">
        <v>13555</v>
      </c>
      <c r="K92" s="166">
        <f t="shared" si="7"/>
        <v>0</v>
      </c>
      <c r="L92" s="167"/>
      <c r="M92" s="167"/>
    </row>
    <row r="93" spans="1:13" s="168" customFormat="1" ht="18" customHeight="1">
      <c r="A93" s="169">
        <f>A92</f>
        <v>18</v>
      </c>
      <c r="B93" s="159" t="str">
        <f>'18'!$F$25</f>
        <v>ТКАЧЕНКО Максим</v>
      </c>
      <c r="C93" s="160">
        <f>'18'!$AB$25</f>
        <v>1</v>
      </c>
      <c r="D93" s="161" t="s">
        <v>13555</v>
      </c>
      <c r="E93" s="160">
        <f>'18'!$AD$25</f>
        <v>3</v>
      </c>
      <c r="F93" s="162" t="str">
        <f>'18'!$L$25</f>
        <v>СИНЧЕНКО Виталий</v>
      </c>
      <c r="G93" s="163" t="str">
        <f t="shared" si="4"/>
        <v>СИНЧЕНКО Виталий</v>
      </c>
      <c r="H93" s="163" t="str">
        <f t="shared" si="5"/>
        <v>ТКАЧЕНКО Максим</v>
      </c>
      <c r="I93" s="164">
        <f t="shared" si="6"/>
        <v>3</v>
      </c>
      <c r="J93" s="165" t="s">
        <v>13555</v>
      </c>
      <c r="K93" s="166">
        <f t="shared" si="7"/>
        <v>1</v>
      </c>
      <c r="L93" s="167"/>
      <c r="M93" s="167"/>
    </row>
    <row r="94" spans="1:13" s="168" customFormat="1" ht="18" customHeight="1">
      <c r="A94" s="169">
        <f>A93</f>
        <v>18</v>
      </c>
      <c r="B94" s="159" t="str">
        <f>'18'!$F$26</f>
        <v>ЧЕРНЫШКОВА Нина</v>
      </c>
      <c r="C94" s="160">
        <f>'18'!$AB$26</f>
        <v>3</v>
      </c>
      <c r="D94" s="161" t="s">
        <v>13555</v>
      </c>
      <c r="E94" s="160">
        <f>'18'!$AD$26</f>
        <v>0</v>
      </c>
      <c r="F94" s="162" t="str">
        <f>'18'!$L$26</f>
        <v>ХАРЧЕНКО Вера</v>
      </c>
      <c r="G94" s="163" t="str">
        <f t="shared" si="4"/>
        <v>ЧЕРНЫШКОВА Нина</v>
      </c>
      <c r="H94" s="163" t="str">
        <f t="shared" si="5"/>
        <v>ХАРЧЕНКО Вера</v>
      </c>
      <c r="I94" s="164">
        <f t="shared" si="6"/>
        <v>3</v>
      </c>
      <c r="J94" s="165" t="s">
        <v>13555</v>
      </c>
      <c r="K94" s="166">
        <f t="shared" si="7"/>
        <v>0</v>
      </c>
      <c r="L94" s="167"/>
      <c r="M94" s="167"/>
    </row>
    <row r="95" spans="1:13" s="168" customFormat="1" ht="18" customHeight="1">
      <c r="A95" s="169">
        <f>A94</f>
        <v>18</v>
      </c>
      <c r="B95" s="159" t="str">
        <f>'18'!$F$27</f>
        <v>СУСЛИН Анатолий</v>
      </c>
      <c r="C95" s="160">
        <f>'18'!$AB$27</f>
        <v>3</v>
      </c>
      <c r="D95" s="161" t="s">
        <v>13555</v>
      </c>
      <c r="E95" s="160">
        <f>'18'!$AD$27</f>
        <v>1</v>
      </c>
      <c r="F95" s="162" t="str">
        <f>'18'!$L$27</f>
        <v>СИНЧЕНКО Виталий</v>
      </c>
      <c r="G95" s="163" t="str">
        <f t="shared" si="4"/>
        <v>СУСЛИН Анатолий</v>
      </c>
      <c r="H95" s="163" t="str">
        <f t="shared" si="5"/>
        <v>СИНЧЕНКО Виталий</v>
      </c>
      <c r="I95" s="164">
        <f t="shared" si="6"/>
        <v>3</v>
      </c>
      <c r="J95" s="165" t="s">
        <v>13555</v>
      </c>
      <c r="K95" s="166">
        <f t="shared" si="7"/>
        <v>1</v>
      </c>
      <c r="L95" s="167"/>
      <c r="M95" s="167"/>
    </row>
    <row r="96" spans="1:13" s="168" customFormat="1" ht="18" customHeight="1">
      <c r="A96" s="169">
        <f>A95</f>
        <v>18</v>
      </c>
      <c r="B96" s="159" t="str">
        <f>'18'!$F$28</f>
        <v>ТКАЧЕНКО Максим</v>
      </c>
      <c r="C96" s="160" t="str">
        <f>'18'!$AB$28</f>
        <v/>
      </c>
      <c r="D96" s="161" t="s">
        <v>13555</v>
      </c>
      <c r="E96" s="160" t="str">
        <f>'18'!$AD$28</f>
        <v/>
      </c>
      <c r="F96" s="162" t="str">
        <f>'18'!$L$28</f>
        <v>ЧЕРНЯВСКАЯ Елизавета</v>
      </c>
      <c r="G96" s="163" t="str">
        <f t="shared" si="4"/>
        <v>ЧЕРНЯВСКАЯ Елизавета</v>
      </c>
      <c r="H96" s="163" t="str">
        <f t="shared" si="5"/>
        <v>ЧЕРНЯВСКАЯ Елизавета</v>
      </c>
      <c r="I96" s="164" t="str">
        <f t="shared" si="6"/>
        <v/>
      </c>
      <c r="J96" s="165" t="s">
        <v>13555</v>
      </c>
      <c r="K96" s="166" t="str">
        <f t="shared" si="7"/>
        <v/>
      </c>
      <c r="L96" s="167"/>
      <c r="M96" s="167"/>
    </row>
    <row r="97" spans="1:13" s="168" customFormat="1" ht="18" customHeight="1">
      <c r="A97" s="158">
        <f>A92+1</f>
        <v>19</v>
      </c>
      <c r="B97" s="208" t="str">
        <f>'19'!$F$24</f>
        <v>ЧИМБАРЦЕВ Владислав</v>
      </c>
      <c r="C97" s="160">
        <f>'19'!$AB$24</f>
        <v>3</v>
      </c>
      <c r="D97" s="161" t="s">
        <v>13555</v>
      </c>
      <c r="E97" s="160">
        <f>'19'!$AD$24</f>
        <v>0</v>
      </c>
      <c r="F97" s="162" t="str">
        <f>'19'!$L$24</f>
        <v>ЮСУПОВА Карина</v>
      </c>
      <c r="G97" s="163" t="str">
        <f t="shared" si="4"/>
        <v>ЧИМБАРЦЕВ Владислав</v>
      </c>
      <c r="H97" s="163" t="str">
        <f t="shared" si="5"/>
        <v>ЮСУПОВА Карина</v>
      </c>
      <c r="I97" s="164">
        <f t="shared" si="6"/>
        <v>3</v>
      </c>
      <c r="J97" s="165" t="s">
        <v>13555</v>
      </c>
      <c r="K97" s="166">
        <f t="shared" si="7"/>
        <v>0</v>
      </c>
      <c r="L97" s="167"/>
      <c r="M97" s="167"/>
    </row>
    <row r="98" spans="1:13" s="168" customFormat="1" ht="18" customHeight="1">
      <c r="A98" s="158">
        <f>A97</f>
        <v>19</v>
      </c>
      <c r="B98" s="159" t="str">
        <f>'19'!$F$25</f>
        <v>ШУТОВ Артем</v>
      </c>
      <c r="C98" s="160">
        <f>'19'!$AB$25</f>
        <v>3</v>
      </c>
      <c r="D98" s="161" t="s">
        <v>13555</v>
      </c>
      <c r="E98" s="160">
        <f>'19'!$AD$25</f>
        <v>0</v>
      </c>
      <c r="F98" s="162" t="str">
        <f>'19'!$L$25</f>
        <v>УМАНЕЦ Софья</v>
      </c>
      <c r="G98" s="163" t="str">
        <f t="shared" si="4"/>
        <v>ШУТОВ Артем</v>
      </c>
      <c r="H98" s="163" t="str">
        <f t="shared" si="5"/>
        <v>УМАНЕЦ Софья</v>
      </c>
      <c r="I98" s="164">
        <f t="shared" si="6"/>
        <v>3</v>
      </c>
      <c r="J98" s="165" t="s">
        <v>13555</v>
      </c>
      <c r="K98" s="166">
        <f t="shared" si="7"/>
        <v>0</v>
      </c>
      <c r="L98" s="167"/>
      <c r="M98" s="167"/>
    </row>
    <row r="99" spans="1:13" s="168" customFormat="1" ht="18" customHeight="1">
      <c r="A99" s="158">
        <f>A98</f>
        <v>19</v>
      </c>
      <c r="B99" s="159" t="str">
        <f>'19'!$F$26</f>
        <v>ДОРОФЕЕВ Петр</v>
      </c>
      <c r="C99" s="160">
        <f>'19'!$AB$26</f>
        <v>3</v>
      </c>
      <c r="D99" s="161" t="s">
        <v>13555</v>
      </c>
      <c r="E99" s="160">
        <f>'19'!$AD$26</f>
        <v>0</v>
      </c>
      <c r="F99" s="162" t="str">
        <f>'19'!$L$26</f>
        <v>РАКОВА Мария</v>
      </c>
      <c r="G99" s="163" t="str">
        <f t="shared" si="4"/>
        <v>ДОРОФЕЕВ Петр</v>
      </c>
      <c r="H99" s="163" t="str">
        <f t="shared" si="5"/>
        <v>РАКОВА Мария</v>
      </c>
      <c r="I99" s="164">
        <f t="shared" si="6"/>
        <v>3</v>
      </c>
      <c r="J99" s="165" t="s">
        <v>13555</v>
      </c>
      <c r="K99" s="166">
        <f t="shared" si="7"/>
        <v>0</v>
      </c>
      <c r="L99" s="167"/>
      <c r="M99" s="167"/>
    </row>
    <row r="100" spans="1:13" s="168" customFormat="1" ht="18" customHeight="1">
      <c r="A100" s="158">
        <f>A99</f>
        <v>19</v>
      </c>
      <c r="B100" s="208" t="str">
        <f>'19'!$F$27</f>
        <v>ЧИМБАРЦЕВ Владислав</v>
      </c>
      <c r="C100" s="160" t="str">
        <f>'19'!$AB$27</f>
        <v/>
      </c>
      <c r="D100" s="161" t="s">
        <v>13555</v>
      </c>
      <c r="E100" s="160" t="str">
        <f>'19'!$AD$27</f>
        <v/>
      </c>
      <c r="F100" s="162" t="str">
        <f>'19'!$L$27</f>
        <v>УМАНЕЦ Софья</v>
      </c>
      <c r="G100" s="163" t="str">
        <f t="shared" si="4"/>
        <v>УМАНЕЦ Софья</v>
      </c>
      <c r="H100" s="163" t="str">
        <f t="shared" si="5"/>
        <v>УМАНЕЦ Софья</v>
      </c>
      <c r="I100" s="164" t="str">
        <f t="shared" si="6"/>
        <v/>
      </c>
      <c r="J100" s="165" t="s">
        <v>13555</v>
      </c>
      <c r="K100" s="166" t="str">
        <f t="shared" si="7"/>
        <v/>
      </c>
      <c r="L100" s="167"/>
      <c r="M100" s="167"/>
    </row>
    <row r="101" spans="1:13" s="168" customFormat="1" ht="18" customHeight="1">
      <c r="A101" s="158">
        <f>A100</f>
        <v>19</v>
      </c>
      <c r="B101" s="159" t="str">
        <f>'19'!$F$28</f>
        <v>ШУТОВ Артем</v>
      </c>
      <c r="C101" s="160" t="str">
        <f>'19'!$AB$28</f>
        <v/>
      </c>
      <c r="D101" s="161" t="s">
        <v>13555</v>
      </c>
      <c r="E101" s="160" t="str">
        <f>'19'!$AD$28</f>
        <v/>
      </c>
      <c r="F101" s="162" t="str">
        <f>'19'!$L$28</f>
        <v>ЮСУПОВА Карина</v>
      </c>
      <c r="G101" s="163" t="str">
        <f t="shared" si="4"/>
        <v>ЮСУПОВА Карина</v>
      </c>
      <c r="H101" s="163" t="str">
        <f t="shared" si="5"/>
        <v>ЮСУПОВА Карина</v>
      </c>
      <c r="I101" s="164" t="str">
        <f t="shared" si="6"/>
        <v/>
      </c>
      <c r="J101" s="165" t="s">
        <v>13555</v>
      </c>
      <c r="K101" s="166" t="str">
        <f t="shared" si="7"/>
        <v/>
      </c>
      <c r="L101" s="167"/>
      <c r="M101" s="167"/>
    </row>
    <row r="102" spans="1:13" s="168" customFormat="1" ht="18" customHeight="1">
      <c r="A102" s="169">
        <v>20</v>
      </c>
      <c r="B102" s="159" t="str">
        <f>'20'!$F$24</f>
        <v>СОЛОВЕЙ Юрий</v>
      </c>
      <c r="C102" s="160">
        <f>'20'!$AB$24</f>
        <v>1</v>
      </c>
      <c r="D102" s="161" t="s">
        <v>13555</v>
      </c>
      <c r="E102" s="160">
        <f>'20'!$AD$24</f>
        <v>3</v>
      </c>
      <c r="F102" s="162" t="str">
        <f>'20'!$L$24</f>
        <v>ЛЕЩЕНКО Дмитрий</v>
      </c>
      <c r="G102" s="163" t="str">
        <f t="shared" si="4"/>
        <v>ЛЕЩЕНКО Дмитрий</v>
      </c>
      <c r="H102" s="163" t="str">
        <f t="shared" si="5"/>
        <v>СОЛОВЕЙ Юрий</v>
      </c>
      <c r="I102" s="164">
        <f t="shared" si="6"/>
        <v>3</v>
      </c>
      <c r="J102" s="165" t="s">
        <v>13555</v>
      </c>
      <c r="K102" s="166">
        <f t="shared" si="7"/>
        <v>1</v>
      </c>
      <c r="L102" s="167"/>
      <c r="M102" s="167"/>
    </row>
    <row r="103" spans="1:13" s="168" customFormat="1" ht="18" customHeight="1">
      <c r="A103" s="169">
        <v>20</v>
      </c>
      <c r="B103" s="159" t="str">
        <f>'20'!$F$25</f>
        <v>СЕРДЮК Роман</v>
      </c>
      <c r="C103" s="160">
        <f>'20'!$AB$25</f>
        <v>2</v>
      </c>
      <c r="D103" s="161" t="s">
        <v>13555</v>
      </c>
      <c r="E103" s="160">
        <f>'20'!$AD$25</f>
        <v>3</v>
      </c>
      <c r="F103" s="162" t="str">
        <f>'20'!$L$25</f>
        <v>ЖУРЕНКО Денис</v>
      </c>
      <c r="G103" s="163" t="str">
        <f t="shared" si="4"/>
        <v>ЖУРЕНКО Денис</v>
      </c>
      <c r="H103" s="163" t="str">
        <f t="shared" si="5"/>
        <v>СЕРДЮК Роман</v>
      </c>
      <c r="I103" s="164">
        <f t="shared" si="6"/>
        <v>3</v>
      </c>
      <c r="J103" s="165" t="s">
        <v>13555</v>
      </c>
      <c r="K103" s="166">
        <f t="shared" si="7"/>
        <v>2</v>
      </c>
      <c r="L103" s="167"/>
      <c r="M103" s="167"/>
    </row>
    <row r="104" spans="1:13" s="168" customFormat="1" ht="18" customHeight="1">
      <c r="A104" s="169">
        <v>20</v>
      </c>
      <c r="B104" s="159" t="str">
        <f>'20'!$F$26</f>
        <v>ТОМУЛИС Дарья</v>
      </c>
      <c r="C104" s="160">
        <f>'20'!$AB$26</f>
        <v>3</v>
      </c>
      <c r="D104" s="161" t="s">
        <v>13555</v>
      </c>
      <c r="E104" s="160">
        <f>'20'!$AD$26</f>
        <v>0</v>
      </c>
      <c r="F104" s="162" t="str">
        <f>'20'!$L$26</f>
        <v>ЧЕРЕВКО Дмитрий</v>
      </c>
      <c r="G104" s="163" t="str">
        <f t="shared" si="4"/>
        <v>ТОМУЛИС Дарья</v>
      </c>
      <c r="H104" s="163" t="str">
        <f t="shared" si="5"/>
        <v>ЧЕРЕВКО Дмитрий</v>
      </c>
      <c r="I104" s="164">
        <f t="shared" si="6"/>
        <v>3</v>
      </c>
      <c r="J104" s="165" t="s">
        <v>13555</v>
      </c>
      <c r="K104" s="166">
        <f t="shared" si="7"/>
        <v>0</v>
      </c>
      <c r="L104" s="167"/>
      <c r="M104" s="167"/>
    </row>
    <row r="105" spans="1:13" s="168" customFormat="1" ht="18" customHeight="1">
      <c r="A105" s="169">
        <v>20</v>
      </c>
      <c r="B105" s="159" t="str">
        <f>'20'!$F$27</f>
        <v>СОЛОВЕЙ Юрий</v>
      </c>
      <c r="C105" s="160">
        <f>'20'!$AB$27</f>
        <v>1</v>
      </c>
      <c r="D105" s="161" t="s">
        <v>13555</v>
      </c>
      <c r="E105" s="160">
        <f>'20'!$AD$27</f>
        <v>3</v>
      </c>
      <c r="F105" s="162" t="str">
        <f>'20'!$L$27</f>
        <v>ЖУРЕНКО Денис</v>
      </c>
      <c r="G105" s="163" t="str">
        <f t="shared" si="4"/>
        <v>ЖУРЕНКО Денис</v>
      </c>
      <c r="H105" s="163" t="str">
        <f t="shared" si="5"/>
        <v>СОЛОВЕЙ Юрий</v>
      </c>
      <c r="I105" s="164">
        <f t="shared" si="6"/>
        <v>3</v>
      </c>
      <c r="J105" s="165" t="s">
        <v>13555</v>
      </c>
      <c r="K105" s="166">
        <f t="shared" si="7"/>
        <v>1</v>
      </c>
      <c r="L105" s="167"/>
      <c r="M105" s="167"/>
    </row>
    <row r="106" spans="1:13" s="168" customFormat="1" ht="18" customHeight="1">
      <c r="A106" s="169">
        <v>20</v>
      </c>
      <c r="B106" s="159" t="str">
        <f>'20'!$F$28</f>
        <v>СЕРДЮК Роман</v>
      </c>
      <c r="C106" s="160" t="str">
        <f>'20'!$AB$28</f>
        <v/>
      </c>
      <c r="D106" s="161" t="s">
        <v>13555</v>
      </c>
      <c r="E106" s="160" t="str">
        <f>'20'!$AD$28</f>
        <v/>
      </c>
      <c r="F106" s="162" t="str">
        <f>'20'!$L$28</f>
        <v>ЛЕЩЕНКО Дмитрий</v>
      </c>
      <c r="G106" s="163" t="str">
        <f t="shared" si="4"/>
        <v>ЛЕЩЕНКО Дмитрий</v>
      </c>
      <c r="H106" s="163" t="str">
        <f t="shared" si="5"/>
        <v>ЛЕЩЕНКО Дмитрий</v>
      </c>
      <c r="I106" s="164" t="str">
        <f t="shared" si="6"/>
        <v/>
      </c>
      <c r="J106" s="165" t="s">
        <v>13555</v>
      </c>
      <c r="K106" s="166" t="str">
        <f t="shared" si="7"/>
        <v/>
      </c>
      <c r="L106" s="167"/>
      <c r="M106" s="167"/>
    </row>
    <row r="107" spans="1:13" s="168" customFormat="1" ht="18" customHeight="1">
      <c r="A107" s="158">
        <v>21</v>
      </c>
      <c r="B107" s="159" t="str">
        <f>'21'!$F$24</f>
        <v>ЕЛИСЕЕВ Максим</v>
      </c>
      <c r="C107" s="160">
        <f>'21'!$AB$24</f>
        <v>1</v>
      </c>
      <c r="D107" s="161" t="s">
        <v>13555</v>
      </c>
      <c r="E107" s="160">
        <f>'21'!$AD$24</f>
        <v>3</v>
      </c>
      <c r="F107" s="162" t="str">
        <f>'21'!$L$24</f>
        <v>БОРОДИН Илья</v>
      </c>
      <c r="G107" s="163" t="str">
        <f t="shared" si="4"/>
        <v>БОРОДИН Илья</v>
      </c>
      <c r="H107" s="163" t="str">
        <f t="shared" si="5"/>
        <v>ЕЛИСЕЕВ Максим</v>
      </c>
      <c r="I107" s="164">
        <f t="shared" si="6"/>
        <v>3</v>
      </c>
      <c r="J107" s="165" t="s">
        <v>13555</v>
      </c>
      <c r="K107" s="166">
        <f t="shared" si="7"/>
        <v>1</v>
      </c>
      <c r="L107" s="167"/>
      <c r="M107" s="167"/>
    </row>
    <row r="108" spans="1:13" s="168" customFormat="1" ht="18" customHeight="1">
      <c r="A108" s="158">
        <v>21</v>
      </c>
      <c r="B108" s="159" t="str">
        <f>'21'!$F$25</f>
        <v>АНТИФЕЕВ Олег</v>
      </c>
      <c r="C108" s="160">
        <f>'21'!$AB$25</f>
        <v>3</v>
      </c>
      <c r="D108" s="161" t="s">
        <v>13555</v>
      </c>
      <c r="E108" s="160">
        <f>'21'!$AD$25</f>
        <v>0</v>
      </c>
      <c r="F108" s="162" t="str">
        <f>'21'!$L$25</f>
        <v>УКРАИНСКИЙ Александр</v>
      </c>
      <c r="G108" s="163" t="str">
        <f t="shared" si="4"/>
        <v>АНТИФЕЕВ Олег</v>
      </c>
      <c r="H108" s="163" t="str">
        <f t="shared" si="5"/>
        <v>УКРАИНСКИЙ Александр</v>
      </c>
      <c r="I108" s="164">
        <f t="shared" si="6"/>
        <v>3</v>
      </c>
      <c r="J108" s="165" t="s">
        <v>13555</v>
      </c>
      <c r="K108" s="166">
        <f t="shared" si="7"/>
        <v>0</v>
      </c>
      <c r="L108" s="167"/>
      <c r="M108" s="167"/>
    </row>
    <row r="109" spans="1:13" s="168" customFormat="1" ht="18" customHeight="1">
      <c r="A109" s="158">
        <v>21</v>
      </c>
      <c r="B109" s="159" t="str">
        <f>'21'!$F$26</f>
        <v>ВАСИЛЕНКО Михаил</v>
      </c>
      <c r="C109" s="160">
        <f>'21'!$AB$26</f>
        <v>1</v>
      </c>
      <c r="D109" s="161" t="s">
        <v>13555</v>
      </c>
      <c r="E109" s="160">
        <f>'21'!$AD$26</f>
        <v>3</v>
      </c>
      <c r="F109" s="162" t="str">
        <f>'21'!$L$26</f>
        <v>ГУБАНОВ Никита</v>
      </c>
      <c r="G109" s="163" t="str">
        <f t="shared" si="4"/>
        <v>ГУБАНОВ Никита</v>
      </c>
      <c r="H109" s="163" t="str">
        <f t="shared" si="5"/>
        <v>ВАСИЛЕНКО Михаил</v>
      </c>
      <c r="I109" s="164">
        <f t="shared" si="6"/>
        <v>3</v>
      </c>
      <c r="J109" s="165" t="s">
        <v>13555</v>
      </c>
      <c r="K109" s="166">
        <f t="shared" si="7"/>
        <v>1</v>
      </c>
      <c r="L109" s="167"/>
      <c r="M109" s="167"/>
    </row>
    <row r="110" spans="1:13" s="168" customFormat="1" ht="18" customHeight="1">
      <c r="A110" s="158">
        <v>21</v>
      </c>
      <c r="B110" s="159" t="str">
        <f>'21'!$F$27</f>
        <v>ЕЛИСЕЕВ Максим</v>
      </c>
      <c r="C110" s="160">
        <f>'21'!$AB$27</f>
        <v>3</v>
      </c>
      <c r="D110" s="161" t="s">
        <v>13555</v>
      </c>
      <c r="E110" s="160">
        <f>'21'!$AD$27</f>
        <v>1</v>
      </c>
      <c r="F110" s="162" t="str">
        <f>'21'!$L$27</f>
        <v>УКРАИНСКИЙ Александр</v>
      </c>
      <c r="G110" s="163" t="str">
        <f t="shared" si="4"/>
        <v>ЕЛИСЕЕВ Максим</v>
      </c>
      <c r="H110" s="163" t="str">
        <f t="shared" si="5"/>
        <v>УКРАИНСКИЙ Александр</v>
      </c>
      <c r="I110" s="164">
        <f t="shared" si="6"/>
        <v>3</v>
      </c>
      <c r="J110" s="165" t="s">
        <v>13555</v>
      </c>
      <c r="K110" s="166">
        <f t="shared" si="7"/>
        <v>1</v>
      </c>
      <c r="L110" s="167"/>
      <c r="M110" s="167"/>
    </row>
    <row r="111" spans="1:13" s="168" customFormat="1" ht="18" customHeight="1">
      <c r="A111" s="158">
        <v>21</v>
      </c>
      <c r="B111" s="159" t="str">
        <f>'21'!$F$28</f>
        <v>АНТИФЕЕВ Олег</v>
      </c>
      <c r="C111" s="160">
        <f>'21'!$AB$28</f>
        <v>0</v>
      </c>
      <c r="D111" s="161" t="s">
        <v>13555</v>
      </c>
      <c r="E111" s="160">
        <f>'21'!$AD$28</f>
        <v>3</v>
      </c>
      <c r="F111" s="162" t="str">
        <f>'21'!$L$28</f>
        <v>БОРОДИН Илья</v>
      </c>
      <c r="G111" s="163" t="str">
        <f t="shared" si="4"/>
        <v>БОРОДИН Илья</v>
      </c>
      <c r="H111" s="163" t="str">
        <f t="shared" si="5"/>
        <v>АНТИФЕЕВ Олег</v>
      </c>
      <c r="I111" s="164">
        <f t="shared" si="6"/>
        <v>3</v>
      </c>
      <c r="J111" s="165" t="s">
        <v>13555</v>
      </c>
      <c r="K111" s="166">
        <f t="shared" si="7"/>
        <v>0</v>
      </c>
      <c r="L111" s="167"/>
      <c r="M111" s="167"/>
    </row>
    <row r="112" spans="1:13" s="168" customFormat="1" ht="18" customHeight="1">
      <c r="A112" s="169">
        <v>22</v>
      </c>
      <c r="B112" s="159" t="str">
        <f>'22'!$F$24</f>
        <v>КЛИМЧЕНКО Виктория</v>
      </c>
      <c r="C112" s="160">
        <f>'22'!$AB$24</f>
        <v>3</v>
      </c>
      <c r="D112" s="161" t="s">
        <v>13555</v>
      </c>
      <c r="E112" s="160">
        <f>'22'!$AD$24</f>
        <v>1</v>
      </c>
      <c r="F112" s="162" t="str">
        <f>'22'!$L$24</f>
        <v>ЖУРАВЛЕВ Евгений</v>
      </c>
      <c r="G112" s="163" t="str">
        <f t="shared" si="4"/>
        <v>КЛИМЧЕНКО Виктория</v>
      </c>
      <c r="H112" s="163" t="str">
        <f t="shared" si="5"/>
        <v>ЖУРАВЛЕВ Евгений</v>
      </c>
      <c r="I112" s="164">
        <f t="shared" si="6"/>
        <v>3</v>
      </c>
      <c r="J112" s="165" t="s">
        <v>13555</v>
      </c>
      <c r="K112" s="166">
        <f t="shared" si="7"/>
        <v>1</v>
      </c>
      <c r="L112" s="167"/>
      <c r="M112" s="167"/>
    </row>
    <row r="113" spans="1:13" s="168" customFormat="1" ht="18" customHeight="1">
      <c r="A113" s="169">
        <v>22</v>
      </c>
      <c r="B113" s="208" t="str">
        <f>'22'!$F$25</f>
        <v>МАТРИЗАЕВА Александра</v>
      </c>
      <c r="C113" s="160">
        <f>'22'!$AB$25</f>
        <v>3</v>
      </c>
      <c r="D113" s="161" t="s">
        <v>13555</v>
      </c>
      <c r="E113" s="160">
        <f>'22'!$AD$25</f>
        <v>1</v>
      </c>
      <c r="F113" s="162" t="str">
        <f>'22'!$L$25</f>
        <v>ЛЕБЕДЕВ Александр</v>
      </c>
      <c r="G113" s="163" t="str">
        <f t="shared" si="4"/>
        <v>МАТРИЗАЕВА Александра</v>
      </c>
      <c r="H113" s="163" t="str">
        <f t="shared" si="5"/>
        <v>ЛЕБЕДЕВ Александр</v>
      </c>
      <c r="I113" s="164">
        <f t="shared" si="6"/>
        <v>3</v>
      </c>
      <c r="J113" s="165" t="s">
        <v>13555</v>
      </c>
      <c r="K113" s="166">
        <f t="shared" si="7"/>
        <v>1</v>
      </c>
      <c r="L113" s="167"/>
      <c r="M113" s="167"/>
    </row>
    <row r="114" spans="1:13" s="168" customFormat="1" ht="18" customHeight="1">
      <c r="A114" s="169">
        <v>22</v>
      </c>
      <c r="B114" s="159" t="str">
        <f>'22'!$F$26</f>
        <v>ВАРТАНОВ Армен</v>
      </c>
      <c r="C114" s="160">
        <f>'22'!$AB$26</f>
        <v>0</v>
      </c>
      <c r="D114" s="161" t="s">
        <v>13555</v>
      </c>
      <c r="E114" s="160">
        <f>'22'!$AD$26</f>
        <v>3</v>
      </c>
      <c r="F114" s="162" t="str">
        <f>'22'!$L$26</f>
        <v>ЭРЕНЦЕНОВ Алдар</v>
      </c>
      <c r="G114" s="163" t="str">
        <f t="shared" si="4"/>
        <v>ЭРЕНЦЕНОВ Алдар</v>
      </c>
      <c r="H114" s="163" t="str">
        <f t="shared" si="5"/>
        <v>ВАРТАНОВ Армен</v>
      </c>
      <c r="I114" s="164">
        <f t="shared" si="6"/>
        <v>3</v>
      </c>
      <c r="J114" s="165" t="s">
        <v>13555</v>
      </c>
      <c r="K114" s="166">
        <f t="shared" si="7"/>
        <v>0</v>
      </c>
      <c r="L114" s="167"/>
      <c r="M114" s="167"/>
    </row>
    <row r="115" spans="1:13" s="168" customFormat="1" ht="18" customHeight="1">
      <c r="A115" s="169">
        <v>22</v>
      </c>
      <c r="B115" s="159" t="str">
        <f>'22'!$F$27</f>
        <v>КЛИМЧЕНКО Виктория</v>
      </c>
      <c r="C115" s="160">
        <f>'22'!$AB$27</f>
        <v>3</v>
      </c>
      <c r="D115" s="161" t="s">
        <v>13555</v>
      </c>
      <c r="E115" s="160">
        <f>'22'!$AD$27</f>
        <v>0</v>
      </c>
      <c r="F115" s="162" t="str">
        <f>'22'!$L$27</f>
        <v>ЛЕБЕДЕВ Александр</v>
      </c>
      <c r="G115" s="163" t="str">
        <f t="shared" si="4"/>
        <v>КЛИМЧЕНКО Виктория</v>
      </c>
      <c r="H115" s="163" t="str">
        <f t="shared" si="5"/>
        <v>ЛЕБЕДЕВ Александр</v>
      </c>
      <c r="I115" s="164">
        <f t="shared" si="6"/>
        <v>3</v>
      </c>
      <c r="J115" s="165" t="s">
        <v>13555</v>
      </c>
      <c r="K115" s="166">
        <f t="shared" si="7"/>
        <v>0</v>
      </c>
      <c r="L115" s="167"/>
      <c r="M115" s="167"/>
    </row>
    <row r="116" spans="1:13" s="168" customFormat="1" ht="18" customHeight="1">
      <c r="A116" s="169">
        <v>22</v>
      </c>
      <c r="B116" s="159" t="str">
        <f>'22'!$F$28</f>
        <v>МАТРИЗАЕВА Александра</v>
      </c>
      <c r="C116" s="160" t="str">
        <f>'22'!$AB$28</f>
        <v/>
      </c>
      <c r="D116" s="161" t="s">
        <v>13555</v>
      </c>
      <c r="E116" s="160" t="str">
        <f>'22'!$AD$28</f>
        <v/>
      </c>
      <c r="F116" s="162" t="str">
        <f>'22'!$L$28</f>
        <v>ЖУРАВЛЕВ Евгений</v>
      </c>
      <c r="G116" s="163" t="str">
        <f t="shared" si="4"/>
        <v>ЖУРАВЛЕВ Евгений</v>
      </c>
      <c r="H116" s="163" t="str">
        <f t="shared" si="5"/>
        <v>ЖУРАВЛЕВ Евгений</v>
      </c>
      <c r="I116" s="164" t="str">
        <f t="shared" si="6"/>
        <v/>
      </c>
      <c r="J116" s="165" t="s">
        <v>13555</v>
      </c>
      <c r="K116" s="166" t="str">
        <f t="shared" si="7"/>
        <v/>
      </c>
      <c r="L116" s="167"/>
      <c r="M116" s="167"/>
    </row>
    <row r="117" spans="1:13" s="168" customFormat="1" ht="18" customHeight="1">
      <c r="A117" s="158">
        <v>23</v>
      </c>
      <c r="B117" s="208" t="str">
        <f>'23'!$F$24</f>
        <v>ЧЕРЕДНИЧЕНКО Сергей</v>
      </c>
      <c r="C117" s="160">
        <f>'23'!$AB$24</f>
        <v>1</v>
      </c>
      <c r="D117" s="161" t="s">
        <v>13555</v>
      </c>
      <c r="E117" s="160">
        <f>'23'!$AD$24</f>
        <v>3</v>
      </c>
      <c r="F117" s="162" t="str">
        <f>'23'!$L$24</f>
        <v>КОСТКИН Денис</v>
      </c>
      <c r="G117" s="163" t="str">
        <f t="shared" si="4"/>
        <v>КОСТКИН Денис</v>
      </c>
      <c r="H117" s="163" t="str">
        <f t="shared" si="5"/>
        <v>ЧЕРЕДНИЧЕНКО Сергей</v>
      </c>
      <c r="I117" s="164">
        <f t="shared" si="6"/>
        <v>3</v>
      </c>
      <c r="J117" s="165" t="s">
        <v>13555</v>
      </c>
      <c r="K117" s="166">
        <f t="shared" si="7"/>
        <v>1</v>
      </c>
      <c r="L117" s="167"/>
      <c r="M117" s="167"/>
    </row>
    <row r="118" spans="1:13" s="168" customFormat="1" ht="18" customHeight="1">
      <c r="A118" s="158">
        <v>23</v>
      </c>
      <c r="B118" s="159" t="str">
        <f>'23'!$F$25</f>
        <v>ЛАПИН Андрей</v>
      </c>
      <c r="C118" s="160">
        <f>'23'!$AB$25</f>
        <v>0</v>
      </c>
      <c r="D118" s="161" t="s">
        <v>13555</v>
      </c>
      <c r="E118" s="160">
        <f>'23'!$AD$25</f>
        <v>3</v>
      </c>
      <c r="F118" s="162" t="str">
        <f>'23'!$L$25</f>
        <v>ЧЕРКЕС Данил</v>
      </c>
      <c r="G118" s="163" t="str">
        <f t="shared" si="4"/>
        <v>ЧЕРКЕС Данил</v>
      </c>
      <c r="H118" s="163" t="str">
        <f t="shared" si="5"/>
        <v>ЛАПИН Андрей</v>
      </c>
      <c r="I118" s="164">
        <f t="shared" si="6"/>
        <v>3</v>
      </c>
      <c r="J118" s="165" t="s">
        <v>13555</v>
      </c>
      <c r="K118" s="166">
        <f t="shared" si="7"/>
        <v>0</v>
      </c>
      <c r="L118" s="167"/>
      <c r="M118" s="167"/>
    </row>
    <row r="119" spans="1:13" s="168" customFormat="1" ht="18" customHeight="1">
      <c r="A119" s="158">
        <v>23</v>
      </c>
      <c r="B119" s="159" t="str">
        <f>'23'!$F$26</f>
        <v>ШЕПЕЛЕВ Роман</v>
      </c>
      <c r="C119" s="160">
        <f>'23'!$AB$26</f>
        <v>2</v>
      </c>
      <c r="D119" s="161" t="s">
        <v>13555</v>
      </c>
      <c r="E119" s="160">
        <f>'23'!$AD$26</f>
        <v>3</v>
      </c>
      <c r="F119" s="162" t="str">
        <f>'23'!$L$26</f>
        <v>ЛОПАТИН Александр</v>
      </c>
      <c r="G119" s="163" t="str">
        <f t="shared" si="4"/>
        <v>ЛОПАТИН Александр</v>
      </c>
      <c r="H119" s="163" t="str">
        <f t="shared" si="5"/>
        <v>ШЕПЕЛЕВ Роман</v>
      </c>
      <c r="I119" s="164">
        <f t="shared" si="6"/>
        <v>3</v>
      </c>
      <c r="J119" s="165" t="s">
        <v>13555</v>
      </c>
      <c r="K119" s="166">
        <f t="shared" si="7"/>
        <v>2</v>
      </c>
      <c r="L119" s="167"/>
      <c r="M119" s="167"/>
    </row>
    <row r="120" spans="1:13" s="168" customFormat="1" ht="18" customHeight="1">
      <c r="A120" s="158">
        <v>23</v>
      </c>
      <c r="B120" s="208" t="str">
        <f>'23'!$F$27</f>
        <v>ЧЕРЕДНИЧЕНКО Сергей</v>
      </c>
      <c r="C120" s="160" t="str">
        <f>'23'!$AB$27</f>
        <v/>
      </c>
      <c r="D120" s="161" t="s">
        <v>13555</v>
      </c>
      <c r="E120" s="160" t="str">
        <f>'23'!$AD$27</f>
        <v/>
      </c>
      <c r="F120" s="162" t="str">
        <f>'23'!$L$27</f>
        <v>ЧЕРКЕС Данил</v>
      </c>
      <c r="G120" s="163" t="str">
        <f t="shared" si="4"/>
        <v>ЧЕРКЕС Данил</v>
      </c>
      <c r="H120" s="163" t="str">
        <f t="shared" si="5"/>
        <v>ЧЕРКЕС Данил</v>
      </c>
      <c r="I120" s="164" t="str">
        <f t="shared" si="6"/>
        <v/>
      </c>
      <c r="J120" s="165" t="s">
        <v>13555</v>
      </c>
      <c r="K120" s="166" t="str">
        <f t="shared" si="7"/>
        <v/>
      </c>
      <c r="L120" s="167"/>
      <c r="M120" s="167"/>
    </row>
    <row r="121" spans="1:13" s="168" customFormat="1" ht="18" customHeight="1">
      <c r="A121" s="158">
        <v>23</v>
      </c>
      <c r="B121" s="159" t="str">
        <f>'23'!$F$28</f>
        <v>ЛАПИН Андрей</v>
      </c>
      <c r="C121" s="160" t="str">
        <f>'23'!$AB$28</f>
        <v/>
      </c>
      <c r="D121" s="161" t="s">
        <v>13555</v>
      </c>
      <c r="E121" s="160" t="str">
        <f>'23'!$AD$28</f>
        <v/>
      </c>
      <c r="F121" s="162" t="str">
        <f>'23'!$L$28</f>
        <v>КОСТКИН Денис</v>
      </c>
      <c r="G121" s="163" t="str">
        <f t="shared" si="4"/>
        <v>КОСТКИН Денис</v>
      </c>
      <c r="H121" s="163" t="str">
        <f t="shared" si="5"/>
        <v>КОСТКИН Денис</v>
      </c>
      <c r="I121" s="164" t="str">
        <f t="shared" si="6"/>
        <v/>
      </c>
      <c r="J121" s="165" t="s">
        <v>13555</v>
      </c>
      <c r="K121" s="166" t="str">
        <f t="shared" si="7"/>
        <v/>
      </c>
      <c r="L121" s="167"/>
      <c r="M121" s="167"/>
    </row>
    <row r="122" spans="1:13" s="168" customFormat="1" ht="18" customHeight="1">
      <c r="A122" s="169">
        <v>24</v>
      </c>
      <c r="B122" s="159" t="str">
        <f>'24'!$F$24</f>
        <v>ШУМАКОВ Виталий</v>
      </c>
      <c r="C122" s="160">
        <f>'24'!$AB$24</f>
        <v>1</v>
      </c>
      <c r="D122" s="161" t="s">
        <v>13555</v>
      </c>
      <c r="E122" s="160">
        <f>'24'!$AD$24</f>
        <v>3</v>
      </c>
      <c r="F122" s="162" t="str">
        <f>'24'!$L$24</f>
        <v>ОСИПОВ Дмитрий</v>
      </c>
      <c r="G122" s="163" t="str">
        <f t="shared" si="4"/>
        <v>ОСИПОВ Дмитрий</v>
      </c>
      <c r="H122" s="163" t="str">
        <f t="shared" si="5"/>
        <v>ШУМАКОВ Виталий</v>
      </c>
      <c r="I122" s="164">
        <f t="shared" si="6"/>
        <v>3</v>
      </c>
      <c r="J122" s="165" t="s">
        <v>13555</v>
      </c>
      <c r="K122" s="166">
        <f t="shared" si="7"/>
        <v>1</v>
      </c>
      <c r="L122" s="167"/>
      <c r="M122" s="167"/>
    </row>
    <row r="123" spans="1:13" s="168" customFormat="1" ht="18" customHeight="1">
      <c r="A123" s="169">
        <v>24</v>
      </c>
      <c r="B123" s="159" t="str">
        <f>'24'!$F$25</f>
        <v>ЗУБОТЫКИН Юрий</v>
      </c>
      <c r="C123" s="160">
        <f>'24'!$AB$25</f>
        <v>1</v>
      </c>
      <c r="D123" s="161" t="s">
        <v>13555</v>
      </c>
      <c r="E123" s="160">
        <f>'24'!$AD$25</f>
        <v>3</v>
      </c>
      <c r="F123" s="162" t="str">
        <f>'24'!$L$25</f>
        <v>МАСОВЕР Андрей</v>
      </c>
      <c r="G123" s="163" t="str">
        <f t="shared" si="4"/>
        <v>МАСОВЕР Андрей</v>
      </c>
      <c r="H123" s="163" t="str">
        <f t="shared" si="5"/>
        <v>ЗУБОТЫКИН Юрий</v>
      </c>
      <c r="I123" s="164">
        <f t="shared" si="6"/>
        <v>3</v>
      </c>
      <c r="J123" s="165" t="s">
        <v>13555</v>
      </c>
      <c r="K123" s="166">
        <f t="shared" si="7"/>
        <v>1</v>
      </c>
      <c r="L123" s="167"/>
      <c r="M123" s="167"/>
    </row>
    <row r="124" spans="1:13" s="168" customFormat="1" ht="18" customHeight="1">
      <c r="A124" s="169">
        <v>24</v>
      </c>
      <c r="B124" s="159" t="str">
        <f>'24'!$F$26</f>
        <v>БОНДАРЬ Владимир</v>
      </c>
      <c r="C124" s="160">
        <f>'24'!$AB$26</f>
        <v>2</v>
      </c>
      <c r="D124" s="161" t="s">
        <v>13555</v>
      </c>
      <c r="E124" s="160">
        <f>'24'!$AD$26</f>
        <v>3</v>
      </c>
      <c r="F124" s="236" t="str">
        <f>'24'!$L$26</f>
        <v>ЧЕРНОКНИЖНИКОВ Александр</v>
      </c>
      <c r="G124" s="235" t="str">
        <f t="shared" si="4"/>
        <v>ЧЕРНОКНИЖНИКОВ Александр</v>
      </c>
      <c r="H124" s="163" t="str">
        <f t="shared" si="5"/>
        <v>БОНДАРЬ Владимир</v>
      </c>
      <c r="I124" s="164">
        <f t="shared" si="6"/>
        <v>3</v>
      </c>
      <c r="J124" s="165" t="s">
        <v>13555</v>
      </c>
      <c r="K124" s="166">
        <f t="shared" si="7"/>
        <v>2</v>
      </c>
      <c r="L124" s="167"/>
      <c r="M124" s="167"/>
    </row>
    <row r="125" spans="1:13" s="168" customFormat="1" ht="18" customHeight="1">
      <c r="A125" s="169">
        <v>24</v>
      </c>
      <c r="B125" s="159" t="str">
        <f>'24'!$F$27</f>
        <v>ШУМАКОВ Виталий</v>
      </c>
      <c r="C125" s="160" t="str">
        <f>'24'!$AB$27</f>
        <v/>
      </c>
      <c r="D125" s="161" t="s">
        <v>13555</v>
      </c>
      <c r="E125" s="160" t="str">
        <f>'24'!$AD$27</f>
        <v/>
      </c>
      <c r="F125" s="162" t="str">
        <f>'24'!$L$27</f>
        <v>МАСОВЕР Андрей</v>
      </c>
      <c r="G125" s="163" t="str">
        <f t="shared" si="4"/>
        <v>МАСОВЕР Андрей</v>
      </c>
      <c r="H125" s="163" t="str">
        <f t="shared" si="5"/>
        <v>МАСОВЕР Андрей</v>
      </c>
      <c r="I125" s="164" t="str">
        <f t="shared" si="6"/>
        <v/>
      </c>
      <c r="J125" s="165" t="s">
        <v>13555</v>
      </c>
      <c r="K125" s="166" t="str">
        <f t="shared" si="7"/>
        <v/>
      </c>
      <c r="L125" s="167"/>
      <c r="M125" s="167"/>
    </row>
    <row r="126" spans="1:13" s="168" customFormat="1" ht="18" customHeight="1">
      <c r="A126" s="169">
        <v>24</v>
      </c>
      <c r="B126" s="159" t="str">
        <f>'24'!$F$28</f>
        <v>ЗУБОТЫКИН Юрий</v>
      </c>
      <c r="C126" s="160" t="str">
        <f>'24'!$AB$28</f>
        <v/>
      </c>
      <c r="D126" s="161" t="s">
        <v>13555</v>
      </c>
      <c r="E126" s="160" t="str">
        <f>'24'!$AD$28</f>
        <v/>
      </c>
      <c r="F126" s="162" t="str">
        <f>'24'!$L$28</f>
        <v>ОСИПОВ Дмитрий</v>
      </c>
      <c r="G126" s="163" t="str">
        <f t="shared" si="4"/>
        <v>ОСИПОВ Дмитрий</v>
      </c>
      <c r="H126" s="163" t="str">
        <f t="shared" si="5"/>
        <v>ОСИПОВ Дмитрий</v>
      </c>
      <c r="I126" s="164" t="str">
        <f t="shared" si="6"/>
        <v/>
      </c>
      <c r="J126" s="165" t="s">
        <v>13555</v>
      </c>
      <c r="K126" s="166" t="str">
        <f t="shared" si="7"/>
        <v/>
      </c>
      <c r="L126" s="167"/>
      <c r="M126" s="167"/>
    </row>
    <row r="127" spans="1:13" s="168" customFormat="1" ht="18" customHeight="1">
      <c r="A127" s="158">
        <v>25</v>
      </c>
      <c r="B127" s="208" t="str">
        <f>'25'!$F$24</f>
        <v>ЧИМБАРЦЕВ Владислав</v>
      </c>
      <c r="C127" s="160">
        <f>'25'!$AB$24</f>
        <v>3</v>
      </c>
      <c r="D127" s="161" t="s">
        <v>13555</v>
      </c>
      <c r="E127" s="160">
        <f>'25'!$AD$24</f>
        <v>0</v>
      </c>
      <c r="F127" s="162" t="str">
        <f>'25'!$L$24</f>
        <v>ТРЕТЬЯКОВ Даниил</v>
      </c>
      <c r="G127" s="163" t="str">
        <f t="shared" si="4"/>
        <v>ЧИМБАРЦЕВ Владислав</v>
      </c>
      <c r="H127" s="163" t="str">
        <f t="shared" si="5"/>
        <v>ТРЕТЬЯКОВ Даниил</v>
      </c>
      <c r="I127" s="164">
        <f t="shared" si="6"/>
        <v>3</v>
      </c>
      <c r="J127" s="165" t="s">
        <v>13555</v>
      </c>
      <c r="K127" s="166">
        <f t="shared" si="7"/>
        <v>0</v>
      </c>
      <c r="L127" s="167"/>
      <c r="M127" s="167"/>
    </row>
    <row r="128" spans="1:13" s="168" customFormat="1" ht="18" customHeight="1">
      <c r="A128" s="158">
        <v>25</v>
      </c>
      <c r="B128" s="159" t="str">
        <f>'25'!$F$25</f>
        <v>ШУТОВ Артем</v>
      </c>
      <c r="C128" s="160">
        <f>'25'!$AB$25</f>
        <v>2</v>
      </c>
      <c r="D128" s="161" t="s">
        <v>13555</v>
      </c>
      <c r="E128" s="160">
        <f>'25'!$AD$25</f>
        <v>3</v>
      </c>
      <c r="F128" s="162" t="str">
        <f>'25'!$L$25</f>
        <v>ЖУРЕНКО Денис</v>
      </c>
      <c r="G128" s="163" t="str">
        <f t="shared" si="4"/>
        <v>ЖУРЕНКО Денис</v>
      </c>
      <c r="H128" s="163" t="str">
        <f t="shared" si="5"/>
        <v>ШУТОВ Артем</v>
      </c>
      <c r="I128" s="164">
        <f t="shared" si="6"/>
        <v>3</v>
      </c>
      <c r="J128" s="165" t="s">
        <v>13555</v>
      </c>
      <c r="K128" s="166">
        <f t="shared" si="7"/>
        <v>2</v>
      </c>
      <c r="L128" s="167"/>
      <c r="M128" s="167"/>
    </row>
    <row r="129" spans="1:13" s="168" customFormat="1" ht="18" customHeight="1">
      <c r="A129" s="158">
        <v>25</v>
      </c>
      <c r="B129" s="159" t="str">
        <f>'25'!$F$26</f>
        <v>ДОРОФЕЕВ Петр</v>
      </c>
      <c r="C129" s="160">
        <f>'25'!$AB$26</f>
        <v>3</v>
      </c>
      <c r="D129" s="161" t="s">
        <v>13555</v>
      </c>
      <c r="E129" s="160">
        <f>'25'!$AD$26</f>
        <v>0</v>
      </c>
      <c r="F129" s="162" t="str">
        <f>'25'!$L$26</f>
        <v>ЧЕРЕВКО Дмитрий</v>
      </c>
      <c r="G129" s="163" t="str">
        <f t="shared" si="4"/>
        <v>ДОРОФЕЕВ Петр</v>
      </c>
      <c r="H129" s="163" t="str">
        <f t="shared" si="5"/>
        <v>ЧЕРЕВКО Дмитрий</v>
      </c>
      <c r="I129" s="164">
        <f t="shared" si="6"/>
        <v>3</v>
      </c>
      <c r="J129" s="165" t="s">
        <v>13555</v>
      </c>
      <c r="K129" s="166">
        <f t="shared" si="7"/>
        <v>0</v>
      </c>
      <c r="L129" s="167"/>
      <c r="M129" s="167"/>
    </row>
    <row r="130" spans="1:13" s="168" customFormat="1" ht="18" customHeight="1">
      <c r="A130" s="158">
        <v>25</v>
      </c>
      <c r="B130" s="208" t="str">
        <f>'25'!$F$27</f>
        <v>ЧИМБАРЦЕВ Владислав</v>
      </c>
      <c r="C130" s="160">
        <f>'25'!$AB$27</f>
        <v>3</v>
      </c>
      <c r="D130" s="161" t="s">
        <v>13555</v>
      </c>
      <c r="E130" s="160">
        <f>'25'!$AD$27</f>
        <v>0</v>
      </c>
      <c r="F130" s="162" t="str">
        <f>'25'!$L$27</f>
        <v>ЖУРЕНКО Денис</v>
      </c>
      <c r="G130" s="163" t="str">
        <f t="shared" si="4"/>
        <v>ЧИМБАРЦЕВ Владислав</v>
      </c>
      <c r="H130" s="163" t="str">
        <f t="shared" si="5"/>
        <v>ЖУРЕНКО Денис</v>
      </c>
      <c r="I130" s="164">
        <f t="shared" si="6"/>
        <v>3</v>
      </c>
      <c r="J130" s="165" t="s">
        <v>13555</v>
      </c>
      <c r="K130" s="166">
        <f t="shared" si="7"/>
        <v>0</v>
      </c>
      <c r="L130" s="167"/>
      <c r="M130" s="167"/>
    </row>
    <row r="131" spans="1:13" s="168" customFormat="1" ht="18" customHeight="1">
      <c r="A131" s="158">
        <v>25</v>
      </c>
      <c r="B131" s="159" t="str">
        <f>'25'!$F$28</f>
        <v>ШУТОВ Артем</v>
      </c>
      <c r="C131" s="160" t="str">
        <f>'25'!$AB$28</f>
        <v/>
      </c>
      <c r="D131" s="161" t="s">
        <v>13555</v>
      </c>
      <c r="E131" s="160" t="str">
        <f>'25'!$AD$28</f>
        <v/>
      </c>
      <c r="F131" s="162" t="str">
        <f>'25'!$L$28</f>
        <v>ТРЕТЬЯКОВ Даниил</v>
      </c>
      <c r="G131" s="163" t="str">
        <f t="shared" si="4"/>
        <v>ТРЕТЬЯКОВ Даниил</v>
      </c>
      <c r="H131" s="163" t="str">
        <f t="shared" si="5"/>
        <v>ТРЕТЬЯКОВ Даниил</v>
      </c>
      <c r="I131" s="164" t="str">
        <f t="shared" si="6"/>
        <v/>
      </c>
      <c r="J131" s="165" t="s">
        <v>13555</v>
      </c>
      <c r="K131" s="166" t="str">
        <f t="shared" si="7"/>
        <v/>
      </c>
      <c r="L131" s="167"/>
      <c r="M131" s="167"/>
    </row>
    <row r="132" spans="1:13" s="168" customFormat="1" ht="18" customHeight="1">
      <c r="A132" s="169">
        <v>26</v>
      </c>
      <c r="B132" s="159" t="str">
        <f>'26'!$F$24</f>
        <v>РАКОВА Мария</v>
      </c>
      <c r="C132" s="160">
        <f>'26'!$AB$24</f>
        <v>1</v>
      </c>
      <c r="D132" s="161" t="s">
        <v>13555</v>
      </c>
      <c r="E132" s="160">
        <f>'26'!$AD$24</f>
        <v>3</v>
      </c>
      <c r="F132" s="162" t="str">
        <f>'26'!$L$24</f>
        <v>БОРОДИН Илья</v>
      </c>
      <c r="G132" s="163" t="str">
        <f t="shared" si="4"/>
        <v>БОРОДИН Илья</v>
      </c>
      <c r="H132" s="163" t="str">
        <f t="shared" si="5"/>
        <v>РАКОВА Мария</v>
      </c>
      <c r="I132" s="164">
        <f t="shared" si="6"/>
        <v>3</v>
      </c>
      <c r="J132" s="165" t="s">
        <v>13555</v>
      </c>
      <c r="K132" s="166">
        <f t="shared" si="7"/>
        <v>1</v>
      </c>
      <c r="L132" s="167"/>
      <c r="M132" s="167"/>
    </row>
    <row r="133" spans="1:13" s="168" customFormat="1" ht="18" customHeight="1">
      <c r="A133" s="169">
        <v>26</v>
      </c>
      <c r="B133" s="159" t="str">
        <f>'26'!$F$25</f>
        <v>УМАНЕЦ Софья</v>
      </c>
      <c r="C133" s="160">
        <f>'26'!$AB$25</f>
        <v>3</v>
      </c>
      <c r="D133" s="161" t="s">
        <v>13555</v>
      </c>
      <c r="E133" s="160">
        <f>'26'!$AD$25</f>
        <v>0</v>
      </c>
      <c r="F133" s="162" t="str">
        <f>'26'!$L$25</f>
        <v>УКРАИНСКИЙ Александр</v>
      </c>
      <c r="G133" s="163" t="str">
        <f t="shared" si="4"/>
        <v>УМАНЕЦ Софья</v>
      </c>
      <c r="H133" s="163" t="str">
        <f t="shared" si="5"/>
        <v>УКРАИНСКИЙ Александр</v>
      </c>
      <c r="I133" s="164">
        <f t="shared" si="6"/>
        <v>3</v>
      </c>
      <c r="J133" s="165" t="s">
        <v>13555</v>
      </c>
      <c r="K133" s="166">
        <f t="shared" si="7"/>
        <v>0</v>
      </c>
      <c r="L133" s="167"/>
      <c r="M133" s="167"/>
    </row>
    <row r="134" spans="1:13" s="168" customFormat="1" ht="18" customHeight="1">
      <c r="A134" s="169">
        <v>26</v>
      </c>
      <c r="B134" s="159" t="str">
        <f>'26'!$F$26</f>
        <v>ЮСУПОВА Карина</v>
      </c>
      <c r="C134" s="160">
        <f>'26'!$AB$26</f>
        <v>3</v>
      </c>
      <c r="D134" s="161" t="s">
        <v>13555</v>
      </c>
      <c r="E134" s="160">
        <f>'26'!$AD$26</f>
        <v>0</v>
      </c>
      <c r="F134" s="162" t="str">
        <f>'26'!$L$26</f>
        <v>ЗАЙЦЕВ Игорь</v>
      </c>
      <c r="G134" s="163" t="str">
        <f t="shared" si="4"/>
        <v>ЮСУПОВА Карина</v>
      </c>
      <c r="H134" s="163" t="str">
        <f t="shared" si="5"/>
        <v>ЗАЙЦЕВ Игорь</v>
      </c>
      <c r="I134" s="164">
        <f t="shared" si="6"/>
        <v>3</v>
      </c>
      <c r="J134" s="165" t="s">
        <v>13555</v>
      </c>
      <c r="K134" s="166">
        <f t="shared" si="7"/>
        <v>0</v>
      </c>
      <c r="L134" s="167"/>
      <c r="M134" s="167"/>
    </row>
    <row r="135" spans="1:13" s="168" customFormat="1" ht="18" customHeight="1">
      <c r="A135" s="169">
        <v>26</v>
      </c>
      <c r="B135" s="159" t="str">
        <f>'26'!$F$27</f>
        <v>РАКОВА Мария</v>
      </c>
      <c r="C135" s="160">
        <f>'26'!$AB$27</f>
        <v>3</v>
      </c>
      <c r="D135" s="161" t="s">
        <v>13555</v>
      </c>
      <c r="E135" s="160">
        <f>'26'!$AD$27</f>
        <v>0</v>
      </c>
      <c r="F135" s="162" t="str">
        <f>'26'!$L$27</f>
        <v>УКРАИНСКИЙ Александр</v>
      </c>
      <c r="G135" s="163" t="str">
        <f t="shared" ref="G135:G198" si="8">IF(C135&gt;E135,B135,F135)</f>
        <v>РАКОВА Мария</v>
      </c>
      <c r="H135" s="163" t="str">
        <f t="shared" ref="H135:H198" si="9">IF(C135&lt;E135,B135,F135)</f>
        <v>УКРАИНСКИЙ Александр</v>
      </c>
      <c r="I135" s="164">
        <f t="shared" ref="I135:I198" si="10">IF(C135&gt;E135,C135,E135)</f>
        <v>3</v>
      </c>
      <c r="J135" s="165" t="s">
        <v>13555</v>
      </c>
      <c r="K135" s="166">
        <f t="shared" ref="K135:K198" si="11">IF(C135&lt;E135,C135,E135)</f>
        <v>0</v>
      </c>
      <c r="L135" s="167"/>
      <c r="M135" s="167"/>
    </row>
    <row r="136" spans="1:13" s="168" customFormat="1" ht="18" customHeight="1">
      <c r="A136" s="169">
        <v>26</v>
      </c>
      <c r="B136" s="159" t="str">
        <f>'26'!$F$28</f>
        <v>УМАНЕЦ Софья</v>
      </c>
      <c r="C136" s="160" t="str">
        <f>'26'!$AB$28</f>
        <v/>
      </c>
      <c r="D136" s="161" t="s">
        <v>13555</v>
      </c>
      <c r="E136" s="160" t="str">
        <f>'26'!$AD$28</f>
        <v/>
      </c>
      <c r="F136" s="162" t="str">
        <f>'26'!$L$28</f>
        <v>БОРОДИН Илья</v>
      </c>
      <c r="G136" s="163" t="str">
        <f t="shared" si="8"/>
        <v>БОРОДИН Илья</v>
      </c>
      <c r="H136" s="163" t="str">
        <f t="shared" si="9"/>
        <v>БОРОДИН Илья</v>
      </c>
      <c r="I136" s="164" t="str">
        <f t="shared" si="10"/>
        <v/>
      </c>
      <c r="J136" s="165" t="s">
        <v>13555</v>
      </c>
      <c r="K136" s="166" t="str">
        <f t="shared" si="11"/>
        <v/>
      </c>
      <c r="L136" s="167"/>
      <c r="M136" s="167"/>
    </row>
    <row r="137" spans="1:13" s="168" customFormat="1" ht="18" customHeight="1">
      <c r="A137" s="158">
        <v>27</v>
      </c>
      <c r="B137" s="208" t="str">
        <f>'27'!$F$24</f>
        <v>ЧЕРЕДНИЧЕНКО Сергей</v>
      </c>
      <c r="C137" s="160">
        <f>'27'!$AB$24</f>
        <v>2</v>
      </c>
      <c r="D137" s="161" t="s">
        <v>13555</v>
      </c>
      <c r="E137" s="160">
        <f>'27'!$AD$24</f>
        <v>3</v>
      </c>
      <c r="F137" s="162" t="str">
        <f>'27'!$L$24</f>
        <v>АНТИФЕЕВ Олег</v>
      </c>
      <c r="G137" s="163" t="str">
        <f t="shared" si="8"/>
        <v>АНТИФЕЕВ Олег</v>
      </c>
      <c r="H137" s="163" t="str">
        <f t="shared" si="9"/>
        <v>ЧЕРЕДНИЧЕНКО Сергей</v>
      </c>
      <c r="I137" s="164">
        <f t="shared" si="10"/>
        <v>3</v>
      </c>
      <c r="J137" s="165" t="s">
        <v>13555</v>
      </c>
      <c r="K137" s="166">
        <f t="shared" si="11"/>
        <v>2</v>
      </c>
      <c r="L137" s="167"/>
      <c r="M137" s="167"/>
    </row>
    <row r="138" spans="1:13" s="168" customFormat="1" ht="18" customHeight="1">
      <c r="A138" s="158">
        <v>27</v>
      </c>
      <c r="B138" s="159" t="str">
        <f>'27'!$F$25</f>
        <v>ШЕПЕЛЕВ Роман</v>
      </c>
      <c r="C138" s="160">
        <f>'27'!$AB$25</f>
        <v>2</v>
      </c>
      <c r="D138" s="161" t="s">
        <v>13555</v>
      </c>
      <c r="E138" s="160">
        <f>'27'!$AD$25</f>
        <v>3</v>
      </c>
      <c r="F138" s="162" t="str">
        <f>'27'!$L$25</f>
        <v>ЕЛИСЕЕВ Максим</v>
      </c>
      <c r="G138" s="163" t="str">
        <f t="shared" si="8"/>
        <v>ЕЛИСЕЕВ Максим</v>
      </c>
      <c r="H138" s="163" t="str">
        <f t="shared" si="9"/>
        <v>ШЕПЕЛЕВ Роман</v>
      </c>
      <c r="I138" s="164">
        <f t="shared" si="10"/>
        <v>3</v>
      </c>
      <c r="J138" s="165" t="s">
        <v>13555</v>
      </c>
      <c r="K138" s="166">
        <f t="shared" si="11"/>
        <v>2</v>
      </c>
      <c r="L138" s="167"/>
      <c r="M138" s="167"/>
    </row>
    <row r="139" spans="1:13" s="168" customFormat="1" ht="18" customHeight="1">
      <c r="A139" s="158">
        <v>27</v>
      </c>
      <c r="B139" s="159" t="str">
        <f>'27'!$F$26</f>
        <v>ЛАПИН Андрей</v>
      </c>
      <c r="C139" s="160">
        <f>'27'!$AB$26</f>
        <v>3</v>
      </c>
      <c r="D139" s="161" t="s">
        <v>13555</v>
      </c>
      <c r="E139" s="160">
        <f>'27'!$AD$26</f>
        <v>1</v>
      </c>
      <c r="F139" s="162" t="str">
        <f>'27'!$L$26</f>
        <v>ВАСИЛЕНКО Михаил</v>
      </c>
      <c r="G139" s="163" t="str">
        <f t="shared" si="8"/>
        <v>ЛАПИН Андрей</v>
      </c>
      <c r="H139" s="163" t="str">
        <f t="shared" si="9"/>
        <v>ВАСИЛЕНКО Михаил</v>
      </c>
      <c r="I139" s="164">
        <f t="shared" si="10"/>
        <v>3</v>
      </c>
      <c r="J139" s="165" t="s">
        <v>13555</v>
      </c>
      <c r="K139" s="166">
        <f t="shared" si="11"/>
        <v>1</v>
      </c>
      <c r="L139" s="167"/>
      <c r="M139" s="167"/>
    </row>
    <row r="140" spans="1:13" s="168" customFormat="1" ht="18" customHeight="1">
      <c r="A140" s="158">
        <v>27</v>
      </c>
      <c r="B140" s="208" t="str">
        <f>'27'!$F$27</f>
        <v>ЧЕРЕДНИЧЕНКО Сергей</v>
      </c>
      <c r="C140" s="160">
        <f>'27'!$AB$27</f>
        <v>0</v>
      </c>
      <c r="D140" s="161" t="s">
        <v>13555</v>
      </c>
      <c r="E140" s="160">
        <f>'27'!$AD$27</f>
        <v>3</v>
      </c>
      <c r="F140" s="162" t="str">
        <f>'27'!$L$27</f>
        <v>ЕЛИСЕЕВ Максим</v>
      </c>
      <c r="G140" s="163" t="str">
        <f t="shared" si="8"/>
        <v>ЕЛИСЕЕВ Максим</v>
      </c>
      <c r="H140" s="163" t="str">
        <f t="shared" si="9"/>
        <v>ЧЕРЕДНИЧЕНКО Сергей</v>
      </c>
      <c r="I140" s="164">
        <f t="shared" si="10"/>
        <v>3</v>
      </c>
      <c r="J140" s="165" t="s">
        <v>13555</v>
      </c>
      <c r="K140" s="166">
        <f t="shared" si="11"/>
        <v>0</v>
      </c>
      <c r="L140" s="167"/>
      <c r="M140" s="167"/>
    </row>
    <row r="141" spans="1:13" s="168" customFormat="1" ht="18" customHeight="1">
      <c r="A141" s="158">
        <v>27</v>
      </c>
      <c r="B141" s="159" t="str">
        <f>'27'!$F$28</f>
        <v>ШЕПЕЛЕВ Роман</v>
      </c>
      <c r="C141" s="160" t="str">
        <f>'27'!$AB$28</f>
        <v/>
      </c>
      <c r="D141" s="161" t="s">
        <v>13555</v>
      </c>
      <c r="E141" s="160" t="str">
        <f>'27'!$AD$28</f>
        <v/>
      </c>
      <c r="F141" s="162" t="str">
        <f>'27'!$L$28</f>
        <v>АНТИФЕЕВ Олег</v>
      </c>
      <c r="G141" s="163" t="str">
        <f t="shared" si="8"/>
        <v>АНТИФЕЕВ Олег</v>
      </c>
      <c r="H141" s="163" t="str">
        <f t="shared" si="9"/>
        <v>АНТИФЕЕВ Олег</v>
      </c>
      <c r="I141" s="164" t="str">
        <f t="shared" si="10"/>
        <v/>
      </c>
      <c r="J141" s="165" t="s">
        <v>13555</v>
      </c>
      <c r="K141" s="166" t="str">
        <f t="shared" si="11"/>
        <v/>
      </c>
      <c r="L141" s="167"/>
      <c r="M141" s="167"/>
    </row>
    <row r="142" spans="1:13" s="168" customFormat="1" ht="18" customHeight="1">
      <c r="A142" s="169">
        <v>28</v>
      </c>
      <c r="B142" s="159" t="str">
        <f>'28'!$F$24</f>
        <v>СЕРДЮК Роман</v>
      </c>
      <c r="C142" s="160">
        <f>'28'!$AB$24</f>
        <v>3</v>
      </c>
      <c r="D142" s="161" t="s">
        <v>13555</v>
      </c>
      <c r="E142" s="160">
        <f>'28'!$AD$24</f>
        <v>0</v>
      </c>
      <c r="F142" s="162" t="str">
        <f>'28'!$L$24</f>
        <v>ЭРЕНЦЕНОВ Алдар</v>
      </c>
      <c r="G142" s="163" t="str">
        <f t="shared" si="8"/>
        <v>СЕРДЮК Роман</v>
      </c>
      <c r="H142" s="163" t="str">
        <f t="shared" si="9"/>
        <v>ЭРЕНЦЕНОВ Алдар</v>
      </c>
      <c r="I142" s="164">
        <f t="shared" si="10"/>
        <v>3</v>
      </c>
      <c r="J142" s="165" t="s">
        <v>13555</v>
      </c>
      <c r="K142" s="166">
        <f t="shared" si="11"/>
        <v>0</v>
      </c>
      <c r="L142" s="167"/>
      <c r="M142" s="167"/>
    </row>
    <row r="143" spans="1:13" s="168" customFormat="1" ht="18" customHeight="1">
      <c r="A143" s="169">
        <v>28</v>
      </c>
      <c r="B143" s="159" t="str">
        <f>'28'!$F$25</f>
        <v>СОЛОВЕЙ Юрий</v>
      </c>
      <c r="C143" s="160">
        <f>'28'!$AB$25</f>
        <v>0</v>
      </c>
      <c r="D143" s="161" t="s">
        <v>13555</v>
      </c>
      <c r="E143" s="160">
        <f>'28'!$AD$25</f>
        <v>3</v>
      </c>
      <c r="F143" s="162" t="str">
        <f>'28'!$L$25</f>
        <v>ЖУРАВЛЕВ Евгений</v>
      </c>
      <c r="G143" s="163" t="str">
        <f t="shared" si="8"/>
        <v>ЖУРАВЛЕВ Евгений</v>
      </c>
      <c r="H143" s="163" t="str">
        <f t="shared" si="9"/>
        <v>СОЛОВЕЙ Юрий</v>
      </c>
      <c r="I143" s="164">
        <f t="shared" si="10"/>
        <v>3</v>
      </c>
      <c r="J143" s="165" t="s">
        <v>13555</v>
      </c>
      <c r="K143" s="166">
        <f t="shared" si="11"/>
        <v>0</v>
      </c>
      <c r="L143" s="167"/>
      <c r="M143" s="167"/>
    </row>
    <row r="144" spans="1:13" s="168" customFormat="1" ht="18" customHeight="1">
      <c r="A144" s="169">
        <v>28</v>
      </c>
      <c r="B144" s="159" t="str">
        <f>'28'!$F$26</f>
        <v>ТОМУЛИС Дарья</v>
      </c>
      <c r="C144" s="160">
        <f>'28'!$AB$26</f>
        <v>2</v>
      </c>
      <c r="D144" s="161" t="s">
        <v>13555</v>
      </c>
      <c r="E144" s="160">
        <f>'28'!$AD$26</f>
        <v>3</v>
      </c>
      <c r="F144" s="162" t="str">
        <f>'28'!$L$26</f>
        <v>ЛЕБЕДЕВ Александр</v>
      </c>
      <c r="G144" s="163" t="str">
        <f t="shared" si="8"/>
        <v>ЛЕБЕДЕВ Александр</v>
      </c>
      <c r="H144" s="163" t="str">
        <f t="shared" si="9"/>
        <v>ТОМУЛИС Дарья</v>
      </c>
      <c r="I144" s="164">
        <f t="shared" si="10"/>
        <v>3</v>
      </c>
      <c r="J144" s="165" t="s">
        <v>13555</v>
      </c>
      <c r="K144" s="166">
        <f t="shared" si="11"/>
        <v>2</v>
      </c>
      <c r="L144" s="167"/>
      <c r="M144" s="167"/>
    </row>
    <row r="145" spans="1:13" s="168" customFormat="1" ht="18" customHeight="1">
      <c r="A145" s="169">
        <v>28</v>
      </c>
      <c r="B145" s="159" t="str">
        <f>'28'!$F$27</f>
        <v>СЕРДЮК Роман</v>
      </c>
      <c r="C145" s="160">
        <f>'28'!$AB$27</f>
        <v>0</v>
      </c>
      <c r="D145" s="161" t="s">
        <v>13555</v>
      </c>
      <c r="E145" s="160">
        <f>'28'!$AD$27</f>
        <v>3</v>
      </c>
      <c r="F145" s="162" t="str">
        <f>'28'!$L$27</f>
        <v>ЖУРАВЛЕВ Евгений</v>
      </c>
      <c r="G145" s="163" t="str">
        <f t="shared" si="8"/>
        <v>ЖУРАВЛЕВ Евгений</v>
      </c>
      <c r="H145" s="163" t="str">
        <f t="shared" si="9"/>
        <v>СЕРДЮК Роман</v>
      </c>
      <c r="I145" s="164">
        <f t="shared" si="10"/>
        <v>3</v>
      </c>
      <c r="J145" s="165" t="s">
        <v>13555</v>
      </c>
      <c r="K145" s="166">
        <f t="shared" si="11"/>
        <v>0</v>
      </c>
      <c r="L145" s="167"/>
      <c r="M145" s="167"/>
    </row>
    <row r="146" spans="1:13" s="168" customFormat="1" ht="18" customHeight="1">
      <c r="A146" s="169">
        <v>28</v>
      </c>
      <c r="B146" s="159" t="str">
        <f>'28'!$F$28</f>
        <v>СОЛОВЕЙ Юрий</v>
      </c>
      <c r="C146" s="160" t="str">
        <f>'28'!$AB$28</f>
        <v/>
      </c>
      <c r="D146" s="161" t="s">
        <v>13555</v>
      </c>
      <c r="E146" s="160" t="str">
        <f>'28'!$AD$28</f>
        <v/>
      </c>
      <c r="F146" s="162" t="str">
        <f>'28'!$L$28</f>
        <v>ЭРЕНЦЕНОВ Алдар</v>
      </c>
      <c r="G146" s="163" t="str">
        <f t="shared" si="8"/>
        <v>ЭРЕНЦЕНОВ Алдар</v>
      </c>
      <c r="H146" s="163" t="str">
        <f t="shared" si="9"/>
        <v>ЭРЕНЦЕНОВ Алдар</v>
      </c>
      <c r="I146" s="164" t="str">
        <f t="shared" si="10"/>
        <v/>
      </c>
      <c r="J146" s="165" t="s">
        <v>13555</v>
      </c>
      <c r="K146" s="166" t="str">
        <f t="shared" si="11"/>
        <v/>
      </c>
      <c r="L146" s="167"/>
      <c r="M146" s="167"/>
    </row>
    <row r="147" spans="1:13" s="168" customFormat="1" ht="18" customHeight="1">
      <c r="A147" s="158">
        <v>29</v>
      </c>
      <c r="B147" s="159" t="str">
        <f>'29'!$F$24</f>
        <v>МАСОВЕР Андрей</v>
      </c>
      <c r="C147" s="160">
        <f>'29'!$AB$24</f>
        <v>3</v>
      </c>
      <c r="D147" s="161" t="s">
        <v>13555</v>
      </c>
      <c r="E147" s="160">
        <f>'29'!$AD$24</f>
        <v>2</v>
      </c>
      <c r="F147" s="162" t="str">
        <f>'29'!$L$24</f>
        <v>РОМАНЧЕНКО Екатерина</v>
      </c>
      <c r="G147" s="163" t="str">
        <f t="shared" si="8"/>
        <v>МАСОВЕР Андрей</v>
      </c>
      <c r="H147" s="163" t="str">
        <f t="shared" si="9"/>
        <v>РОМАНЧЕНКО Екатерина</v>
      </c>
      <c r="I147" s="164">
        <f t="shared" si="10"/>
        <v>3</v>
      </c>
      <c r="J147" s="165" t="s">
        <v>13555</v>
      </c>
      <c r="K147" s="166">
        <f t="shared" si="11"/>
        <v>2</v>
      </c>
      <c r="L147" s="167"/>
      <c r="M147" s="167"/>
    </row>
    <row r="148" spans="1:13" s="168" customFormat="1" ht="18" customHeight="1">
      <c r="A148" s="158">
        <v>29</v>
      </c>
      <c r="B148" s="159" t="str">
        <f>'29'!$F$25</f>
        <v>НАУМОВ Михаил</v>
      </c>
      <c r="C148" s="160">
        <f>'29'!$AB$25</f>
        <v>0</v>
      </c>
      <c r="D148" s="161" t="s">
        <v>13555</v>
      </c>
      <c r="E148" s="160">
        <f>'29'!$AD$25</f>
        <v>3</v>
      </c>
      <c r="F148" s="162" t="str">
        <f>'29'!$L$25</f>
        <v>МАТРИЗАЕВА Александра</v>
      </c>
      <c r="G148" s="163" t="str">
        <f t="shared" si="8"/>
        <v>МАТРИЗАЕВА Александра</v>
      </c>
      <c r="H148" s="163" t="str">
        <f t="shared" si="9"/>
        <v>НАУМОВ Михаил</v>
      </c>
      <c r="I148" s="164">
        <f t="shared" si="10"/>
        <v>3</v>
      </c>
      <c r="J148" s="165" t="s">
        <v>13555</v>
      </c>
      <c r="K148" s="166">
        <f t="shared" si="11"/>
        <v>0</v>
      </c>
      <c r="L148" s="167"/>
      <c r="M148" s="167"/>
    </row>
    <row r="149" spans="1:13" s="168" customFormat="1" ht="18" customHeight="1">
      <c r="A149" s="158">
        <v>29</v>
      </c>
      <c r="B149" s="208" t="str">
        <f>'29'!$F$26</f>
        <v>КАЛАШНИКОВА Эвелина</v>
      </c>
      <c r="C149" s="160">
        <f>'29'!$AB$26</f>
        <v>3</v>
      </c>
      <c r="D149" s="161" t="s">
        <v>13555</v>
      </c>
      <c r="E149" s="160">
        <f>'29'!$AD$26</f>
        <v>0</v>
      </c>
      <c r="F149" s="162" t="str">
        <f>'29'!$L$26</f>
        <v>ВАРТАНОВ Армен</v>
      </c>
      <c r="G149" s="163" t="str">
        <f t="shared" si="8"/>
        <v>КАЛАШНИКОВА Эвелина</v>
      </c>
      <c r="H149" s="163" t="str">
        <f t="shared" si="9"/>
        <v>ВАРТАНОВ Армен</v>
      </c>
      <c r="I149" s="164">
        <f t="shared" si="10"/>
        <v>3</v>
      </c>
      <c r="J149" s="165" t="s">
        <v>13555</v>
      </c>
      <c r="K149" s="166">
        <f t="shared" si="11"/>
        <v>0</v>
      </c>
      <c r="L149" s="167"/>
      <c r="M149" s="167"/>
    </row>
    <row r="150" spans="1:13" s="168" customFormat="1" ht="18" customHeight="1">
      <c r="A150" s="158">
        <v>29</v>
      </c>
      <c r="B150" s="159" t="str">
        <f>'29'!$F$27</f>
        <v>МАСОВЕР Андрей</v>
      </c>
      <c r="C150" s="160">
        <f>'29'!$AB$27</f>
        <v>2</v>
      </c>
      <c r="D150" s="161" t="s">
        <v>13555</v>
      </c>
      <c r="E150" s="160">
        <f>'29'!$AD$27</f>
        <v>3</v>
      </c>
      <c r="F150" s="162" t="str">
        <f>'29'!$L$27</f>
        <v>МАТРИЗАЕВА Александра</v>
      </c>
      <c r="G150" s="163" t="str">
        <f t="shared" si="8"/>
        <v>МАТРИЗАЕВА Александра</v>
      </c>
      <c r="H150" s="163" t="str">
        <f t="shared" si="9"/>
        <v>МАСОВЕР Андрей</v>
      </c>
      <c r="I150" s="164">
        <f t="shared" si="10"/>
        <v>3</v>
      </c>
      <c r="J150" s="165" t="s">
        <v>13555</v>
      </c>
      <c r="K150" s="166">
        <f t="shared" si="11"/>
        <v>2</v>
      </c>
      <c r="L150" s="167"/>
      <c r="M150" s="167"/>
    </row>
    <row r="151" spans="1:13" s="168" customFormat="1" ht="18" customHeight="1">
      <c r="A151" s="158">
        <v>29</v>
      </c>
      <c r="B151" s="159" t="str">
        <f>'29'!$F$28</f>
        <v>НАУМОВ Михаил</v>
      </c>
      <c r="C151" s="160">
        <f>'29'!$AB$28</f>
        <v>2</v>
      </c>
      <c r="D151" s="161" t="s">
        <v>13555</v>
      </c>
      <c r="E151" s="160">
        <f>'29'!$AD$28</f>
        <v>3</v>
      </c>
      <c r="F151" s="162" t="str">
        <f>'29'!$L$28</f>
        <v>РОМАНЧЕНКО Екатерина</v>
      </c>
      <c r="G151" s="163" t="str">
        <f t="shared" si="8"/>
        <v>РОМАНЧЕНКО Екатерина</v>
      </c>
      <c r="H151" s="163" t="str">
        <f t="shared" si="9"/>
        <v>НАУМОВ Михаил</v>
      </c>
      <c r="I151" s="164">
        <f t="shared" si="10"/>
        <v>3</v>
      </c>
      <c r="J151" s="165" t="s">
        <v>13555</v>
      </c>
      <c r="K151" s="166">
        <f t="shared" si="11"/>
        <v>2</v>
      </c>
      <c r="L151" s="167"/>
      <c r="M151" s="167"/>
    </row>
    <row r="152" spans="1:13" s="168" customFormat="1" ht="18" customHeight="1">
      <c r="A152" s="169">
        <v>30</v>
      </c>
      <c r="B152" s="159" t="str">
        <f>'30'!$F$24</f>
        <v>СИНЧЕНКО Виталий</v>
      </c>
      <c r="C152" s="160">
        <f>'30'!$AB$24</f>
        <v>1</v>
      </c>
      <c r="D152" s="161" t="s">
        <v>13555</v>
      </c>
      <c r="E152" s="160">
        <f>'30'!$AD$24</f>
        <v>3</v>
      </c>
      <c r="F152" s="162" t="str">
        <f>'30'!$L$24</f>
        <v>КОСТКИН Денис</v>
      </c>
      <c r="G152" s="163" t="str">
        <f t="shared" si="8"/>
        <v>КОСТКИН Денис</v>
      </c>
      <c r="H152" s="163" t="str">
        <f t="shared" si="9"/>
        <v>СИНЧЕНКО Виталий</v>
      </c>
      <c r="I152" s="164">
        <f t="shared" si="10"/>
        <v>3</v>
      </c>
      <c r="J152" s="165" t="s">
        <v>13555</v>
      </c>
      <c r="K152" s="166">
        <f t="shared" si="11"/>
        <v>1</v>
      </c>
      <c r="L152" s="167"/>
      <c r="M152" s="167"/>
    </row>
    <row r="153" spans="1:13" s="168" customFormat="1" ht="18" customHeight="1">
      <c r="A153" s="169">
        <v>30</v>
      </c>
      <c r="B153" s="159" t="str">
        <f>'30'!$F$25</f>
        <v>ЧЕРНЯВСКАЯ Елизавета</v>
      </c>
      <c r="C153" s="160">
        <f>'30'!$AB$25</f>
        <v>1</v>
      </c>
      <c r="D153" s="161" t="s">
        <v>13555</v>
      </c>
      <c r="E153" s="160">
        <f>'30'!$AD$25</f>
        <v>3</v>
      </c>
      <c r="F153" s="162" t="str">
        <f>'30'!$L$25</f>
        <v>ЛОПАТИН Александр</v>
      </c>
      <c r="G153" s="163" t="str">
        <f t="shared" si="8"/>
        <v>ЛОПАТИН Александр</v>
      </c>
      <c r="H153" s="163" t="str">
        <f t="shared" si="9"/>
        <v>ЧЕРНЯВСКАЯ Елизавета</v>
      </c>
      <c r="I153" s="164">
        <f t="shared" si="10"/>
        <v>3</v>
      </c>
      <c r="J153" s="165" t="s">
        <v>13555</v>
      </c>
      <c r="K153" s="166">
        <f t="shared" si="11"/>
        <v>1</v>
      </c>
      <c r="L153" s="167"/>
      <c r="M153" s="167"/>
    </row>
    <row r="154" spans="1:13" s="168" customFormat="1" ht="18" customHeight="1">
      <c r="A154" s="169">
        <v>30</v>
      </c>
      <c r="B154" s="159" t="str">
        <f>'30'!$F$26</f>
        <v>ХАРЧЕНКО Вера</v>
      </c>
      <c r="C154" s="160">
        <f>'30'!$AB$26</f>
        <v>0</v>
      </c>
      <c r="D154" s="161" t="s">
        <v>13555</v>
      </c>
      <c r="E154" s="160">
        <f>'30'!$AD$26</f>
        <v>3</v>
      </c>
      <c r="F154" s="162" t="str">
        <f>'30'!$L$26</f>
        <v>ЧЕРКЕС Данил</v>
      </c>
      <c r="G154" s="163" t="str">
        <f t="shared" si="8"/>
        <v>ЧЕРКЕС Данил</v>
      </c>
      <c r="H154" s="163" t="str">
        <f t="shared" si="9"/>
        <v>ХАРЧЕНКО Вера</v>
      </c>
      <c r="I154" s="164">
        <f t="shared" si="10"/>
        <v>3</v>
      </c>
      <c r="J154" s="165" t="s">
        <v>13555</v>
      </c>
      <c r="K154" s="166">
        <f t="shared" si="11"/>
        <v>0</v>
      </c>
      <c r="L154" s="167"/>
      <c r="M154" s="167"/>
    </row>
    <row r="155" spans="1:13" s="168" customFormat="1" ht="18" customHeight="1">
      <c r="A155" s="169">
        <v>30</v>
      </c>
      <c r="B155" s="159" t="str">
        <f>'30'!$F$27</f>
        <v>СИНЧЕНКО Виталий</v>
      </c>
      <c r="C155" s="160" t="str">
        <f>'30'!$AB$27</f>
        <v/>
      </c>
      <c r="D155" s="161" t="s">
        <v>13555</v>
      </c>
      <c r="E155" s="160" t="str">
        <f>'30'!$AD$27</f>
        <v/>
      </c>
      <c r="F155" s="162" t="str">
        <f>'30'!$L$27</f>
        <v>ЛОПАТИН Александр</v>
      </c>
      <c r="G155" s="163" t="str">
        <f t="shared" si="8"/>
        <v>ЛОПАТИН Александр</v>
      </c>
      <c r="H155" s="163" t="str">
        <f t="shared" si="9"/>
        <v>ЛОПАТИН Александр</v>
      </c>
      <c r="I155" s="164" t="str">
        <f t="shared" si="10"/>
        <v/>
      </c>
      <c r="J155" s="165" t="s">
        <v>13555</v>
      </c>
      <c r="K155" s="166" t="str">
        <f t="shared" si="11"/>
        <v/>
      </c>
      <c r="L155" s="167"/>
      <c r="M155" s="167"/>
    </row>
    <row r="156" spans="1:13" s="168" customFormat="1" ht="18" customHeight="1">
      <c r="A156" s="169">
        <v>30</v>
      </c>
      <c r="B156" s="159" t="str">
        <f>'30'!$F$28</f>
        <v>ЧЕРНЯВСКАЯ Елизавета</v>
      </c>
      <c r="C156" s="160" t="str">
        <f>'30'!$AB$28</f>
        <v/>
      </c>
      <c r="D156" s="161" t="s">
        <v>13555</v>
      </c>
      <c r="E156" s="160" t="str">
        <f>'30'!$AD$28</f>
        <v/>
      </c>
      <c r="F156" s="162" t="str">
        <f>'30'!$L$28</f>
        <v>КОСТКИН Денис</v>
      </c>
      <c r="G156" s="163" t="str">
        <f t="shared" si="8"/>
        <v>КОСТКИН Денис</v>
      </c>
      <c r="H156" s="163" t="str">
        <f t="shared" si="9"/>
        <v>КОСТКИН Денис</v>
      </c>
      <c r="I156" s="164" t="str">
        <f t="shared" si="10"/>
        <v/>
      </c>
      <c r="J156" s="165" t="s">
        <v>13555</v>
      </c>
      <c r="K156" s="166" t="str">
        <f t="shared" si="11"/>
        <v/>
      </c>
      <c r="L156" s="167"/>
      <c r="M156" s="167"/>
    </row>
    <row r="157" spans="1:13" s="168" customFormat="1" ht="18" customHeight="1">
      <c r="A157" s="158">
        <v>31</v>
      </c>
      <c r="B157" s="159" t="str">
        <f>'31'!$F$24</f>
        <v>ШУМАКОВ Виталий</v>
      </c>
      <c r="C157" s="160">
        <f>'31'!$AB$24</f>
        <v>0</v>
      </c>
      <c r="D157" s="161" t="s">
        <v>13555</v>
      </c>
      <c r="E157" s="160">
        <f>'31'!$AD$24</f>
        <v>3</v>
      </c>
      <c r="F157" s="162" t="str">
        <f>'31'!$L$24</f>
        <v>ТКАЧЕНКО Максим</v>
      </c>
      <c r="G157" s="163" t="str">
        <f t="shared" si="8"/>
        <v>ТКАЧЕНКО Максим</v>
      </c>
      <c r="H157" s="163" t="str">
        <f t="shared" si="9"/>
        <v>ШУМАКОВ Виталий</v>
      </c>
      <c r="I157" s="164">
        <f t="shared" si="10"/>
        <v>3</v>
      </c>
      <c r="J157" s="165" t="s">
        <v>13555</v>
      </c>
      <c r="K157" s="166">
        <f t="shared" si="11"/>
        <v>0</v>
      </c>
      <c r="L157" s="167"/>
      <c r="M157" s="167"/>
    </row>
    <row r="158" spans="1:13" s="168" customFormat="1" ht="18" customHeight="1">
      <c r="A158" s="158">
        <v>31</v>
      </c>
      <c r="B158" s="159" t="str">
        <f>'31'!$F$25</f>
        <v>БОНДАРЬ Владимир</v>
      </c>
      <c r="C158" s="160">
        <f>'31'!$AB$25</f>
        <v>1</v>
      </c>
      <c r="D158" s="161" t="s">
        <v>13555</v>
      </c>
      <c r="E158" s="160">
        <f>'31'!$AD$25</f>
        <v>3</v>
      </c>
      <c r="F158" s="162" t="str">
        <f>'31'!$L$25</f>
        <v>СУСЛИН Анатолий</v>
      </c>
      <c r="G158" s="163" t="str">
        <f t="shared" si="8"/>
        <v>СУСЛИН Анатолий</v>
      </c>
      <c r="H158" s="163" t="str">
        <f t="shared" si="9"/>
        <v>БОНДАРЬ Владимир</v>
      </c>
      <c r="I158" s="164">
        <f t="shared" si="10"/>
        <v>3</v>
      </c>
      <c r="J158" s="165" t="s">
        <v>13555</v>
      </c>
      <c r="K158" s="166">
        <f t="shared" si="11"/>
        <v>1</v>
      </c>
      <c r="L158" s="167"/>
      <c r="M158" s="167"/>
    </row>
    <row r="159" spans="1:13" s="168" customFormat="1" ht="18" customHeight="1">
      <c r="A159" s="158">
        <v>31</v>
      </c>
      <c r="B159" s="159" t="str">
        <f>'31'!$F$26</f>
        <v>ЗУБОТЫКИН Юрий</v>
      </c>
      <c r="C159" s="160">
        <f>'31'!$AB$26</f>
        <v>3</v>
      </c>
      <c r="D159" s="161" t="s">
        <v>13555</v>
      </c>
      <c r="E159" s="160">
        <f>'31'!$AD$26</f>
        <v>2</v>
      </c>
      <c r="F159" s="162" t="str">
        <f>'31'!$L$26</f>
        <v>ЧЕРНЫШКОВА Нина</v>
      </c>
      <c r="G159" s="163" t="str">
        <f t="shared" si="8"/>
        <v>ЗУБОТЫКИН Юрий</v>
      </c>
      <c r="H159" s="163" t="str">
        <f t="shared" si="9"/>
        <v>ЧЕРНЫШКОВА Нина</v>
      </c>
      <c r="I159" s="164">
        <f t="shared" si="10"/>
        <v>3</v>
      </c>
      <c r="J159" s="165" t="s">
        <v>13555</v>
      </c>
      <c r="K159" s="166">
        <f t="shared" si="11"/>
        <v>2</v>
      </c>
      <c r="L159" s="167"/>
      <c r="M159" s="167"/>
    </row>
    <row r="160" spans="1:13" s="168" customFormat="1" ht="18" customHeight="1">
      <c r="A160" s="158">
        <v>31</v>
      </c>
      <c r="B160" s="159" t="str">
        <f>'31'!$F$27</f>
        <v>ШУМАКОВ Виталий</v>
      </c>
      <c r="C160" s="160">
        <f>'31'!$AB$27</f>
        <v>3</v>
      </c>
      <c r="D160" s="161" t="s">
        <v>13555</v>
      </c>
      <c r="E160" s="160">
        <f>'31'!$AD$27</f>
        <v>1</v>
      </c>
      <c r="F160" s="162" t="str">
        <f>'31'!$L$27</f>
        <v>СУСЛИН Анатолий</v>
      </c>
      <c r="G160" s="163" t="str">
        <f t="shared" si="8"/>
        <v>ШУМАКОВ Виталий</v>
      </c>
      <c r="H160" s="163" t="str">
        <f t="shared" si="9"/>
        <v>СУСЛИН Анатолий</v>
      </c>
      <c r="I160" s="164">
        <f t="shared" si="10"/>
        <v>3</v>
      </c>
      <c r="J160" s="165" t="s">
        <v>13555</v>
      </c>
      <c r="K160" s="166">
        <f t="shared" si="11"/>
        <v>1</v>
      </c>
      <c r="L160" s="167"/>
      <c r="M160" s="167"/>
    </row>
    <row r="161" spans="1:13" s="168" customFormat="1" ht="18" customHeight="1">
      <c r="A161" s="158">
        <v>31</v>
      </c>
      <c r="B161" s="159" t="str">
        <f>'31'!$F$28</f>
        <v>БОНДАРЬ Владимир</v>
      </c>
      <c r="C161" s="160">
        <f>'31'!$AB$28</f>
        <v>2</v>
      </c>
      <c r="D161" s="161" t="s">
        <v>13555</v>
      </c>
      <c r="E161" s="160">
        <f>'31'!$AD$28</f>
        <v>3</v>
      </c>
      <c r="F161" s="162" t="str">
        <f>'31'!$L$28</f>
        <v>ТКАЧЕНКО Максим</v>
      </c>
      <c r="G161" s="163" t="str">
        <f t="shared" si="8"/>
        <v>ТКАЧЕНКО Максим</v>
      </c>
      <c r="H161" s="163" t="str">
        <f t="shared" si="9"/>
        <v>БОНДАРЬ Владимир</v>
      </c>
      <c r="I161" s="164">
        <f t="shared" si="10"/>
        <v>3</v>
      </c>
      <c r="J161" s="165" t="s">
        <v>13555</v>
      </c>
      <c r="K161" s="166">
        <f t="shared" si="11"/>
        <v>2</v>
      </c>
      <c r="L161" s="167"/>
      <c r="M161" s="167"/>
    </row>
    <row r="162" spans="1:13" s="168" customFormat="1" ht="18" customHeight="1">
      <c r="A162" s="169">
        <v>32</v>
      </c>
      <c r="B162" s="208" t="str">
        <f>'32'!$F$24</f>
        <v>ЧИМБАРЦЕВ Владислав</v>
      </c>
      <c r="C162" s="160">
        <f>'32'!$AB$24</f>
        <v>3</v>
      </c>
      <c r="D162" s="161" t="s">
        <v>13555</v>
      </c>
      <c r="E162" s="160">
        <f>'32'!$AD$24</f>
        <v>1</v>
      </c>
      <c r="F162" s="162" t="str">
        <f>'32'!$L$24</f>
        <v>БОРОДИН Илья</v>
      </c>
      <c r="G162" s="163" t="str">
        <f t="shared" si="8"/>
        <v>ЧИМБАРЦЕВ Владислав</v>
      </c>
      <c r="H162" s="163" t="str">
        <f t="shared" si="9"/>
        <v>БОРОДИН Илья</v>
      </c>
      <c r="I162" s="164">
        <f t="shared" si="10"/>
        <v>3</v>
      </c>
      <c r="J162" s="165" t="s">
        <v>13555</v>
      </c>
      <c r="K162" s="166">
        <f t="shared" si="11"/>
        <v>1</v>
      </c>
      <c r="L162" s="167"/>
      <c r="M162" s="167"/>
    </row>
    <row r="163" spans="1:13" s="168" customFormat="1" ht="18" customHeight="1">
      <c r="A163" s="169">
        <v>32</v>
      </c>
      <c r="B163" s="208" t="str">
        <f>'32'!$F$25</f>
        <v>ДОБРОТВОРСКИЙ Дмитрий</v>
      </c>
      <c r="C163" s="160">
        <f>'32'!$AB$25</f>
        <v>3</v>
      </c>
      <c r="D163" s="161" t="s">
        <v>13555</v>
      </c>
      <c r="E163" s="160">
        <f>'32'!$AD$25</f>
        <v>2</v>
      </c>
      <c r="F163" s="162" t="str">
        <f>'32'!$L$25</f>
        <v>УКРАИНСКИЙ Александр</v>
      </c>
      <c r="G163" s="163" t="str">
        <f t="shared" si="8"/>
        <v>ДОБРОТВОРСКИЙ Дмитрий</v>
      </c>
      <c r="H163" s="163" t="str">
        <f t="shared" si="9"/>
        <v>УКРАИНСКИЙ Александр</v>
      </c>
      <c r="I163" s="164">
        <f t="shared" si="10"/>
        <v>3</v>
      </c>
      <c r="J163" s="165" t="s">
        <v>13555</v>
      </c>
      <c r="K163" s="166">
        <f t="shared" si="11"/>
        <v>2</v>
      </c>
      <c r="L163" s="167"/>
      <c r="M163" s="167"/>
    </row>
    <row r="164" spans="1:13" s="168" customFormat="1" ht="18" customHeight="1">
      <c r="A164" s="169">
        <v>32</v>
      </c>
      <c r="B164" s="159" t="str">
        <f>'32'!$F$26</f>
        <v>ШУТОВ Артем</v>
      </c>
      <c r="C164" s="160">
        <f>'32'!$AB$26</f>
        <v>3</v>
      </c>
      <c r="D164" s="161" t="s">
        <v>13555</v>
      </c>
      <c r="E164" s="160">
        <f>'32'!$AD$26</f>
        <v>1</v>
      </c>
      <c r="F164" s="162" t="str">
        <f>'32'!$L$26</f>
        <v>ЗАЙЦЕВ Игорь</v>
      </c>
      <c r="G164" s="163" t="str">
        <f t="shared" si="8"/>
        <v>ШУТОВ Артем</v>
      </c>
      <c r="H164" s="163" t="str">
        <f t="shared" si="9"/>
        <v>ЗАЙЦЕВ Игорь</v>
      </c>
      <c r="I164" s="164">
        <f t="shared" si="10"/>
        <v>3</v>
      </c>
      <c r="J164" s="165" t="s">
        <v>13555</v>
      </c>
      <c r="K164" s="166">
        <f t="shared" si="11"/>
        <v>1</v>
      </c>
      <c r="L164" s="167"/>
      <c r="M164" s="167"/>
    </row>
    <row r="165" spans="1:13" s="168" customFormat="1" ht="18" customHeight="1">
      <c r="A165" s="169">
        <v>32</v>
      </c>
      <c r="B165" s="208" t="str">
        <f>'32'!$F$27</f>
        <v>ЧИМБАРЦЕВ Владислав</v>
      </c>
      <c r="C165" s="160" t="str">
        <f>'32'!$AB$27</f>
        <v/>
      </c>
      <c r="D165" s="161" t="s">
        <v>13555</v>
      </c>
      <c r="E165" s="160" t="str">
        <f>'32'!$AD$27</f>
        <v/>
      </c>
      <c r="F165" s="162" t="str">
        <f>'32'!$L$27</f>
        <v>УКРАИНСКИЙ Александр</v>
      </c>
      <c r="G165" s="163" t="str">
        <f t="shared" si="8"/>
        <v>УКРАИНСКИЙ Александр</v>
      </c>
      <c r="H165" s="163" t="str">
        <f t="shared" si="9"/>
        <v>УКРАИНСКИЙ Александр</v>
      </c>
      <c r="I165" s="164" t="str">
        <f t="shared" si="10"/>
        <v/>
      </c>
      <c r="J165" s="165" t="s">
        <v>13555</v>
      </c>
      <c r="K165" s="166" t="str">
        <f t="shared" si="11"/>
        <v/>
      </c>
      <c r="L165" s="167"/>
      <c r="M165" s="167"/>
    </row>
    <row r="166" spans="1:13" s="168" customFormat="1" ht="18" customHeight="1">
      <c r="A166" s="169">
        <v>32</v>
      </c>
      <c r="B166" s="208" t="str">
        <f>'32'!$F$28</f>
        <v>ДОБРОТВОРСКИЙ Дмитрий</v>
      </c>
      <c r="C166" s="160" t="str">
        <f>'32'!$AB$28</f>
        <v/>
      </c>
      <c r="D166" s="161" t="s">
        <v>13555</v>
      </c>
      <c r="E166" s="160" t="str">
        <f>'32'!$AD$28</f>
        <v/>
      </c>
      <c r="F166" s="162" t="str">
        <f>'32'!$L$28</f>
        <v>БОРОДИН Илья</v>
      </c>
      <c r="G166" s="163" t="str">
        <f t="shared" si="8"/>
        <v>БОРОДИН Илья</v>
      </c>
      <c r="H166" s="163" t="str">
        <f t="shared" si="9"/>
        <v>БОРОДИН Илья</v>
      </c>
      <c r="I166" s="164" t="str">
        <f t="shared" si="10"/>
        <v/>
      </c>
      <c r="J166" s="165" t="s">
        <v>13555</v>
      </c>
      <c r="K166" s="166" t="str">
        <f t="shared" si="11"/>
        <v/>
      </c>
      <c r="L166" s="167"/>
      <c r="M166" s="167"/>
    </row>
    <row r="167" spans="1:13" s="168" customFormat="1" ht="18" customHeight="1">
      <c r="A167" s="158">
        <v>33</v>
      </c>
      <c r="B167" s="159" t="str">
        <f>'33'!$F$24</f>
        <v>ЖУРАВЛЕВ Евгений</v>
      </c>
      <c r="C167" s="160">
        <f>'33'!$AB$24</f>
        <v>3</v>
      </c>
      <c r="D167" s="161" t="s">
        <v>13555</v>
      </c>
      <c r="E167" s="160">
        <f>'33'!$AD$24</f>
        <v>1</v>
      </c>
      <c r="F167" s="162" t="str">
        <f>'33'!$L$24</f>
        <v>ЛЕЩЕНКО Дмитрий</v>
      </c>
      <c r="G167" s="163" t="str">
        <f t="shared" si="8"/>
        <v>ЖУРАВЛЕВ Евгений</v>
      </c>
      <c r="H167" s="163" t="str">
        <f t="shared" si="9"/>
        <v>ЛЕЩЕНКО Дмитрий</v>
      </c>
      <c r="I167" s="164">
        <f t="shared" si="10"/>
        <v>3</v>
      </c>
      <c r="J167" s="165" t="s">
        <v>13555</v>
      </c>
      <c r="K167" s="166">
        <f t="shared" si="11"/>
        <v>1</v>
      </c>
      <c r="L167" s="167"/>
      <c r="M167" s="167"/>
    </row>
    <row r="168" spans="1:13" s="168" customFormat="1" ht="18" customHeight="1">
      <c r="A168" s="158">
        <v>33</v>
      </c>
      <c r="B168" s="159" t="str">
        <f>'33'!$F$25</f>
        <v>ЛЕБЕДЕВ Александр</v>
      </c>
      <c r="C168" s="160">
        <f>'33'!$AB$25</f>
        <v>0</v>
      </c>
      <c r="D168" s="161" t="s">
        <v>13555</v>
      </c>
      <c r="E168" s="160">
        <f>'33'!$AD$25</f>
        <v>3</v>
      </c>
      <c r="F168" s="162" t="str">
        <f>'33'!$L$25</f>
        <v>ЖУРЕНКО Денис</v>
      </c>
      <c r="G168" s="163" t="str">
        <f t="shared" si="8"/>
        <v>ЖУРЕНКО Денис</v>
      </c>
      <c r="H168" s="163" t="str">
        <f t="shared" si="9"/>
        <v>ЛЕБЕДЕВ Александр</v>
      </c>
      <c r="I168" s="164">
        <f t="shared" si="10"/>
        <v>3</v>
      </c>
      <c r="J168" s="165" t="s">
        <v>13555</v>
      </c>
      <c r="K168" s="166">
        <f t="shared" si="11"/>
        <v>0</v>
      </c>
      <c r="L168" s="167"/>
      <c r="M168" s="167"/>
    </row>
    <row r="169" spans="1:13" s="168" customFormat="1" ht="18" customHeight="1">
      <c r="A169" s="158">
        <v>33</v>
      </c>
      <c r="B169" s="159" t="str">
        <f>'33'!$F$26</f>
        <v>ЭРЕНЦЕНОВ Алдар</v>
      </c>
      <c r="C169" s="160">
        <f>'33'!$AB$26</f>
        <v>3</v>
      </c>
      <c r="D169" s="161" t="s">
        <v>13555</v>
      </c>
      <c r="E169" s="160">
        <f>'33'!$AD$26</f>
        <v>1</v>
      </c>
      <c r="F169" s="162" t="str">
        <f>'33'!$L$26</f>
        <v>ТРЕТЬЯКОВ Даниил</v>
      </c>
      <c r="G169" s="163" t="str">
        <f t="shared" si="8"/>
        <v>ЭРЕНЦЕНОВ Алдар</v>
      </c>
      <c r="H169" s="163" t="str">
        <f t="shared" si="9"/>
        <v>ТРЕТЬЯКОВ Даниил</v>
      </c>
      <c r="I169" s="164">
        <f t="shared" si="10"/>
        <v>3</v>
      </c>
      <c r="J169" s="165" t="s">
        <v>13555</v>
      </c>
      <c r="K169" s="166">
        <f t="shared" si="11"/>
        <v>1</v>
      </c>
      <c r="L169" s="167"/>
      <c r="M169" s="167"/>
    </row>
    <row r="170" spans="1:13" s="168" customFormat="1" ht="18" customHeight="1">
      <c r="A170" s="158">
        <v>33</v>
      </c>
      <c r="B170" s="159" t="str">
        <f>'33'!$F$27</f>
        <v>ЖУРАВЛЕВ Евгений</v>
      </c>
      <c r="C170" s="160">
        <f>'33'!$AB$27</f>
        <v>3</v>
      </c>
      <c r="D170" s="161" t="s">
        <v>13555</v>
      </c>
      <c r="E170" s="160">
        <f>'33'!$AD$27</f>
        <v>2</v>
      </c>
      <c r="F170" s="162" t="str">
        <f>'33'!$L$27</f>
        <v>ЖУРЕНКО Денис</v>
      </c>
      <c r="G170" s="163" t="str">
        <f t="shared" si="8"/>
        <v>ЖУРАВЛЕВ Евгений</v>
      </c>
      <c r="H170" s="163" t="str">
        <f t="shared" si="9"/>
        <v>ЖУРЕНКО Денис</v>
      </c>
      <c r="I170" s="164">
        <f t="shared" si="10"/>
        <v>3</v>
      </c>
      <c r="J170" s="165" t="s">
        <v>13555</v>
      </c>
      <c r="K170" s="166">
        <f t="shared" si="11"/>
        <v>2</v>
      </c>
      <c r="L170" s="167"/>
      <c r="M170" s="167"/>
    </row>
    <row r="171" spans="1:13" s="168" customFormat="1" ht="18" customHeight="1">
      <c r="A171" s="158">
        <v>33</v>
      </c>
      <c r="B171" s="159" t="str">
        <f>'33'!$F$28</f>
        <v>ЛЕБЕДЕВ Александр</v>
      </c>
      <c r="C171" s="160" t="str">
        <f>'33'!$AB$28</f>
        <v/>
      </c>
      <c r="D171" s="161" t="s">
        <v>13555</v>
      </c>
      <c r="E171" s="160" t="str">
        <f>'33'!$AD$28</f>
        <v/>
      </c>
      <c r="F171" s="162" t="str">
        <f>'33'!$L$28</f>
        <v>ЛЕЩЕНКО Дмитрий</v>
      </c>
      <c r="G171" s="163" t="str">
        <f t="shared" si="8"/>
        <v>ЛЕЩЕНКО Дмитрий</v>
      </c>
      <c r="H171" s="163" t="str">
        <f t="shared" si="9"/>
        <v>ЛЕЩЕНКО Дмитрий</v>
      </c>
      <c r="I171" s="164" t="str">
        <f t="shared" si="10"/>
        <v/>
      </c>
      <c r="J171" s="165" t="s">
        <v>13555</v>
      </c>
      <c r="K171" s="166" t="str">
        <f t="shared" si="11"/>
        <v/>
      </c>
      <c r="L171" s="167"/>
      <c r="M171" s="167"/>
    </row>
    <row r="172" spans="1:13" s="168" customFormat="1" ht="18" customHeight="1">
      <c r="A172" s="169">
        <v>34</v>
      </c>
      <c r="B172" s="208" t="str">
        <f>'34'!$F$24</f>
        <v>БОРДЮГОВСКАЯ Дарья</v>
      </c>
      <c r="C172" s="160">
        <f>'34'!$AB$24</f>
        <v>2</v>
      </c>
      <c r="D172" s="161" t="s">
        <v>13555</v>
      </c>
      <c r="E172" s="160">
        <f>'34'!$AD$24</f>
        <v>3</v>
      </c>
      <c r="F172" s="162" t="str">
        <f>'34'!$L$24</f>
        <v>ЧЕРЕДНИЧЕНКО Сергей</v>
      </c>
      <c r="G172" s="163" t="str">
        <f t="shared" si="8"/>
        <v>ЧЕРЕДНИЧЕНКО Сергей</v>
      </c>
      <c r="H172" s="163" t="str">
        <f t="shared" si="9"/>
        <v>БОРДЮГОВСКАЯ Дарья</v>
      </c>
      <c r="I172" s="164">
        <f t="shared" si="10"/>
        <v>3</v>
      </c>
      <c r="J172" s="165" t="s">
        <v>13555</v>
      </c>
      <c r="K172" s="166">
        <f t="shared" si="11"/>
        <v>2</v>
      </c>
      <c r="L172" s="167"/>
      <c r="M172" s="167"/>
    </row>
    <row r="173" spans="1:13" s="168" customFormat="1" ht="18" customHeight="1">
      <c r="A173" s="169">
        <v>34</v>
      </c>
      <c r="B173" s="159" t="str">
        <f>'34'!$F$25</f>
        <v>РАКОВА Мария</v>
      </c>
      <c r="C173" s="160">
        <f>'34'!$AB$25</f>
        <v>0</v>
      </c>
      <c r="D173" s="161" t="s">
        <v>13555</v>
      </c>
      <c r="E173" s="160">
        <f>'34'!$AD$25</f>
        <v>3</v>
      </c>
      <c r="F173" s="162" t="str">
        <f>'34'!$L$25</f>
        <v>ЛАПИН Андрей</v>
      </c>
      <c r="G173" s="163" t="str">
        <f t="shared" si="8"/>
        <v>ЛАПИН Андрей</v>
      </c>
      <c r="H173" s="163" t="str">
        <f t="shared" si="9"/>
        <v>РАКОВА Мария</v>
      </c>
      <c r="I173" s="164">
        <f t="shared" si="10"/>
        <v>3</v>
      </c>
      <c r="J173" s="165" t="s">
        <v>13555</v>
      </c>
      <c r="K173" s="166">
        <f t="shared" si="11"/>
        <v>0</v>
      </c>
      <c r="L173" s="167"/>
      <c r="M173" s="167"/>
    </row>
    <row r="174" spans="1:13" s="168" customFormat="1" ht="18" customHeight="1">
      <c r="A174" s="169">
        <v>34</v>
      </c>
      <c r="B174" s="159" t="str">
        <f>'34'!$F$26</f>
        <v>ЮСУПОВА Карина</v>
      </c>
      <c r="C174" s="160">
        <f>'34'!$AB$26</f>
        <v>3</v>
      </c>
      <c r="D174" s="161" t="s">
        <v>13555</v>
      </c>
      <c r="E174" s="160">
        <f>'34'!$AD$26</f>
        <v>1</v>
      </c>
      <c r="F174" s="162" t="str">
        <f>'34'!$L$26</f>
        <v>ШЕПЕЛЕВ Роман</v>
      </c>
      <c r="G174" s="163" t="str">
        <f t="shared" si="8"/>
        <v>ЮСУПОВА Карина</v>
      </c>
      <c r="H174" s="163" t="str">
        <f t="shared" si="9"/>
        <v>ШЕПЕЛЕВ Роман</v>
      </c>
      <c r="I174" s="164">
        <f t="shared" si="10"/>
        <v>3</v>
      </c>
      <c r="J174" s="165" t="s">
        <v>13555</v>
      </c>
      <c r="K174" s="166">
        <f t="shared" si="11"/>
        <v>1</v>
      </c>
      <c r="L174" s="167"/>
      <c r="M174" s="167"/>
    </row>
    <row r="175" spans="1:13" s="168" customFormat="1" ht="18" customHeight="1">
      <c r="A175" s="169">
        <v>34</v>
      </c>
      <c r="B175" s="208" t="str">
        <f>'34'!$F$27</f>
        <v>БОРДЮГОВСКАЯ Дарья</v>
      </c>
      <c r="C175" s="160">
        <f>'34'!$AB$27</f>
        <v>3</v>
      </c>
      <c r="D175" s="161" t="s">
        <v>13555</v>
      </c>
      <c r="E175" s="160">
        <f>'34'!$AD$27</f>
        <v>2</v>
      </c>
      <c r="F175" s="162" t="str">
        <f>'34'!$L$27</f>
        <v>ЛАПИН Андрей</v>
      </c>
      <c r="G175" s="163" t="str">
        <f t="shared" si="8"/>
        <v>БОРДЮГОВСКАЯ Дарья</v>
      </c>
      <c r="H175" s="163" t="str">
        <f t="shared" si="9"/>
        <v>ЛАПИН Андрей</v>
      </c>
      <c r="I175" s="164">
        <f t="shared" si="10"/>
        <v>3</v>
      </c>
      <c r="J175" s="165" t="s">
        <v>13555</v>
      </c>
      <c r="K175" s="166">
        <f t="shared" si="11"/>
        <v>2</v>
      </c>
      <c r="L175" s="167"/>
      <c r="M175" s="167"/>
    </row>
    <row r="176" spans="1:13" s="168" customFormat="1" ht="18" customHeight="1">
      <c r="A176" s="169">
        <v>34</v>
      </c>
      <c r="B176" s="159" t="str">
        <f>'34'!$F$28</f>
        <v>РАКОВА Мария</v>
      </c>
      <c r="C176" s="160">
        <f>'34'!$AB$28</f>
        <v>1</v>
      </c>
      <c r="D176" s="161" t="s">
        <v>13555</v>
      </c>
      <c r="E176" s="160">
        <f>'34'!$AD$28</f>
        <v>3</v>
      </c>
      <c r="F176" s="162" t="str">
        <f>'34'!$L$28</f>
        <v>ЧЕРЕДНИЧЕНКО Сергей</v>
      </c>
      <c r="G176" s="163" t="str">
        <f t="shared" si="8"/>
        <v>ЧЕРЕДНИЧЕНКО Сергей</v>
      </c>
      <c r="H176" s="163" t="str">
        <f t="shared" si="9"/>
        <v>РАКОВА Мария</v>
      </c>
      <c r="I176" s="164">
        <f t="shared" si="10"/>
        <v>3</v>
      </c>
      <c r="J176" s="165" t="s">
        <v>13555</v>
      </c>
      <c r="K176" s="166">
        <f t="shared" si="11"/>
        <v>1</v>
      </c>
      <c r="L176" s="167"/>
      <c r="M176" s="167"/>
    </row>
    <row r="177" spans="1:13" s="168" customFormat="1" ht="18" customHeight="1">
      <c r="A177" s="158">
        <v>35</v>
      </c>
      <c r="B177" s="159" t="str">
        <f>'35'!$F$24</f>
        <v>ОСИПОВ Дмитрий</v>
      </c>
      <c r="C177" s="160">
        <f>'35'!$AB$24</f>
        <v>3</v>
      </c>
      <c r="D177" s="161" t="s">
        <v>13555</v>
      </c>
      <c r="E177" s="160">
        <f>'35'!$AD$24</f>
        <v>0</v>
      </c>
      <c r="F177" s="162" t="str">
        <f>'35'!$L$24</f>
        <v>ИВАНОВ Константин</v>
      </c>
      <c r="G177" s="163" t="str">
        <f t="shared" si="8"/>
        <v>ОСИПОВ Дмитрий</v>
      </c>
      <c r="H177" s="163" t="str">
        <f t="shared" si="9"/>
        <v>ИВАНОВ Константин</v>
      </c>
      <c r="I177" s="164">
        <f t="shared" si="10"/>
        <v>3</v>
      </c>
      <c r="J177" s="165" t="s">
        <v>13555</v>
      </c>
      <c r="K177" s="166">
        <f t="shared" si="11"/>
        <v>0</v>
      </c>
      <c r="L177" s="167"/>
      <c r="M177" s="167"/>
    </row>
    <row r="178" spans="1:13" s="168" customFormat="1" ht="18" customHeight="1">
      <c r="A178" s="158">
        <v>35</v>
      </c>
      <c r="B178" s="159" t="str">
        <f>'35'!$F$25</f>
        <v>МАСОВЕР Андрей</v>
      </c>
      <c r="C178" s="160">
        <f>'35'!$AB$25</f>
        <v>3</v>
      </c>
      <c r="D178" s="161" t="s">
        <v>13555</v>
      </c>
      <c r="E178" s="160">
        <f>'35'!$AD$25</f>
        <v>1</v>
      </c>
      <c r="F178" s="162" t="str">
        <f>'35'!$L$25</f>
        <v>СЕРДЮК Роман</v>
      </c>
      <c r="G178" s="163" t="str">
        <f t="shared" si="8"/>
        <v>МАСОВЕР Андрей</v>
      </c>
      <c r="H178" s="163" t="str">
        <f t="shared" si="9"/>
        <v>СЕРДЮК Роман</v>
      </c>
      <c r="I178" s="164">
        <f t="shared" si="10"/>
        <v>3</v>
      </c>
      <c r="J178" s="165" t="s">
        <v>13555</v>
      </c>
      <c r="K178" s="166">
        <f t="shared" si="11"/>
        <v>1</v>
      </c>
      <c r="L178" s="167"/>
      <c r="M178" s="167"/>
    </row>
    <row r="179" spans="1:13" s="168" customFormat="1" ht="18" customHeight="1">
      <c r="A179" s="158">
        <v>35</v>
      </c>
      <c r="B179" s="208" t="str">
        <f>'35'!$F$26</f>
        <v>КАЛАШНИКОВА Эвелина</v>
      </c>
      <c r="C179" s="160">
        <f>'35'!$AB$26</f>
        <v>3</v>
      </c>
      <c r="D179" s="161" t="s">
        <v>13555</v>
      </c>
      <c r="E179" s="160">
        <f>'35'!$AD$26</f>
        <v>2</v>
      </c>
      <c r="F179" s="162" t="str">
        <f>'35'!$L$26</f>
        <v>ТОМУЛИС Дарья</v>
      </c>
      <c r="G179" s="163" t="str">
        <f t="shared" si="8"/>
        <v>КАЛАШНИКОВА Эвелина</v>
      </c>
      <c r="H179" s="163" t="str">
        <f t="shared" si="9"/>
        <v>ТОМУЛИС Дарья</v>
      </c>
      <c r="I179" s="164">
        <f t="shared" si="10"/>
        <v>3</v>
      </c>
      <c r="J179" s="165" t="s">
        <v>13555</v>
      </c>
      <c r="K179" s="166">
        <f t="shared" si="11"/>
        <v>2</v>
      </c>
      <c r="L179" s="167"/>
      <c r="M179" s="167"/>
    </row>
    <row r="180" spans="1:13" s="168" customFormat="1" ht="18" customHeight="1">
      <c r="A180" s="158">
        <v>35</v>
      </c>
      <c r="B180" s="159" t="str">
        <f>'35'!$F$27</f>
        <v>ОСИПОВ Дмитрий</v>
      </c>
      <c r="C180" s="160" t="str">
        <f>'35'!$AB$27</f>
        <v/>
      </c>
      <c r="D180" s="161" t="s">
        <v>13555</v>
      </c>
      <c r="E180" s="160" t="str">
        <f>'35'!$AD$27</f>
        <v/>
      </c>
      <c r="F180" s="162" t="str">
        <f>'35'!$L$27</f>
        <v>СЕРДЮК Роман</v>
      </c>
      <c r="G180" s="163" t="str">
        <f t="shared" si="8"/>
        <v>СЕРДЮК Роман</v>
      </c>
      <c r="H180" s="163" t="str">
        <f t="shared" si="9"/>
        <v>СЕРДЮК Роман</v>
      </c>
      <c r="I180" s="164" t="str">
        <f t="shared" si="10"/>
        <v/>
      </c>
      <c r="J180" s="165" t="s">
        <v>13555</v>
      </c>
      <c r="K180" s="166" t="str">
        <f t="shared" si="11"/>
        <v/>
      </c>
      <c r="L180" s="167"/>
      <c r="M180" s="167"/>
    </row>
    <row r="181" spans="1:13" s="168" customFormat="1" ht="18" customHeight="1">
      <c r="A181" s="158">
        <v>35</v>
      </c>
      <c r="B181" s="159" t="str">
        <f>'35'!$F$28</f>
        <v>МАСОВЕР Андрей</v>
      </c>
      <c r="C181" s="160" t="str">
        <f>'35'!$AB$28</f>
        <v/>
      </c>
      <c r="D181" s="161" t="s">
        <v>13555</v>
      </c>
      <c r="E181" s="160" t="str">
        <f>'35'!$AD$28</f>
        <v/>
      </c>
      <c r="F181" s="162" t="str">
        <f>'35'!$L$28</f>
        <v>ИВАНОВ Константин</v>
      </c>
      <c r="G181" s="163" t="str">
        <f t="shared" si="8"/>
        <v>ИВАНОВ Константин</v>
      </c>
      <c r="H181" s="163" t="str">
        <f t="shared" si="9"/>
        <v>ИВАНОВ Константин</v>
      </c>
      <c r="I181" s="164" t="str">
        <f t="shared" si="10"/>
        <v/>
      </c>
      <c r="J181" s="165" t="s">
        <v>13555</v>
      </c>
      <c r="K181" s="166" t="str">
        <f t="shared" si="11"/>
        <v/>
      </c>
      <c r="L181" s="167"/>
      <c r="M181" s="167"/>
    </row>
    <row r="182" spans="1:13" s="168" customFormat="1" ht="18" customHeight="1">
      <c r="A182" s="169">
        <v>36</v>
      </c>
      <c r="B182" s="159" t="str">
        <f>'36'!$F$24</f>
        <v>ЕЛИСЕЕВ Максим</v>
      </c>
      <c r="C182" s="160">
        <f>'36'!$AB$24</f>
        <v>3</v>
      </c>
      <c r="D182" s="161" t="s">
        <v>13555</v>
      </c>
      <c r="E182" s="160">
        <f>'36'!$AD$24</f>
        <v>0</v>
      </c>
      <c r="F182" s="162" t="str">
        <f>'36'!$L$24</f>
        <v>ЧЕРНЯВСКАЯ Елизавета</v>
      </c>
      <c r="G182" s="163" t="str">
        <f t="shared" si="8"/>
        <v>ЕЛИСЕЕВ Максим</v>
      </c>
      <c r="H182" s="163" t="str">
        <f t="shared" si="9"/>
        <v>ЧЕРНЯВСКАЯ Елизавета</v>
      </c>
      <c r="I182" s="164">
        <f t="shared" si="10"/>
        <v>3</v>
      </c>
      <c r="J182" s="165" t="s">
        <v>13555</v>
      </c>
      <c r="K182" s="166">
        <f t="shared" si="11"/>
        <v>0</v>
      </c>
      <c r="L182" s="167"/>
      <c r="M182" s="167"/>
    </row>
    <row r="183" spans="1:13" s="168" customFormat="1" ht="18" customHeight="1">
      <c r="A183" s="169">
        <v>36</v>
      </c>
      <c r="B183" s="159" t="str">
        <f>'36'!$F$25</f>
        <v>ВАСИЛЕНКО Михаил</v>
      </c>
      <c r="C183" s="160">
        <f>'36'!$AB$25</f>
        <v>2</v>
      </c>
      <c r="D183" s="161" t="s">
        <v>13555</v>
      </c>
      <c r="E183" s="160">
        <f>'36'!$AD$25</f>
        <v>3</v>
      </c>
      <c r="F183" s="162" t="str">
        <f>'36'!$L$25</f>
        <v>СИНЧЕНКО Виталий</v>
      </c>
      <c r="G183" s="163" t="str">
        <f t="shared" si="8"/>
        <v>СИНЧЕНКО Виталий</v>
      </c>
      <c r="H183" s="163" t="str">
        <f t="shared" si="9"/>
        <v>ВАСИЛЕНКО Михаил</v>
      </c>
      <c r="I183" s="164">
        <f t="shared" si="10"/>
        <v>3</v>
      </c>
      <c r="J183" s="165" t="s">
        <v>13555</v>
      </c>
      <c r="K183" s="166">
        <f t="shared" si="11"/>
        <v>2</v>
      </c>
      <c r="L183" s="167"/>
      <c r="M183" s="167"/>
    </row>
    <row r="184" spans="1:13" s="168" customFormat="1" ht="18" customHeight="1">
      <c r="A184" s="169">
        <v>36</v>
      </c>
      <c r="B184" s="159" t="str">
        <f>'36'!$F$26</f>
        <v>АНТИФЕЕВ Олег</v>
      </c>
      <c r="C184" s="160">
        <f>'36'!$AB$26</f>
        <v>3</v>
      </c>
      <c r="D184" s="161" t="s">
        <v>13555</v>
      </c>
      <c r="E184" s="160">
        <f>'36'!$AD$26</f>
        <v>0</v>
      </c>
      <c r="F184" s="162" t="str">
        <f>'36'!$L$26</f>
        <v>ХАРЧЕНКО Вера</v>
      </c>
      <c r="G184" s="163" t="str">
        <f t="shared" si="8"/>
        <v>АНТИФЕЕВ Олег</v>
      </c>
      <c r="H184" s="163" t="str">
        <f t="shared" si="9"/>
        <v>ХАРЧЕНКО Вера</v>
      </c>
      <c r="I184" s="164">
        <f t="shared" si="10"/>
        <v>3</v>
      </c>
      <c r="J184" s="165" t="s">
        <v>13555</v>
      </c>
      <c r="K184" s="166">
        <f t="shared" si="11"/>
        <v>0</v>
      </c>
      <c r="L184" s="167"/>
      <c r="M184" s="167"/>
    </row>
    <row r="185" spans="1:13" s="168" customFormat="1" ht="18" customHeight="1">
      <c r="A185" s="169">
        <v>36</v>
      </c>
      <c r="B185" s="159" t="str">
        <f>'36'!$F$27</f>
        <v>ЕЛИСЕЕВ Максим</v>
      </c>
      <c r="C185" s="160">
        <f>'36'!$AB$27</f>
        <v>3</v>
      </c>
      <c r="D185" s="161" t="s">
        <v>13555</v>
      </c>
      <c r="E185" s="160">
        <f>'36'!$AD$27</f>
        <v>2</v>
      </c>
      <c r="F185" s="162" t="str">
        <f>'36'!$L$27</f>
        <v>СИНЧЕНКО Виталий</v>
      </c>
      <c r="G185" s="163" t="str">
        <f t="shared" si="8"/>
        <v>ЕЛИСЕЕВ Максим</v>
      </c>
      <c r="H185" s="163" t="str">
        <f t="shared" si="9"/>
        <v>СИНЧЕНКО Виталий</v>
      </c>
      <c r="I185" s="164">
        <f t="shared" si="10"/>
        <v>3</v>
      </c>
      <c r="J185" s="165" t="s">
        <v>13555</v>
      </c>
      <c r="K185" s="166">
        <f t="shared" si="11"/>
        <v>2</v>
      </c>
      <c r="L185" s="167"/>
      <c r="M185" s="167"/>
    </row>
    <row r="186" spans="1:13" s="168" customFormat="1" ht="18" customHeight="1">
      <c r="A186" s="169">
        <v>36</v>
      </c>
      <c r="B186" s="159" t="str">
        <f>'36'!$F$28</f>
        <v>ВАСИЛЕНКО Михаил</v>
      </c>
      <c r="C186" s="160" t="str">
        <f>'36'!$AB$28</f>
        <v/>
      </c>
      <c r="D186" s="161" t="s">
        <v>13555</v>
      </c>
      <c r="E186" s="160" t="str">
        <f>'36'!$AD$28</f>
        <v/>
      </c>
      <c r="F186" s="162" t="str">
        <f>'36'!$L$28</f>
        <v>ЧЕРНЯВСКАЯ Елизавета</v>
      </c>
      <c r="G186" s="163" t="str">
        <f t="shared" si="8"/>
        <v>ЧЕРНЯВСКАЯ Елизавета</v>
      </c>
      <c r="H186" s="163" t="str">
        <f t="shared" si="9"/>
        <v>ЧЕРНЯВСКАЯ Елизавета</v>
      </c>
      <c r="I186" s="164" t="str">
        <f t="shared" si="10"/>
        <v/>
      </c>
      <c r="J186" s="165" t="s">
        <v>13555</v>
      </c>
      <c r="K186" s="166" t="str">
        <f t="shared" si="11"/>
        <v/>
      </c>
      <c r="L186" s="167"/>
      <c r="M186" s="167"/>
    </row>
    <row r="187" spans="1:13" s="168" customFormat="1" ht="18" customHeight="1">
      <c r="A187" s="158">
        <f>A182+1</f>
        <v>37</v>
      </c>
      <c r="B187" s="159" t="str">
        <f>'37'!$F$24</f>
        <v>ТКАЧЕНКО Максим</v>
      </c>
      <c r="C187" s="160">
        <f>'37'!$AB$24</f>
        <v>3</v>
      </c>
      <c r="D187" s="161" t="s">
        <v>13555</v>
      </c>
      <c r="E187" s="160">
        <f>'37'!$AD$24</f>
        <v>0</v>
      </c>
      <c r="F187" s="162" t="str">
        <f>'37'!$L$24</f>
        <v>ТХАКАХОВ Руслан</v>
      </c>
      <c r="G187" s="163" t="str">
        <f t="shared" si="8"/>
        <v>ТКАЧЕНКО Максим</v>
      </c>
      <c r="H187" s="163" t="str">
        <f t="shared" si="9"/>
        <v>ТХАКАХОВ Руслан</v>
      </c>
      <c r="I187" s="164">
        <f t="shared" si="10"/>
        <v>3</v>
      </c>
      <c r="J187" s="165" t="s">
        <v>13555</v>
      </c>
      <c r="K187" s="166">
        <f t="shared" si="11"/>
        <v>0</v>
      </c>
      <c r="L187" s="167"/>
      <c r="M187" s="167"/>
    </row>
    <row r="188" spans="1:13" s="168" customFormat="1" ht="18" customHeight="1">
      <c r="A188" s="158">
        <f t="shared" ref="A188:A251" si="12">A187</f>
        <v>37</v>
      </c>
      <c r="B188" s="159" t="str">
        <f>'37'!$F$25</f>
        <v>СУСЛИН Анатолий</v>
      </c>
      <c r="C188" s="160">
        <f>'37'!$AB$25</f>
        <v>3</v>
      </c>
      <c r="D188" s="161" t="s">
        <v>13555</v>
      </c>
      <c r="E188" s="160">
        <f>'37'!$AD$25</f>
        <v>0</v>
      </c>
      <c r="F188" s="162" t="str">
        <f>'37'!$L$25</f>
        <v>КЛИМЧЕНКО Виктория</v>
      </c>
      <c r="G188" s="163" t="str">
        <f t="shared" si="8"/>
        <v>СУСЛИН Анатолий</v>
      </c>
      <c r="H188" s="163" t="str">
        <f t="shared" si="9"/>
        <v>КЛИМЧЕНКО Виктория</v>
      </c>
      <c r="I188" s="164">
        <f t="shared" si="10"/>
        <v>3</v>
      </c>
      <c r="J188" s="165" t="s">
        <v>13555</v>
      </c>
      <c r="K188" s="166">
        <f t="shared" si="11"/>
        <v>0</v>
      </c>
      <c r="L188" s="167"/>
      <c r="M188" s="167"/>
    </row>
    <row r="189" spans="1:13" s="168" customFormat="1" ht="18" customHeight="1">
      <c r="A189" s="158">
        <f t="shared" si="12"/>
        <v>37</v>
      </c>
      <c r="B189" s="159" t="str">
        <f>'37'!$F$26</f>
        <v>ЧЕРНЫШКОВА Нина</v>
      </c>
      <c r="C189" s="160">
        <f>'37'!$AB$26</f>
        <v>3</v>
      </c>
      <c r="D189" s="161" t="s">
        <v>13555</v>
      </c>
      <c r="E189" s="160">
        <f>'37'!$AD$26</f>
        <v>0</v>
      </c>
      <c r="F189" s="162" t="str">
        <f>'37'!$L$26</f>
        <v>ВАРТАНОВ Армен</v>
      </c>
      <c r="G189" s="163" t="str">
        <f t="shared" si="8"/>
        <v>ЧЕРНЫШКОВА Нина</v>
      </c>
      <c r="H189" s="163" t="str">
        <f t="shared" si="9"/>
        <v>ВАРТАНОВ Армен</v>
      </c>
      <c r="I189" s="164">
        <f t="shared" si="10"/>
        <v>3</v>
      </c>
      <c r="J189" s="165" t="s">
        <v>13555</v>
      </c>
      <c r="K189" s="166">
        <f t="shared" si="11"/>
        <v>0</v>
      </c>
      <c r="L189" s="167"/>
      <c r="M189" s="167"/>
    </row>
    <row r="190" spans="1:13" s="168" customFormat="1" ht="18" customHeight="1">
      <c r="A190" s="158">
        <f t="shared" si="12"/>
        <v>37</v>
      </c>
      <c r="B190" s="159" t="str">
        <f>'37'!$F$27</f>
        <v>ТКАЧЕНКО Максим</v>
      </c>
      <c r="C190" s="160" t="str">
        <f>'37'!$AB$27</f>
        <v/>
      </c>
      <c r="D190" s="161" t="s">
        <v>13555</v>
      </c>
      <c r="E190" s="160" t="str">
        <f>'37'!$AD$27</f>
        <v/>
      </c>
      <c r="F190" s="162" t="str">
        <f>'37'!$L$27</f>
        <v>КЛИМЧЕНКО Виктория</v>
      </c>
      <c r="G190" s="163" t="str">
        <f t="shared" si="8"/>
        <v>КЛИМЧЕНКО Виктория</v>
      </c>
      <c r="H190" s="163" t="str">
        <f t="shared" si="9"/>
        <v>КЛИМЧЕНКО Виктория</v>
      </c>
      <c r="I190" s="164" t="str">
        <f t="shared" si="10"/>
        <v/>
      </c>
      <c r="J190" s="165" t="s">
        <v>13555</v>
      </c>
      <c r="K190" s="166" t="str">
        <f t="shared" si="11"/>
        <v/>
      </c>
      <c r="L190" s="167"/>
      <c r="M190" s="167"/>
    </row>
    <row r="191" spans="1:13" s="168" customFormat="1" ht="18" customHeight="1">
      <c r="A191" s="158">
        <f t="shared" si="12"/>
        <v>37</v>
      </c>
      <c r="B191" s="159" t="str">
        <f>'37'!$F$28</f>
        <v>СУСЛИН Анатолий</v>
      </c>
      <c r="C191" s="160" t="str">
        <f>'37'!$AB$28</f>
        <v/>
      </c>
      <c r="D191" s="161" t="s">
        <v>13555</v>
      </c>
      <c r="E191" s="160" t="str">
        <f>'37'!$AD$28</f>
        <v/>
      </c>
      <c r="F191" s="162" t="str">
        <f>'37'!$L$28</f>
        <v>ТХАКАХОВ Руслан</v>
      </c>
      <c r="G191" s="163" t="str">
        <f t="shared" si="8"/>
        <v>ТХАКАХОВ Руслан</v>
      </c>
      <c r="H191" s="163" t="str">
        <f t="shared" si="9"/>
        <v>ТХАКАХОВ Руслан</v>
      </c>
      <c r="I191" s="164" t="str">
        <f t="shared" si="10"/>
        <v/>
      </c>
      <c r="J191" s="165" t="s">
        <v>13555</v>
      </c>
      <c r="K191" s="166" t="str">
        <f t="shared" si="11"/>
        <v/>
      </c>
      <c r="L191" s="167"/>
      <c r="M191" s="167"/>
    </row>
    <row r="192" spans="1:13" s="168" customFormat="1" ht="18" customHeight="1">
      <c r="A192" s="169">
        <f>A187+1</f>
        <v>38</v>
      </c>
      <c r="B192" s="159" t="str">
        <f>'38'!$F$24</f>
        <v>ЖУРАВЛЕВ Евгений</v>
      </c>
      <c r="C192" s="160">
        <f>'38'!$AB$24</f>
        <v>0</v>
      </c>
      <c r="D192" s="161" t="s">
        <v>13555</v>
      </c>
      <c r="E192" s="160">
        <f>'38'!$AD$24</f>
        <v>3</v>
      </c>
      <c r="F192" s="162" t="str">
        <f>'38'!$L$24</f>
        <v>ШУТОВ Артем</v>
      </c>
      <c r="G192" s="163" t="str">
        <f t="shared" si="8"/>
        <v>ШУТОВ Артем</v>
      </c>
      <c r="H192" s="163" t="str">
        <f t="shared" si="9"/>
        <v>ЖУРАВЛЕВ Евгений</v>
      </c>
      <c r="I192" s="164">
        <f t="shared" si="10"/>
        <v>3</v>
      </c>
      <c r="J192" s="165" t="s">
        <v>13555</v>
      </c>
      <c r="K192" s="166">
        <f t="shared" si="11"/>
        <v>0</v>
      </c>
      <c r="L192" s="167"/>
      <c r="M192" s="167"/>
    </row>
    <row r="193" spans="1:13" s="168" customFormat="1" ht="18" customHeight="1">
      <c r="A193" s="169">
        <f>A192</f>
        <v>38</v>
      </c>
      <c r="B193" s="159" t="str">
        <f>'38'!$F$25</f>
        <v>ЭРЕНЦЕНОВ Алдар</v>
      </c>
      <c r="C193" s="160">
        <f>'38'!$AB$25</f>
        <v>0</v>
      </c>
      <c r="D193" s="161" t="s">
        <v>13555</v>
      </c>
      <c r="E193" s="160">
        <f>'38'!$AD$25</f>
        <v>3</v>
      </c>
      <c r="F193" s="162" t="str">
        <f>'38'!$L$25</f>
        <v>ЧИМБАРЦЕВ Владислав</v>
      </c>
      <c r="G193" s="163" t="str">
        <f t="shared" si="8"/>
        <v>ЧИМБАРЦЕВ Владислав</v>
      </c>
      <c r="H193" s="163" t="str">
        <f t="shared" si="9"/>
        <v>ЭРЕНЦЕНОВ Алдар</v>
      </c>
      <c r="I193" s="164">
        <f t="shared" si="10"/>
        <v>3</v>
      </c>
      <c r="J193" s="165" t="s">
        <v>13555</v>
      </c>
      <c r="K193" s="166">
        <f t="shared" si="11"/>
        <v>0</v>
      </c>
      <c r="L193" s="167"/>
      <c r="M193" s="167"/>
    </row>
    <row r="194" spans="1:13" s="168" customFormat="1" ht="18" customHeight="1">
      <c r="A194" s="169">
        <f t="shared" si="12"/>
        <v>38</v>
      </c>
      <c r="B194" s="159" t="str">
        <f>'38'!$F$26</f>
        <v>ЛЕБЕДЕВ Александр</v>
      </c>
      <c r="C194" s="160">
        <f>'38'!$AB$26</f>
        <v>1</v>
      </c>
      <c r="D194" s="161" t="s">
        <v>13555</v>
      </c>
      <c r="E194" s="160">
        <f>'38'!$AD$26</f>
        <v>3</v>
      </c>
      <c r="F194" s="162" t="str">
        <f>'38'!$L$26</f>
        <v>ДЕМЕНТЬЕВ Петр</v>
      </c>
      <c r="G194" s="163" t="str">
        <f t="shared" si="8"/>
        <v>ДЕМЕНТЬЕВ Петр</v>
      </c>
      <c r="H194" s="163" t="str">
        <f t="shared" si="9"/>
        <v>ЛЕБЕДЕВ Александр</v>
      </c>
      <c r="I194" s="164">
        <f t="shared" si="10"/>
        <v>3</v>
      </c>
      <c r="J194" s="165" t="s">
        <v>13555</v>
      </c>
      <c r="K194" s="166">
        <f t="shared" si="11"/>
        <v>1</v>
      </c>
      <c r="L194" s="167"/>
      <c r="M194" s="167"/>
    </row>
    <row r="195" spans="1:13" s="168" customFormat="1" ht="18" customHeight="1">
      <c r="A195" s="169">
        <f t="shared" si="12"/>
        <v>38</v>
      </c>
      <c r="B195" s="159" t="str">
        <f>'38'!$F$27</f>
        <v>ЖУРАВЛЕВ Евгений</v>
      </c>
      <c r="C195" s="160" t="str">
        <f>'38'!$AB$27</f>
        <v/>
      </c>
      <c r="D195" s="161" t="s">
        <v>13555</v>
      </c>
      <c r="E195" s="160" t="str">
        <f>'38'!$AD$27</f>
        <v/>
      </c>
      <c r="F195" s="162" t="str">
        <f>'38'!$L$27</f>
        <v>ЧИМБАРЦЕВ Владислав</v>
      </c>
      <c r="G195" s="163" t="str">
        <f t="shared" si="8"/>
        <v>ЧИМБАРЦЕВ Владислав</v>
      </c>
      <c r="H195" s="163" t="str">
        <f t="shared" si="9"/>
        <v>ЧИМБАРЦЕВ Владислав</v>
      </c>
      <c r="I195" s="164" t="str">
        <f t="shared" si="10"/>
        <v/>
      </c>
      <c r="J195" s="165" t="s">
        <v>13555</v>
      </c>
      <c r="K195" s="166" t="str">
        <f t="shared" si="11"/>
        <v/>
      </c>
      <c r="L195" s="167"/>
      <c r="M195" s="167"/>
    </row>
    <row r="196" spans="1:13" s="168" customFormat="1" ht="18" customHeight="1">
      <c r="A196" s="169">
        <f t="shared" si="12"/>
        <v>38</v>
      </c>
      <c r="B196" s="159" t="str">
        <f>'38'!$F$28</f>
        <v>ЭРЕНЦЕНОВ Алдар</v>
      </c>
      <c r="C196" s="160" t="str">
        <f>'38'!$AB$28</f>
        <v/>
      </c>
      <c r="D196" s="161" t="s">
        <v>13555</v>
      </c>
      <c r="E196" s="160" t="str">
        <f>'38'!$AD$28</f>
        <v/>
      </c>
      <c r="F196" s="162" t="str">
        <f>'38'!$L$28</f>
        <v>ШУТОВ Артем</v>
      </c>
      <c r="G196" s="163" t="str">
        <f t="shared" si="8"/>
        <v>ШУТОВ Артем</v>
      </c>
      <c r="H196" s="163" t="str">
        <f t="shared" si="9"/>
        <v>ШУТОВ Артем</v>
      </c>
      <c r="I196" s="164" t="str">
        <f t="shared" si="10"/>
        <v/>
      </c>
      <c r="J196" s="165" t="s">
        <v>13555</v>
      </c>
      <c r="K196" s="166" t="str">
        <f t="shared" si="11"/>
        <v/>
      </c>
      <c r="L196" s="167"/>
      <c r="M196" s="167"/>
    </row>
    <row r="197" spans="1:13" s="168" customFormat="1" ht="18" customHeight="1">
      <c r="A197" s="158">
        <f>A192+1</f>
        <v>39</v>
      </c>
      <c r="B197" s="208" t="str">
        <f>'39'!$F$24</f>
        <v>УКРАИНСКИЙ Александр</v>
      </c>
      <c r="C197" s="160">
        <f>'39'!$AB$24</f>
        <v>1</v>
      </c>
      <c r="D197" s="161" t="s">
        <v>13555</v>
      </c>
      <c r="E197" s="160">
        <f>'39'!$AD$24</f>
        <v>3</v>
      </c>
      <c r="F197" s="162" t="str">
        <f>'39'!$L$24</f>
        <v>ЧЕРЕДНИЧЕНКО Сергей</v>
      </c>
      <c r="G197" s="163" t="str">
        <f t="shared" si="8"/>
        <v>ЧЕРЕДНИЧЕНКО Сергей</v>
      </c>
      <c r="H197" s="163" t="str">
        <f t="shared" si="9"/>
        <v>УКРАИНСКИЙ Александр</v>
      </c>
      <c r="I197" s="164">
        <f t="shared" si="10"/>
        <v>3</v>
      </c>
      <c r="J197" s="165" t="s">
        <v>13555</v>
      </c>
      <c r="K197" s="166">
        <f t="shared" si="11"/>
        <v>1</v>
      </c>
      <c r="L197" s="167"/>
      <c r="M197" s="167"/>
    </row>
    <row r="198" spans="1:13" s="168" customFormat="1" ht="18" customHeight="1">
      <c r="A198" s="158">
        <f>A197</f>
        <v>39</v>
      </c>
      <c r="B198" s="159" t="str">
        <f>'39'!$F$25</f>
        <v>ГУБАНОВ Никита</v>
      </c>
      <c r="C198" s="160">
        <f>'39'!$AB$25</f>
        <v>3</v>
      </c>
      <c r="D198" s="161" t="s">
        <v>13555</v>
      </c>
      <c r="E198" s="160">
        <f>'39'!$AD$25</f>
        <v>1</v>
      </c>
      <c r="F198" s="162" t="str">
        <f>'39'!$L$25</f>
        <v>ЛАПИН Андрей</v>
      </c>
      <c r="G198" s="163" t="str">
        <f t="shared" si="8"/>
        <v>ГУБАНОВ Никита</v>
      </c>
      <c r="H198" s="163" t="str">
        <f t="shared" si="9"/>
        <v>ЛАПИН Андрей</v>
      </c>
      <c r="I198" s="164">
        <f t="shared" si="10"/>
        <v>3</v>
      </c>
      <c r="J198" s="165" t="s">
        <v>13555</v>
      </c>
      <c r="K198" s="166">
        <f t="shared" si="11"/>
        <v>1</v>
      </c>
      <c r="L198" s="167"/>
      <c r="M198" s="167"/>
    </row>
    <row r="199" spans="1:13" s="168" customFormat="1" ht="18" customHeight="1">
      <c r="A199" s="158">
        <f t="shared" si="12"/>
        <v>39</v>
      </c>
      <c r="B199" s="159" t="str">
        <f>'39'!$F$26</f>
        <v>ЗАЙЦЕВ Игорь</v>
      </c>
      <c r="C199" s="160">
        <f>'39'!$AB$26</f>
        <v>3</v>
      </c>
      <c r="D199" s="161" t="s">
        <v>13555</v>
      </c>
      <c r="E199" s="160">
        <f>'39'!$AD$26</f>
        <v>1</v>
      </c>
      <c r="F199" s="162" t="str">
        <f>'39'!$L$26</f>
        <v>ШЕПЕЛЕВ Роман</v>
      </c>
      <c r="G199" s="163" t="str">
        <f t="shared" ref="G199:G262" si="13">IF(C199&gt;E199,B199,F199)</f>
        <v>ЗАЙЦЕВ Игорь</v>
      </c>
      <c r="H199" s="163" t="str">
        <f t="shared" ref="H199:H262" si="14">IF(C199&lt;E199,B199,F199)</f>
        <v>ШЕПЕЛЕВ Роман</v>
      </c>
      <c r="I199" s="164">
        <f t="shared" ref="I199:I262" si="15">IF(C199&gt;E199,C199,E199)</f>
        <v>3</v>
      </c>
      <c r="J199" s="165" t="s">
        <v>13555</v>
      </c>
      <c r="K199" s="166">
        <f t="shared" ref="K199:K262" si="16">IF(C199&lt;E199,C199,E199)</f>
        <v>1</v>
      </c>
      <c r="L199" s="167"/>
      <c r="M199" s="167"/>
    </row>
    <row r="200" spans="1:13" s="168" customFormat="1" ht="18" customHeight="1">
      <c r="A200" s="158">
        <f t="shared" si="12"/>
        <v>39</v>
      </c>
      <c r="B200" s="208" t="str">
        <f>'39'!$F$27</f>
        <v>УКРАИНСКИЙ Александр</v>
      </c>
      <c r="C200" s="160">
        <f>'39'!$AB$27</f>
        <v>0</v>
      </c>
      <c r="D200" s="161" t="s">
        <v>13555</v>
      </c>
      <c r="E200" s="160">
        <f>'39'!$AD$27</f>
        <v>3</v>
      </c>
      <c r="F200" s="162" t="str">
        <f>'39'!$L$27</f>
        <v>ЛАПИН Андрей</v>
      </c>
      <c r="G200" s="163" t="str">
        <f t="shared" si="13"/>
        <v>ЛАПИН Андрей</v>
      </c>
      <c r="H200" s="163" t="str">
        <f t="shared" si="14"/>
        <v>УКРАИНСКИЙ Александр</v>
      </c>
      <c r="I200" s="164">
        <f t="shared" si="15"/>
        <v>3</v>
      </c>
      <c r="J200" s="165" t="s">
        <v>13555</v>
      </c>
      <c r="K200" s="166">
        <f t="shared" si="16"/>
        <v>0</v>
      </c>
      <c r="L200" s="167"/>
      <c r="M200" s="167"/>
    </row>
    <row r="201" spans="1:13" s="168" customFormat="1" ht="18" customHeight="1">
      <c r="A201" s="158">
        <f t="shared" si="12"/>
        <v>39</v>
      </c>
      <c r="B201" s="159" t="str">
        <f>'39'!$F$28</f>
        <v>ГУБАНОВ Никита</v>
      </c>
      <c r="C201" s="160">
        <f>'39'!$AB$28</f>
        <v>1</v>
      </c>
      <c r="D201" s="161" t="s">
        <v>13555</v>
      </c>
      <c r="E201" s="160">
        <f>'39'!$AD$28</f>
        <v>3</v>
      </c>
      <c r="F201" s="162" t="str">
        <f>'39'!$L$28</f>
        <v>ЧЕРЕДНИЧЕНКО Сергей</v>
      </c>
      <c r="G201" s="163" t="str">
        <f t="shared" si="13"/>
        <v>ЧЕРЕДНИЧЕНКО Сергей</v>
      </c>
      <c r="H201" s="163" t="str">
        <f t="shared" si="14"/>
        <v>ГУБАНОВ Никита</v>
      </c>
      <c r="I201" s="164">
        <f t="shared" si="15"/>
        <v>3</v>
      </c>
      <c r="J201" s="165" t="s">
        <v>13555</v>
      </c>
      <c r="K201" s="166">
        <f t="shared" si="16"/>
        <v>1</v>
      </c>
      <c r="L201" s="167"/>
      <c r="M201" s="167"/>
    </row>
    <row r="202" spans="1:13" s="168" customFormat="1" ht="18" customHeight="1">
      <c r="A202" s="169">
        <f>A197+1</f>
        <v>40</v>
      </c>
      <c r="B202" s="159" t="str">
        <f>'40'!$F$24</f>
        <v>ОСИПОВ Дмитрий</v>
      </c>
      <c r="C202" s="160">
        <f>'40'!$AB$24</f>
        <v>3</v>
      </c>
      <c r="D202" s="161" t="s">
        <v>13555</v>
      </c>
      <c r="E202" s="160">
        <f>'40'!$AD$24</f>
        <v>1</v>
      </c>
      <c r="F202" s="162" t="str">
        <f>'40'!$L$24</f>
        <v>ЛЕЩЕНКО Дмитрий</v>
      </c>
      <c r="G202" s="163" t="str">
        <f t="shared" si="13"/>
        <v>ОСИПОВ Дмитрий</v>
      </c>
      <c r="H202" s="163" t="str">
        <f t="shared" si="14"/>
        <v>ЛЕЩЕНКО Дмитрий</v>
      </c>
      <c r="I202" s="164">
        <f t="shared" si="15"/>
        <v>3</v>
      </c>
      <c r="J202" s="165" t="s">
        <v>13555</v>
      </c>
      <c r="K202" s="166">
        <f t="shared" si="16"/>
        <v>1</v>
      </c>
      <c r="L202" s="167"/>
      <c r="M202" s="167"/>
    </row>
    <row r="203" spans="1:13" s="168" customFormat="1" ht="18" customHeight="1">
      <c r="A203" s="169">
        <f>A202</f>
        <v>40</v>
      </c>
      <c r="B203" s="159" t="str">
        <f>'40'!$F$25</f>
        <v>НАУМОВ Михаил</v>
      </c>
      <c r="C203" s="160">
        <f>'40'!$AB$25</f>
        <v>3</v>
      </c>
      <c r="D203" s="161" t="s">
        <v>13555</v>
      </c>
      <c r="E203" s="160">
        <f>'40'!$AD$25</f>
        <v>1</v>
      </c>
      <c r="F203" s="162" t="str">
        <f>'40'!$L$25</f>
        <v>ЖУРЕНКО Денис</v>
      </c>
      <c r="G203" s="163" t="str">
        <f t="shared" si="13"/>
        <v>НАУМОВ Михаил</v>
      </c>
      <c r="H203" s="163" t="str">
        <f t="shared" si="14"/>
        <v>ЖУРЕНКО Денис</v>
      </c>
      <c r="I203" s="164">
        <f t="shared" si="15"/>
        <v>3</v>
      </c>
      <c r="J203" s="165" t="s">
        <v>13555</v>
      </c>
      <c r="K203" s="166">
        <f t="shared" si="16"/>
        <v>1</v>
      </c>
      <c r="L203" s="167"/>
      <c r="M203" s="167"/>
    </row>
    <row r="204" spans="1:13" s="168" customFormat="1" ht="18" customHeight="1">
      <c r="A204" s="169">
        <f t="shared" si="12"/>
        <v>40</v>
      </c>
      <c r="B204" s="208" t="str">
        <f>'40'!$F$26</f>
        <v>ЧЕРНОКНИЖНИКОВ Александр</v>
      </c>
      <c r="C204" s="160">
        <f>'40'!$AB$26</f>
        <v>3</v>
      </c>
      <c r="D204" s="161" t="s">
        <v>13555</v>
      </c>
      <c r="E204" s="160">
        <f>'40'!$AD$26</f>
        <v>0</v>
      </c>
      <c r="F204" s="162" t="str">
        <f>'40'!$L$26</f>
        <v>ТРЕТЬЯКОВ Даниил</v>
      </c>
      <c r="G204" s="235" t="str">
        <f t="shared" si="13"/>
        <v>ЧЕРНОКНИЖНИКОВ Александр</v>
      </c>
      <c r="H204" s="163" t="str">
        <f t="shared" si="14"/>
        <v>ТРЕТЬЯКОВ Даниил</v>
      </c>
      <c r="I204" s="164">
        <f t="shared" si="15"/>
        <v>3</v>
      </c>
      <c r="J204" s="165" t="s">
        <v>13555</v>
      </c>
      <c r="K204" s="166">
        <f t="shared" si="16"/>
        <v>0</v>
      </c>
      <c r="L204" s="167"/>
      <c r="M204" s="167"/>
    </row>
    <row r="205" spans="1:13" s="168" customFormat="1" ht="18" customHeight="1">
      <c r="A205" s="169">
        <f t="shared" si="12"/>
        <v>40</v>
      </c>
      <c r="B205" s="159" t="str">
        <f>'40'!$F$27</f>
        <v>ОСИПОВ Дмитрий</v>
      </c>
      <c r="C205" s="160" t="str">
        <f>'40'!$AB$27</f>
        <v/>
      </c>
      <c r="D205" s="161" t="s">
        <v>13555</v>
      </c>
      <c r="E205" s="160" t="str">
        <f>'40'!$AD$27</f>
        <v/>
      </c>
      <c r="F205" s="162" t="str">
        <f>'40'!$L$27</f>
        <v>ЖУРЕНКО Денис</v>
      </c>
      <c r="G205" s="163" t="str">
        <f t="shared" si="13"/>
        <v>ЖУРЕНКО Денис</v>
      </c>
      <c r="H205" s="163" t="str">
        <f t="shared" si="14"/>
        <v>ЖУРЕНКО Денис</v>
      </c>
      <c r="I205" s="164" t="str">
        <f t="shared" si="15"/>
        <v/>
      </c>
      <c r="J205" s="165" t="s">
        <v>13555</v>
      </c>
      <c r="K205" s="166" t="str">
        <f t="shared" si="16"/>
        <v/>
      </c>
      <c r="L205" s="167"/>
      <c r="M205" s="167"/>
    </row>
    <row r="206" spans="1:13" s="168" customFormat="1" ht="18" customHeight="1">
      <c r="A206" s="169">
        <f t="shared" si="12"/>
        <v>40</v>
      </c>
      <c r="B206" s="159" t="str">
        <f>'40'!$F$28</f>
        <v>НАУМОВ Михаил</v>
      </c>
      <c r="C206" s="160" t="str">
        <f>'40'!$AB$28</f>
        <v/>
      </c>
      <c r="D206" s="161" t="s">
        <v>13555</v>
      </c>
      <c r="E206" s="160" t="str">
        <f>'40'!$AD$28</f>
        <v/>
      </c>
      <c r="F206" s="162" t="str">
        <f>'40'!$L$28</f>
        <v>ЛЕЩЕНКО Дмитрий</v>
      </c>
      <c r="G206" s="163" t="str">
        <f t="shared" si="13"/>
        <v>ЛЕЩЕНКО Дмитрий</v>
      </c>
      <c r="H206" s="163" t="str">
        <f t="shared" si="14"/>
        <v>ЛЕЩЕНКО Дмитрий</v>
      </c>
      <c r="I206" s="164" t="str">
        <f t="shared" si="15"/>
        <v/>
      </c>
      <c r="J206" s="165" t="s">
        <v>13555</v>
      </c>
      <c r="K206" s="166" t="str">
        <f t="shared" si="16"/>
        <v/>
      </c>
      <c r="L206" s="167"/>
      <c r="M206" s="167"/>
    </row>
    <row r="207" spans="1:13" s="168" customFormat="1" ht="18" customHeight="1">
      <c r="A207" s="158">
        <f>A202+1</f>
        <v>41</v>
      </c>
      <c r="B207" s="159" t="str">
        <f>'41'!$F$24</f>
        <v>ЧЕРНЯВСКАЯ Елизавета</v>
      </c>
      <c r="C207" s="160">
        <f>'41'!$AB$24</f>
        <v>0</v>
      </c>
      <c r="D207" s="161" t="s">
        <v>13555</v>
      </c>
      <c r="E207" s="160">
        <f>'41'!$AD$24</f>
        <v>3</v>
      </c>
      <c r="F207" s="162" t="str">
        <f>'41'!$L$24</f>
        <v>БОРДЮГОВСКАЯ Дарья</v>
      </c>
      <c r="G207" s="163" t="str">
        <f t="shared" si="13"/>
        <v>БОРДЮГОВСКАЯ Дарья</v>
      </c>
      <c r="H207" s="163" t="str">
        <f t="shared" si="14"/>
        <v>ЧЕРНЯВСКАЯ Елизавета</v>
      </c>
      <c r="I207" s="164">
        <f t="shared" si="15"/>
        <v>3</v>
      </c>
      <c r="J207" s="165" t="s">
        <v>13555</v>
      </c>
      <c r="K207" s="166">
        <f t="shared" si="16"/>
        <v>0</v>
      </c>
      <c r="L207" s="167"/>
      <c r="M207" s="167"/>
    </row>
    <row r="208" spans="1:13" s="168" customFormat="1" ht="18" customHeight="1">
      <c r="A208" s="158">
        <f>A207</f>
        <v>41</v>
      </c>
      <c r="B208" s="159" t="str">
        <f>'41'!$F$25</f>
        <v>СИНЧЕНКО Виталий</v>
      </c>
      <c r="C208" s="160">
        <f>'41'!$AB$25</f>
        <v>3</v>
      </c>
      <c r="D208" s="161" t="s">
        <v>13555</v>
      </c>
      <c r="E208" s="160">
        <f>'41'!$AD$25</f>
        <v>2</v>
      </c>
      <c r="F208" s="162" t="str">
        <f>'41'!$L$25</f>
        <v>РАКОВА Мария</v>
      </c>
      <c r="G208" s="163" t="str">
        <f t="shared" si="13"/>
        <v>СИНЧЕНКО Виталий</v>
      </c>
      <c r="H208" s="163" t="str">
        <f t="shared" si="14"/>
        <v>РАКОВА Мария</v>
      </c>
      <c r="I208" s="164">
        <f t="shared" si="15"/>
        <v>3</v>
      </c>
      <c r="J208" s="165" t="s">
        <v>13555</v>
      </c>
      <c r="K208" s="166">
        <f t="shared" si="16"/>
        <v>2</v>
      </c>
      <c r="L208" s="167"/>
      <c r="M208" s="167"/>
    </row>
    <row r="209" spans="1:13" s="168" customFormat="1" ht="18" customHeight="1">
      <c r="A209" s="158">
        <f t="shared" si="12"/>
        <v>41</v>
      </c>
      <c r="B209" s="159" t="str">
        <f>'41'!$F$26</f>
        <v>ХАРЧЕНКО Вера</v>
      </c>
      <c r="C209" s="160">
        <f>'41'!$AB$26</f>
        <v>0</v>
      </c>
      <c r="D209" s="161" t="s">
        <v>13555</v>
      </c>
      <c r="E209" s="160">
        <f>'41'!$AD$26</f>
        <v>3</v>
      </c>
      <c r="F209" s="162" t="str">
        <f>'41'!$L$26</f>
        <v>УМАНЕЦ Софья</v>
      </c>
      <c r="G209" s="163" t="str">
        <f t="shared" si="13"/>
        <v>УМАНЕЦ Софья</v>
      </c>
      <c r="H209" s="163" t="str">
        <f t="shared" si="14"/>
        <v>ХАРЧЕНКО Вера</v>
      </c>
      <c r="I209" s="164">
        <f t="shared" si="15"/>
        <v>3</v>
      </c>
      <c r="J209" s="165" t="s">
        <v>13555</v>
      </c>
      <c r="K209" s="166">
        <f t="shared" si="16"/>
        <v>0</v>
      </c>
      <c r="L209" s="167"/>
      <c r="M209" s="167"/>
    </row>
    <row r="210" spans="1:13" s="168" customFormat="1" ht="18" customHeight="1">
      <c r="A210" s="158">
        <f t="shared" si="12"/>
        <v>41</v>
      </c>
      <c r="B210" s="159" t="str">
        <f>'41'!$F$27</f>
        <v>ЧЕРНЯВСКАЯ Елизавета</v>
      </c>
      <c r="C210" s="160">
        <f>'41'!$AB$27</f>
        <v>3</v>
      </c>
      <c r="D210" s="161" t="s">
        <v>13555</v>
      </c>
      <c r="E210" s="160">
        <f>'41'!$AD$27</f>
        <v>0</v>
      </c>
      <c r="F210" s="162" t="str">
        <f>'41'!$L$27</f>
        <v>РАКОВА Мария</v>
      </c>
      <c r="G210" s="163" t="str">
        <f t="shared" si="13"/>
        <v>ЧЕРНЯВСКАЯ Елизавета</v>
      </c>
      <c r="H210" s="163" t="str">
        <f t="shared" si="14"/>
        <v>РАКОВА Мария</v>
      </c>
      <c r="I210" s="164">
        <f t="shared" si="15"/>
        <v>3</v>
      </c>
      <c r="J210" s="165" t="s">
        <v>13555</v>
      </c>
      <c r="K210" s="166">
        <f t="shared" si="16"/>
        <v>0</v>
      </c>
      <c r="L210" s="167"/>
      <c r="M210" s="167"/>
    </row>
    <row r="211" spans="1:13" s="168" customFormat="1" ht="18" customHeight="1">
      <c r="A211" s="158">
        <f t="shared" si="12"/>
        <v>41</v>
      </c>
      <c r="B211" s="159" t="str">
        <f>'41'!$F$28</f>
        <v>СИНЧЕНКО Виталий</v>
      </c>
      <c r="C211" s="160">
        <f>'41'!$AB$28</f>
        <v>3</v>
      </c>
      <c r="D211" s="161" t="s">
        <v>13555</v>
      </c>
      <c r="E211" s="160">
        <f>'41'!$AD$28</f>
        <v>2</v>
      </c>
      <c r="F211" s="162" t="str">
        <f>'41'!$L$28</f>
        <v>БОРДЮГОВСКАЯ Дарья</v>
      </c>
      <c r="G211" s="163" t="str">
        <f t="shared" si="13"/>
        <v>СИНЧЕНКО Виталий</v>
      </c>
      <c r="H211" s="163" t="str">
        <f t="shared" si="14"/>
        <v>БОРДЮГОВСКАЯ Дарья</v>
      </c>
      <c r="I211" s="164">
        <f t="shared" si="15"/>
        <v>3</v>
      </c>
      <c r="J211" s="165" t="s">
        <v>13555</v>
      </c>
      <c r="K211" s="166">
        <f t="shared" si="16"/>
        <v>2</v>
      </c>
      <c r="L211" s="167"/>
      <c r="M211" s="167"/>
    </row>
    <row r="212" spans="1:13" s="168" customFormat="1" ht="18" customHeight="1">
      <c r="A212" s="169">
        <f>A207+1</f>
        <v>42</v>
      </c>
      <c r="B212" s="159" t="str">
        <f>'42'!$F$24</f>
        <v>ТКАЧЕНКО Максим</v>
      </c>
      <c r="C212" s="160">
        <f>'42'!$AB$24</f>
        <v>3</v>
      </c>
      <c r="D212" s="161" t="s">
        <v>13555</v>
      </c>
      <c r="E212" s="160">
        <f>'42'!$AD$24</f>
        <v>2</v>
      </c>
      <c r="F212" s="162" t="str">
        <f>'42'!$L$24</f>
        <v>СЕРДЮК Роман</v>
      </c>
      <c r="G212" s="163" t="str">
        <f t="shared" si="13"/>
        <v>ТКАЧЕНКО Максим</v>
      </c>
      <c r="H212" s="163" t="str">
        <f t="shared" si="14"/>
        <v>СЕРДЮК Роман</v>
      </c>
      <c r="I212" s="164">
        <f t="shared" si="15"/>
        <v>3</v>
      </c>
      <c r="J212" s="165" t="s">
        <v>13555</v>
      </c>
      <c r="K212" s="166">
        <f t="shared" si="16"/>
        <v>2</v>
      </c>
      <c r="L212" s="167"/>
      <c r="M212" s="167"/>
    </row>
    <row r="213" spans="1:13" s="168" customFormat="1" ht="18" customHeight="1">
      <c r="A213" s="169">
        <f>A212</f>
        <v>42</v>
      </c>
      <c r="B213" s="159" t="str">
        <f>'42'!$F$25</f>
        <v>ЧЕРНЫШКОВА Нина</v>
      </c>
      <c r="C213" s="160">
        <f>'42'!$AB$25</f>
        <v>1</v>
      </c>
      <c r="D213" s="161" t="s">
        <v>13555</v>
      </c>
      <c r="E213" s="160">
        <f>'42'!$AD$25</f>
        <v>3</v>
      </c>
      <c r="F213" s="162" t="str">
        <f>'42'!$L$25</f>
        <v>СОЛОВЕЙ Юрий</v>
      </c>
      <c r="G213" s="163" t="str">
        <f t="shared" si="13"/>
        <v>СОЛОВЕЙ Юрий</v>
      </c>
      <c r="H213" s="163" t="str">
        <f t="shared" si="14"/>
        <v>ЧЕРНЫШКОВА Нина</v>
      </c>
      <c r="I213" s="164">
        <f t="shared" si="15"/>
        <v>3</v>
      </c>
      <c r="J213" s="165" t="s">
        <v>13555</v>
      </c>
      <c r="K213" s="166">
        <f t="shared" si="16"/>
        <v>1</v>
      </c>
      <c r="L213" s="167"/>
      <c r="M213" s="167"/>
    </row>
    <row r="214" spans="1:13" s="168" customFormat="1" ht="18" customHeight="1">
      <c r="A214" s="169">
        <f t="shared" si="12"/>
        <v>42</v>
      </c>
      <c r="B214" s="159" t="str">
        <f>'42'!$F$26</f>
        <v>СУСЛИН Анатолий</v>
      </c>
      <c r="C214" s="160">
        <f>'42'!$AB$26</f>
        <v>3</v>
      </c>
      <c r="D214" s="161" t="s">
        <v>13555</v>
      </c>
      <c r="E214" s="160">
        <f>'42'!$AD$26</f>
        <v>0</v>
      </c>
      <c r="F214" s="162" t="str">
        <f>'42'!$L$26</f>
        <v>ИВАНОВ Константин</v>
      </c>
      <c r="G214" s="163" t="str">
        <f t="shared" si="13"/>
        <v>СУСЛИН Анатолий</v>
      </c>
      <c r="H214" s="163" t="str">
        <f t="shared" si="14"/>
        <v>ИВАНОВ Константин</v>
      </c>
      <c r="I214" s="164">
        <f t="shared" si="15"/>
        <v>3</v>
      </c>
      <c r="J214" s="165" t="s">
        <v>13555</v>
      </c>
      <c r="K214" s="166">
        <f t="shared" si="16"/>
        <v>0</v>
      </c>
      <c r="L214" s="167"/>
      <c r="M214" s="167"/>
    </row>
    <row r="215" spans="1:13" s="168" customFormat="1" ht="18" customHeight="1">
      <c r="A215" s="169">
        <f t="shared" si="12"/>
        <v>42</v>
      </c>
      <c r="B215" s="159" t="str">
        <f>'42'!$F$27</f>
        <v>ТКАЧЕНКО Максим</v>
      </c>
      <c r="C215" s="160">
        <f>'42'!$AB$27</f>
        <v>3</v>
      </c>
      <c r="D215" s="161" t="s">
        <v>13555</v>
      </c>
      <c r="E215" s="160">
        <f>'42'!$AD$27</f>
        <v>0</v>
      </c>
      <c r="F215" s="162" t="str">
        <f>'42'!$L$27</f>
        <v>СОЛОВЕЙ Юрий</v>
      </c>
      <c r="G215" s="163" t="str">
        <f t="shared" si="13"/>
        <v>ТКАЧЕНКО Максим</v>
      </c>
      <c r="H215" s="163" t="str">
        <f t="shared" si="14"/>
        <v>СОЛОВЕЙ Юрий</v>
      </c>
      <c r="I215" s="164">
        <f t="shared" si="15"/>
        <v>3</v>
      </c>
      <c r="J215" s="165" t="s">
        <v>13555</v>
      </c>
      <c r="K215" s="166">
        <f t="shared" si="16"/>
        <v>0</v>
      </c>
      <c r="L215" s="167"/>
      <c r="M215" s="167"/>
    </row>
    <row r="216" spans="1:13" s="168" customFormat="1" ht="18" customHeight="1">
      <c r="A216" s="169">
        <f t="shared" si="12"/>
        <v>42</v>
      </c>
      <c r="B216" s="159" t="str">
        <f>'42'!$F$28</f>
        <v>ЧЕРНЫШКОВА Нина</v>
      </c>
      <c r="C216" s="160" t="str">
        <f>'42'!$AB$28</f>
        <v/>
      </c>
      <c r="D216" s="161" t="s">
        <v>13555</v>
      </c>
      <c r="E216" s="160" t="str">
        <f>'42'!$AD$28</f>
        <v/>
      </c>
      <c r="F216" s="162" t="str">
        <f>'42'!$L$28</f>
        <v>СЕРДЮК Роман</v>
      </c>
      <c r="G216" s="163" t="str">
        <f t="shared" si="13"/>
        <v>СЕРДЮК Роман</v>
      </c>
      <c r="H216" s="163" t="str">
        <f t="shared" si="14"/>
        <v>СЕРДЮК Роман</v>
      </c>
      <c r="I216" s="164" t="str">
        <f t="shared" si="15"/>
        <v/>
      </c>
      <c r="J216" s="165" t="s">
        <v>13555</v>
      </c>
      <c r="K216" s="166" t="str">
        <f t="shared" si="16"/>
        <v/>
      </c>
      <c r="L216" s="167"/>
      <c r="M216" s="167"/>
    </row>
    <row r="217" spans="1:13" s="168" customFormat="1" ht="18" customHeight="1">
      <c r="A217" s="158">
        <f>A212+1</f>
        <v>43</v>
      </c>
      <c r="B217" s="159" t="str">
        <f>'43'!$F$24</f>
        <v>ЧЕРКЕС Данил</v>
      </c>
      <c r="C217" s="160">
        <f>'43'!$AB$24</f>
        <v>3</v>
      </c>
      <c r="D217" s="161" t="s">
        <v>13555</v>
      </c>
      <c r="E217" s="160">
        <f>'43'!$AD$24</f>
        <v>2</v>
      </c>
      <c r="F217" s="162" t="str">
        <f>'43'!$L$24</f>
        <v>ЗУБОТЫКИН Юрий</v>
      </c>
      <c r="G217" s="163" t="str">
        <f t="shared" si="13"/>
        <v>ЧЕРКЕС Данил</v>
      </c>
      <c r="H217" s="163" t="str">
        <f t="shared" si="14"/>
        <v>ЗУБОТЫКИН Юрий</v>
      </c>
      <c r="I217" s="164">
        <f t="shared" si="15"/>
        <v>3</v>
      </c>
      <c r="J217" s="165" t="s">
        <v>13555</v>
      </c>
      <c r="K217" s="166">
        <f t="shared" si="16"/>
        <v>2</v>
      </c>
      <c r="L217" s="167"/>
      <c r="M217" s="167"/>
    </row>
    <row r="218" spans="1:13" s="168" customFormat="1" ht="18" customHeight="1">
      <c r="A218" s="158">
        <f>A217</f>
        <v>43</v>
      </c>
      <c r="B218" s="159" t="str">
        <f>'43'!$F$25</f>
        <v>ЛОПАТИН Александр</v>
      </c>
      <c r="C218" s="160">
        <f>'43'!$AB$25</f>
        <v>0</v>
      </c>
      <c r="D218" s="161" t="s">
        <v>13555</v>
      </c>
      <c r="E218" s="160">
        <f>'43'!$AD$25</f>
        <v>3</v>
      </c>
      <c r="F218" s="162" t="str">
        <f>'43'!$L$25</f>
        <v>ШУМАКОВ Виталий</v>
      </c>
      <c r="G218" s="163" t="str">
        <f t="shared" si="13"/>
        <v>ШУМАКОВ Виталий</v>
      </c>
      <c r="H218" s="163" t="str">
        <f t="shared" si="14"/>
        <v>ЛОПАТИН Александр</v>
      </c>
      <c r="I218" s="164">
        <f t="shared" si="15"/>
        <v>3</v>
      </c>
      <c r="J218" s="165" t="s">
        <v>13555</v>
      </c>
      <c r="K218" s="166">
        <f t="shared" si="16"/>
        <v>0</v>
      </c>
      <c r="L218" s="167"/>
      <c r="M218" s="167"/>
    </row>
    <row r="219" spans="1:13" s="168" customFormat="1" ht="18" customHeight="1">
      <c r="A219" s="158">
        <f t="shared" si="12"/>
        <v>43</v>
      </c>
      <c r="B219" s="159" t="str">
        <f>'43'!$F$26</f>
        <v>КОСТКИН Денис</v>
      </c>
      <c r="C219" s="160">
        <f>'43'!$AB$26</f>
        <v>3</v>
      </c>
      <c r="D219" s="161" t="s">
        <v>13555</v>
      </c>
      <c r="E219" s="160">
        <f>'43'!$AD$26</f>
        <v>2</v>
      </c>
      <c r="F219" s="162" t="str">
        <f>'43'!$L$26</f>
        <v>БОНДАРЬ Владимир</v>
      </c>
      <c r="G219" s="163" t="str">
        <f t="shared" si="13"/>
        <v>КОСТКИН Денис</v>
      </c>
      <c r="H219" s="163" t="str">
        <f t="shared" si="14"/>
        <v>БОНДАРЬ Владимир</v>
      </c>
      <c r="I219" s="164">
        <f t="shared" si="15"/>
        <v>3</v>
      </c>
      <c r="J219" s="165" t="s">
        <v>13555</v>
      </c>
      <c r="K219" s="166">
        <f t="shared" si="16"/>
        <v>2</v>
      </c>
      <c r="L219" s="167"/>
      <c r="M219" s="167"/>
    </row>
    <row r="220" spans="1:13" s="168" customFormat="1" ht="18" customHeight="1">
      <c r="A220" s="158">
        <f t="shared" si="12"/>
        <v>43</v>
      </c>
      <c r="B220" s="159" t="str">
        <f>'43'!$F$27</f>
        <v>ЧЕРКЕС Данил</v>
      </c>
      <c r="C220" s="160">
        <f>'43'!$AB$27</f>
        <v>3</v>
      </c>
      <c r="D220" s="161" t="s">
        <v>13555</v>
      </c>
      <c r="E220" s="160">
        <f>'43'!$AD$27</f>
        <v>0</v>
      </c>
      <c r="F220" s="162" t="str">
        <f>'43'!$L$27</f>
        <v>ШУМАКОВ Виталий</v>
      </c>
      <c r="G220" s="163" t="str">
        <f t="shared" si="13"/>
        <v>ЧЕРКЕС Данил</v>
      </c>
      <c r="H220" s="163" t="str">
        <f t="shared" si="14"/>
        <v>ШУМАКОВ Виталий</v>
      </c>
      <c r="I220" s="164">
        <f t="shared" si="15"/>
        <v>3</v>
      </c>
      <c r="J220" s="165" t="s">
        <v>13555</v>
      </c>
      <c r="K220" s="166">
        <f t="shared" si="16"/>
        <v>0</v>
      </c>
      <c r="L220" s="167"/>
      <c r="M220" s="167"/>
    </row>
    <row r="221" spans="1:13" s="168" customFormat="1" ht="18" customHeight="1">
      <c r="A221" s="158">
        <f t="shared" si="12"/>
        <v>43</v>
      </c>
      <c r="B221" s="159" t="str">
        <f>'43'!$F$28</f>
        <v>ЛОПАТИН Александр</v>
      </c>
      <c r="C221" s="160" t="str">
        <f>'43'!$AB$28</f>
        <v/>
      </c>
      <c r="D221" s="161" t="s">
        <v>13555</v>
      </c>
      <c r="E221" s="160" t="str">
        <f>'43'!$AD$28</f>
        <v/>
      </c>
      <c r="F221" s="162" t="str">
        <f>'43'!$L$28</f>
        <v>ЗУБОТЫКИН Юрий</v>
      </c>
      <c r="G221" s="163" t="str">
        <f t="shared" si="13"/>
        <v>ЗУБОТЫКИН Юрий</v>
      </c>
      <c r="H221" s="163" t="str">
        <f t="shared" si="14"/>
        <v>ЗУБОТЫКИН Юрий</v>
      </c>
      <c r="I221" s="164" t="str">
        <f t="shared" si="15"/>
        <v/>
      </c>
      <c r="J221" s="165" t="s">
        <v>13555</v>
      </c>
      <c r="K221" s="166" t="str">
        <f t="shared" si="16"/>
        <v/>
      </c>
      <c r="L221" s="167"/>
      <c r="M221" s="167"/>
    </row>
    <row r="222" spans="1:13" s="168" customFormat="1" ht="18" customHeight="1">
      <c r="A222" s="169">
        <f>A217+1</f>
        <v>44</v>
      </c>
      <c r="B222" s="208" t="str">
        <f>'44'!$F$24</f>
        <v>ЧИМБАРЦЕВ Владислав</v>
      </c>
      <c r="C222" s="160">
        <f>'44'!$AB$24</f>
        <v>3</v>
      </c>
      <c r="D222" s="161" t="s">
        <v>13555</v>
      </c>
      <c r="E222" s="160">
        <f>'44'!$AD$24</f>
        <v>1</v>
      </c>
      <c r="F222" s="162" t="str">
        <f>'44'!$L$24</f>
        <v>ЧЕРЕДНИЧЕНКО Сергей</v>
      </c>
      <c r="G222" s="163" t="str">
        <f t="shared" si="13"/>
        <v>ЧИМБАРЦЕВ Владислав</v>
      </c>
      <c r="H222" s="163" t="str">
        <f t="shared" si="14"/>
        <v>ЧЕРЕДНИЧЕНКО Сергей</v>
      </c>
      <c r="I222" s="164">
        <f t="shared" si="15"/>
        <v>3</v>
      </c>
      <c r="J222" s="165" t="s">
        <v>13555</v>
      </c>
      <c r="K222" s="166">
        <f t="shared" si="16"/>
        <v>1</v>
      </c>
      <c r="L222" s="167"/>
      <c r="M222" s="167"/>
    </row>
    <row r="223" spans="1:13" s="168" customFormat="1" ht="18" customHeight="1">
      <c r="A223" s="169">
        <f>A222</f>
        <v>44</v>
      </c>
      <c r="B223" s="159" t="str">
        <f>'44'!$F$25</f>
        <v>ШУТОВ Артем</v>
      </c>
      <c r="C223" s="160">
        <f>'44'!$AB$25</f>
        <v>3</v>
      </c>
      <c r="D223" s="161" t="s">
        <v>13555</v>
      </c>
      <c r="E223" s="160">
        <f>'44'!$AD$25</f>
        <v>0</v>
      </c>
      <c r="F223" s="162" t="str">
        <f>'44'!$L$25</f>
        <v>ШЕПЕЛЕВ Роман</v>
      </c>
      <c r="G223" s="163" t="str">
        <f t="shared" si="13"/>
        <v>ШУТОВ Артем</v>
      </c>
      <c r="H223" s="163" t="str">
        <f t="shared" si="14"/>
        <v>ШЕПЕЛЕВ Роман</v>
      </c>
      <c r="I223" s="164">
        <f t="shared" si="15"/>
        <v>3</v>
      </c>
      <c r="J223" s="165" t="s">
        <v>13555</v>
      </c>
      <c r="K223" s="166">
        <f t="shared" si="16"/>
        <v>0</v>
      </c>
      <c r="L223" s="167"/>
      <c r="M223" s="167"/>
    </row>
    <row r="224" spans="1:13" s="168" customFormat="1" ht="18" customHeight="1">
      <c r="A224" s="169">
        <f t="shared" si="12"/>
        <v>44</v>
      </c>
      <c r="B224" s="159" t="str">
        <f>'44'!$F$26</f>
        <v>ДЕМЕНТЬЕВ Петр</v>
      </c>
      <c r="C224" s="160">
        <f>'44'!$AB$26</f>
        <v>0</v>
      </c>
      <c r="D224" s="161" t="s">
        <v>13555</v>
      </c>
      <c r="E224" s="160">
        <f>'44'!$AD$26</f>
        <v>3</v>
      </c>
      <c r="F224" s="162" t="str">
        <f>'44'!$L$26</f>
        <v>ЛАПИН Андрей</v>
      </c>
      <c r="G224" s="163" t="str">
        <f t="shared" si="13"/>
        <v>ЛАПИН Андрей</v>
      </c>
      <c r="H224" s="163" t="str">
        <f t="shared" si="14"/>
        <v>ДЕМЕНТЬЕВ Петр</v>
      </c>
      <c r="I224" s="164">
        <f t="shared" si="15"/>
        <v>3</v>
      </c>
      <c r="J224" s="165" t="s">
        <v>13555</v>
      </c>
      <c r="K224" s="166">
        <f t="shared" si="16"/>
        <v>0</v>
      </c>
      <c r="L224" s="167"/>
      <c r="M224" s="167"/>
    </row>
    <row r="225" spans="1:13" s="168" customFormat="1" ht="18" customHeight="1">
      <c r="A225" s="169">
        <f t="shared" si="12"/>
        <v>44</v>
      </c>
      <c r="B225" s="208" t="str">
        <f>'44'!$F$27</f>
        <v>ЧИМБАРЦЕВ Владислав</v>
      </c>
      <c r="C225" s="160">
        <f>'44'!$AB$27</f>
        <v>3</v>
      </c>
      <c r="D225" s="161" t="s">
        <v>13555</v>
      </c>
      <c r="E225" s="160">
        <f>'44'!$AD$27</f>
        <v>1</v>
      </c>
      <c r="F225" s="162" t="str">
        <f>'44'!$L$27</f>
        <v>ШЕПЕЛЕВ Роман</v>
      </c>
      <c r="G225" s="163" t="str">
        <f t="shared" si="13"/>
        <v>ЧИМБАРЦЕВ Владислав</v>
      </c>
      <c r="H225" s="163" t="str">
        <f t="shared" si="14"/>
        <v>ШЕПЕЛЕВ Роман</v>
      </c>
      <c r="I225" s="164">
        <f t="shared" si="15"/>
        <v>3</v>
      </c>
      <c r="J225" s="165" t="s">
        <v>13555</v>
      </c>
      <c r="K225" s="166">
        <f t="shared" si="16"/>
        <v>1</v>
      </c>
      <c r="L225" s="167"/>
      <c r="M225" s="167"/>
    </row>
    <row r="226" spans="1:13" s="168" customFormat="1" ht="18" customHeight="1">
      <c r="A226" s="169">
        <f t="shared" si="12"/>
        <v>44</v>
      </c>
      <c r="B226" s="159" t="str">
        <f>'44'!$F$28</f>
        <v>ШУТОВ Артем</v>
      </c>
      <c r="C226" s="160" t="str">
        <f>'44'!$AB$28</f>
        <v/>
      </c>
      <c r="D226" s="161" t="s">
        <v>13555</v>
      </c>
      <c r="E226" s="160" t="str">
        <f>'44'!$AD$28</f>
        <v/>
      </c>
      <c r="F226" s="162" t="str">
        <f>'44'!$L$28</f>
        <v>ЧЕРЕДНИЧЕНКО Сергей</v>
      </c>
      <c r="G226" s="163" t="str">
        <f t="shared" si="13"/>
        <v>ЧЕРЕДНИЧЕНКО Сергей</v>
      </c>
      <c r="H226" s="163" t="str">
        <f t="shared" si="14"/>
        <v>ЧЕРЕДНИЧЕНКО Сергей</v>
      </c>
      <c r="I226" s="164" t="str">
        <f t="shared" si="15"/>
        <v/>
      </c>
      <c r="J226" s="165" t="s">
        <v>13555</v>
      </c>
      <c r="K226" s="166" t="str">
        <f t="shared" si="16"/>
        <v/>
      </c>
      <c r="L226" s="167"/>
      <c r="M226" s="167"/>
    </row>
    <row r="227" spans="1:13" s="168" customFormat="1" ht="18" customHeight="1">
      <c r="A227" s="158">
        <f>A222+1</f>
        <v>45</v>
      </c>
      <c r="B227" s="159" t="str">
        <f>'45'!$F$24</f>
        <v>МАСОВЕР Андрей</v>
      </c>
      <c r="C227" s="160">
        <f>'45'!$AB$24</f>
        <v>3</v>
      </c>
      <c r="D227" s="161" t="s">
        <v>13555</v>
      </c>
      <c r="E227" s="160">
        <f>'45'!$AD$24</f>
        <v>0</v>
      </c>
      <c r="F227" s="162" t="str">
        <f>'45'!$L$24</f>
        <v>ЖУРАВЛЕВ Евгений</v>
      </c>
      <c r="G227" s="163" t="str">
        <f t="shared" si="13"/>
        <v>МАСОВЕР Андрей</v>
      </c>
      <c r="H227" s="163" t="str">
        <f t="shared" si="14"/>
        <v>ЖУРАВЛЕВ Евгений</v>
      </c>
      <c r="I227" s="164">
        <f t="shared" si="15"/>
        <v>3</v>
      </c>
      <c r="J227" s="165" t="s">
        <v>13555</v>
      </c>
      <c r="K227" s="166">
        <f t="shared" si="16"/>
        <v>0</v>
      </c>
      <c r="L227" s="167"/>
      <c r="M227" s="167"/>
    </row>
    <row r="228" spans="1:13" s="168" customFormat="1" ht="18" customHeight="1">
      <c r="A228" s="158">
        <f>A227</f>
        <v>45</v>
      </c>
      <c r="B228" s="159" t="str">
        <f>'45'!$F$25</f>
        <v>НАУМОВ Михаил</v>
      </c>
      <c r="C228" s="160">
        <f>'45'!$AB$25</f>
        <v>3</v>
      </c>
      <c r="D228" s="161" t="s">
        <v>13555</v>
      </c>
      <c r="E228" s="160">
        <f>'45'!$AD$25</f>
        <v>2</v>
      </c>
      <c r="F228" s="162" t="str">
        <f>'45'!$L$25</f>
        <v>ЭРЕНЦЕНОВ Алдар</v>
      </c>
      <c r="G228" s="163" t="str">
        <f t="shared" si="13"/>
        <v>НАУМОВ Михаил</v>
      </c>
      <c r="H228" s="163" t="str">
        <f t="shared" si="14"/>
        <v>ЭРЕНЦЕНОВ Алдар</v>
      </c>
      <c r="I228" s="164">
        <f t="shared" si="15"/>
        <v>3</v>
      </c>
      <c r="J228" s="165" t="s">
        <v>13555</v>
      </c>
      <c r="K228" s="166">
        <f t="shared" si="16"/>
        <v>2</v>
      </c>
      <c r="L228" s="167"/>
      <c r="M228" s="167"/>
    </row>
    <row r="229" spans="1:13" s="168" customFormat="1" ht="18" customHeight="1">
      <c r="A229" s="158">
        <f t="shared" si="12"/>
        <v>45</v>
      </c>
      <c r="B229" s="208" t="str">
        <f>'45'!$F$26</f>
        <v>КАЛАШНИКОВА Эвелина</v>
      </c>
      <c r="C229" s="160">
        <f>'45'!$AB$26</f>
        <v>3</v>
      </c>
      <c r="D229" s="161" t="s">
        <v>13555</v>
      </c>
      <c r="E229" s="160">
        <f>'45'!$AD$26</f>
        <v>0</v>
      </c>
      <c r="F229" s="162" t="str">
        <f>'45'!$L$26</f>
        <v>ЛЕБЕДЕВ Александр</v>
      </c>
      <c r="G229" s="163" t="str">
        <f t="shared" si="13"/>
        <v>КАЛАШНИКОВА Эвелина</v>
      </c>
      <c r="H229" s="163" t="str">
        <f t="shared" si="14"/>
        <v>ЛЕБЕДЕВ Александр</v>
      </c>
      <c r="I229" s="164">
        <f t="shared" si="15"/>
        <v>3</v>
      </c>
      <c r="J229" s="165" t="s">
        <v>13555</v>
      </c>
      <c r="K229" s="166">
        <f t="shared" si="16"/>
        <v>0</v>
      </c>
      <c r="L229" s="167"/>
      <c r="M229" s="167"/>
    </row>
    <row r="230" spans="1:13" s="168" customFormat="1" ht="18" customHeight="1">
      <c r="A230" s="158">
        <f t="shared" si="12"/>
        <v>45</v>
      </c>
      <c r="B230" s="159" t="str">
        <f>'45'!$F$27</f>
        <v>МАСОВЕР Андрей</v>
      </c>
      <c r="C230" s="160" t="str">
        <f>'45'!$AB$27</f>
        <v/>
      </c>
      <c r="D230" s="161" t="s">
        <v>13555</v>
      </c>
      <c r="E230" s="160" t="str">
        <f>'45'!$AD$27</f>
        <v/>
      </c>
      <c r="F230" s="162" t="str">
        <f>'45'!$L$27</f>
        <v>ЭРЕНЦЕНОВ Алдар</v>
      </c>
      <c r="G230" s="163" t="str">
        <f t="shared" si="13"/>
        <v>ЭРЕНЦЕНОВ Алдар</v>
      </c>
      <c r="H230" s="163" t="str">
        <f t="shared" si="14"/>
        <v>ЭРЕНЦЕНОВ Алдар</v>
      </c>
      <c r="I230" s="164" t="str">
        <f t="shared" si="15"/>
        <v/>
      </c>
      <c r="J230" s="165" t="s">
        <v>13555</v>
      </c>
      <c r="K230" s="166" t="str">
        <f t="shared" si="16"/>
        <v/>
      </c>
      <c r="L230" s="167"/>
      <c r="M230" s="167"/>
    </row>
    <row r="231" spans="1:13" s="168" customFormat="1" ht="18" customHeight="1">
      <c r="A231" s="158">
        <f t="shared" si="12"/>
        <v>45</v>
      </c>
      <c r="B231" s="159" t="str">
        <f>'45'!$F$28</f>
        <v>НАУМОВ Михаил</v>
      </c>
      <c r="C231" s="160" t="str">
        <f>'45'!$AB$28</f>
        <v/>
      </c>
      <c r="D231" s="161" t="s">
        <v>13555</v>
      </c>
      <c r="E231" s="160" t="str">
        <f>'45'!$AD$28</f>
        <v/>
      </c>
      <c r="F231" s="162" t="str">
        <f>'45'!$L$28</f>
        <v>ЖУРАВЛЕВ Евгений</v>
      </c>
      <c r="G231" s="163" t="str">
        <f t="shared" si="13"/>
        <v>ЖУРАВЛЕВ Евгений</v>
      </c>
      <c r="H231" s="163" t="str">
        <f t="shared" si="14"/>
        <v>ЖУРАВЛЕВ Евгений</v>
      </c>
      <c r="I231" s="164" t="str">
        <f t="shared" si="15"/>
        <v/>
      </c>
      <c r="J231" s="165" t="s">
        <v>13555</v>
      </c>
      <c r="K231" s="166" t="str">
        <f t="shared" si="16"/>
        <v/>
      </c>
      <c r="L231" s="167"/>
      <c r="M231" s="167"/>
    </row>
    <row r="232" spans="1:13" s="168" customFormat="1" ht="18" customHeight="1">
      <c r="A232" s="169">
        <f>A227+1</f>
        <v>46</v>
      </c>
      <c r="B232" s="208" t="str">
        <f>'46'!$F$24</f>
        <v>УКРАИНСКИЙ Александр</v>
      </c>
      <c r="C232" s="160">
        <f>'46'!$AB$24</f>
        <v>0</v>
      </c>
      <c r="D232" s="161" t="s">
        <v>13555</v>
      </c>
      <c r="E232" s="160">
        <f>'46'!$AD$24</f>
        <v>3</v>
      </c>
      <c r="F232" s="162" t="str">
        <f>'46'!$L$24</f>
        <v>ЧЕРНЯВСКАЯ Елизавета</v>
      </c>
      <c r="G232" s="163" t="str">
        <f t="shared" si="13"/>
        <v>ЧЕРНЯВСКАЯ Елизавета</v>
      </c>
      <c r="H232" s="163" t="str">
        <f t="shared" si="14"/>
        <v>УКРАИНСКИЙ Александр</v>
      </c>
      <c r="I232" s="164">
        <f t="shared" si="15"/>
        <v>3</v>
      </c>
      <c r="J232" s="165" t="s">
        <v>13555</v>
      </c>
      <c r="K232" s="166">
        <f t="shared" si="16"/>
        <v>0</v>
      </c>
      <c r="L232" s="167"/>
      <c r="M232" s="167"/>
    </row>
    <row r="233" spans="1:13" s="168" customFormat="1" ht="18" customHeight="1">
      <c r="A233" s="169">
        <f>A232</f>
        <v>46</v>
      </c>
      <c r="B233" s="159" t="str">
        <f>'46'!$F$25</f>
        <v>ГУБАНОВ Никита</v>
      </c>
      <c r="C233" s="160">
        <f>'46'!$AB$25</f>
        <v>3</v>
      </c>
      <c r="D233" s="161" t="s">
        <v>13555</v>
      </c>
      <c r="E233" s="160">
        <f>'46'!$AD$25</f>
        <v>1</v>
      </c>
      <c r="F233" s="162" t="str">
        <f>'46'!$L$25</f>
        <v>СИНЧЕНКО Виталий</v>
      </c>
      <c r="G233" s="163" t="str">
        <f t="shared" si="13"/>
        <v>ГУБАНОВ Никита</v>
      </c>
      <c r="H233" s="163" t="str">
        <f t="shared" si="14"/>
        <v>СИНЧЕНКО Виталий</v>
      </c>
      <c r="I233" s="164">
        <f t="shared" si="15"/>
        <v>3</v>
      </c>
      <c r="J233" s="165" t="s">
        <v>13555</v>
      </c>
      <c r="K233" s="166">
        <f t="shared" si="16"/>
        <v>1</v>
      </c>
      <c r="L233" s="167"/>
      <c r="M233" s="167"/>
    </row>
    <row r="234" spans="1:13" s="168" customFormat="1" ht="18" customHeight="1">
      <c r="A234" s="169">
        <f t="shared" si="12"/>
        <v>46</v>
      </c>
      <c r="B234" s="159" t="str">
        <f>'46'!$F$26</f>
        <v>БОРОДИН Илья</v>
      </c>
      <c r="C234" s="160">
        <f>'46'!$AB$26</f>
        <v>3</v>
      </c>
      <c r="D234" s="161" t="s">
        <v>13555</v>
      </c>
      <c r="E234" s="160">
        <f>'46'!$AD$26</f>
        <v>0</v>
      </c>
      <c r="F234" s="162" t="str">
        <f>'46'!$L$26</f>
        <v>ХАРЧЕНКО Вера</v>
      </c>
      <c r="G234" s="163" t="str">
        <f t="shared" si="13"/>
        <v>БОРОДИН Илья</v>
      </c>
      <c r="H234" s="163" t="str">
        <f t="shared" si="14"/>
        <v>ХАРЧЕНКО Вера</v>
      </c>
      <c r="I234" s="164">
        <f t="shared" si="15"/>
        <v>3</v>
      </c>
      <c r="J234" s="165" t="s">
        <v>13555</v>
      </c>
      <c r="K234" s="166">
        <f t="shared" si="16"/>
        <v>0</v>
      </c>
      <c r="L234" s="167"/>
      <c r="M234" s="167"/>
    </row>
    <row r="235" spans="1:13" s="168" customFormat="1" ht="18" customHeight="1">
      <c r="A235" s="169">
        <f t="shared" si="12"/>
        <v>46</v>
      </c>
      <c r="B235" s="208" t="str">
        <f>'46'!$F$27</f>
        <v>УКРАИНСКИЙ Александр</v>
      </c>
      <c r="C235" s="160">
        <f>'46'!$AB$27</f>
        <v>0</v>
      </c>
      <c r="D235" s="161" t="s">
        <v>13555</v>
      </c>
      <c r="E235" s="160">
        <f>'46'!$AD$27</f>
        <v>3</v>
      </c>
      <c r="F235" s="162" t="str">
        <f>'46'!$L$27</f>
        <v>СИНЧЕНКО Виталий</v>
      </c>
      <c r="G235" s="163" t="str">
        <f t="shared" si="13"/>
        <v>СИНЧЕНКО Виталий</v>
      </c>
      <c r="H235" s="163" t="str">
        <f t="shared" si="14"/>
        <v>УКРАИНСКИЙ Александр</v>
      </c>
      <c r="I235" s="164">
        <f t="shared" si="15"/>
        <v>3</v>
      </c>
      <c r="J235" s="165" t="s">
        <v>13555</v>
      </c>
      <c r="K235" s="166">
        <f t="shared" si="16"/>
        <v>0</v>
      </c>
      <c r="L235" s="167"/>
      <c r="M235" s="167"/>
    </row>
    <row r="236" spans="1:13" s="168" customFormat="1" ht="18" customHeight="1">
      <c r="A236" s="169">
        <f t="shared" si="12"/>
        <v>46</v>
      </c>
      <c r="B236" s="159" t="str">
        <f>'46'!$F$28</f>
        <v>ГУБАНОВ Никита</v>
      </c>
      <c r="C236" s="160">
        <f>'46'!$AB$28</f>
        <v>3</v>
      </c>
      <c r="D236" s="161" t="s">
        <v>13555</v>
      </c>
      <c r="E236" s="160">
        <f>'46'!$AD$28</f>
        <v>0</v>
      </c>
      <c r="F236" s="162" t="str">
        <f>'46'!$L$28</f>
        <v>ЧЕРНЯВСКАЯ Елизавета</v>
      </c>
      <c r="G236" s="163" t="str">
        <f t="shared" si="13"/>
        <v>ГУБАНОВ Никита</v>
      </c>
      <c r="H236" s="163" t="str">
        <f t="shared" si="14"/>
        <v>ЧЕРНЯВСКАЯ Елизавета</v>
      </c>
      <c r="I236" s="164">
        <f t="shared" si="15"/>
        <v>3</v>
      </c>
      <c r="J236" s="165" t="s">
        <v>13555</v>
      </c>
      <c r="K236" s="166">
        <f t="shared" si="16"/>
        <v>0</v>
      </c>
      <c r="L236" s="167"/>
      <c r="M236" s="167"/>
    </row>
    <row r="237" spans="1:13" s="168" customFormat="1" ht="18" customHeight="1">
      <c r="A237" s="158">
        <f>A232+1</f>
        <v>47</v>
      </c>
      <c r="B237" s="159" t="str">
        <f>'47'!$F$24</f>
        <v>СУСЛИН Анатолий</v>
      </c>
      <c r="C237" s="160">
        <f>'47'!$AB$24</f>
        <v>3</v>
      </c>
      <c r="D237" s="161" t="s">
        <v>13555</v>
      </c>
      <c r="E237" s="160">
        <f>'47'!$AD$24</f>
        <v>2</v>
      </c>
      <c r="F237" s="162" t="str">
        <f>'47'!$L$24</f>
        <v>ЖУРЕНКО Денис</v>
      </c>
      <c r="G237" s="163" t="str">
        <f t="shared" si="13"/>
        <v>СУСЛИН Анатолий</v>
      </c>
      <c r="H237" s="163" t="str">
        <f t="shared" si="14"/>
        <v>ЖУРЕНКО Денис</v>
      </c>
      <c r="I237" s="164">
        <f t="shared" si="15"/>
        <v>3</v>
      </c>
      <c r="J237" s="165" t="s">
        <v>13555</v>
      </c>
      <c r="K237" s="166">
        <f t="shared" si="16"/>
        <v>2</v>
      </c>
      <c r="L237" s="167"/>
      <c r="M237" s="167"/>
    </row>
    <row r="238" spans="1:13" s="168" customFormat="1" ht="18" customHeight="1">
      <c r="A238" s="158">
        <f>A237</f>
        <v>47</v>
      </c>
      <c r="B238" s="159" t="str">
        <f>'47'!$F$25</f>
        <v>ТКАЧЕНКО Максим</v>
      </c>
      <c r="C238" s="160">
        <f>'47'!$AB$25</f>
        <v>3</v>
      </c>
      <c r="D238" s="161" t="s">
        <v>13555</v>
      </c>
      <c r="E238" s="160">
        <f>'47'!$AD$25</f>
        <v>0</v>
      </c>
      <c r="F238" s="162" t="str">
        <f>'47'!$L$25</f>
        <v>ЛЕЩЕНКО Дмитрий</v>
      </c>
      <c r="G238" s="163" t="str">
        <f t="shared" si="13"/>
        <v>ТКАЧЕНКО Максим</v>
      </c>
      <c r="H238" s="163" t="str">
        <f t="shared" si="14"/>
        <v>ЛЕЩЕНКО Дмитрий</v>
      </c>
      <c r="I238" s="164">
        <f t="shared" si="15"/>
        <v>3</v>
      </c>
      <c r="J238" s="165" t="s">
        <v>13555</v>
      </c>
      <c r="K238" s="166">
        <f t="shared" si="16"/>
        <v>0</v>
      </c>
      <c r="L238" s="167"/>
      <c r="M238" s="167"/>
    </row>
    <row r="239" spans="1:13" s="168" customFormat="1" ht="18" customHeight="1">
      <c r="A239" s="158">
        <f t="shared" si="12"/>
        <v>47</v>
      </c>
      <c r="B239" s="159" t="str">
        <f>'47'!$F$26</f>
        <v>ЧЕРНЫШКОВА Нина</v>
      </c>
      <c r="C239" s="160">
        <f>'47'!$AB$26</f>
        <v>3</v>
      </c>
      <c r="D239" s="161" t="s">
        <v>13555</v>
      </c>
      <c r="E239" s="160">
        <f>'47'!$AD$26</f>
        <v>2</v>
      </c>
      <c r="F239" s="162" t="str">
        <f>'47'!$L$26</f>
        <v>ТРЕТЬЯКОВ Даниил</v>
      </c>
      <c r="G239" s="163" t="str">
        <f t="shared" si="13"/>
        <v>ЧЕРНЫШКОВА Нина</v>
      </c>
      <c r="H239" s="163" t="str">
        <f t="shared" si="14"/>
        <v>ТРЕТЬЯКОВ Даниил</v>
      </c>
      <c r="I239" s="164">
        <f t="shared" si="15"/>
        <v>3</v>
      </c>
      <c r="J239" s="165" t="s">
        <v>13555</v>
      </c>
      <c r="K239" s="166">
        <f t="shared" si="16"/>
        <v>2</v>
      </c>
      <c r="L239" s="167"/>
      <c r="M239" s="167"/>
    </row>
    <row r="240" spans="1:13" s="168" customFormat="1" ht="18" customHeight="1">
      <c r="A240" s="158">
        <f t="shared" si="12"/>
        <v>47</v>
      </c>
      <c r="B240" s="159" t="str">
        <f>'47'!$F$27</f>
        <v>СУСЛИН Анатолий</v>
      </c>
      <c r="C240" s="160" t="str">
        <f>'47'!$AB$27</f>
        <v/>
      </c>
      <c r="D240" s="161" t="s">
        <v>13555</v>
      </c>
      <c r="E240" s="160" t="str">
        <f>'47'!$AD$27</f>
        <v/>
      </c>
      <c r="F240" s="162" t="str">
        <f>'47'!$L$27</f>
        <v>ЛЕЩЕНКО Дмитрий</v>
      </c>
      <c r="G240" s="163" t="str">
        <f t="shared" si="13"/>
        <v>ЛЕЩЕНКО Дмитрий</v>
      </c>
      <c r="H240" s="163" t="str">
        <f t="shared" si="14"/>
        <v>ЛЕЩЕНКО Дмитрий</v>
      </c>
      <c r="I240" s="164" t="str">
        <f t="shared" si="15"/>
        <v/>
      </c>
      <c r="J240" s="165" t="s">
        <v>13555</v>
      </c>
      <c r="K240" s="166" t="str">
        <f t="shared" si="16"/>
        <v/>
      </c>
      <c r="L240" s="167"/>
      <c r="M240" s="167"/>
    </row>
    <row r="241" spans="1:13" s="168" customFormat="1" ht="18" customHeight="1">
      <c r="A241" s="158">
        <f t="shared" si="12"/>
        <v>47</v>
      </c>
      <c r="B241" s="159" t="str">
        <f>'47'!$F$28</f>
        <v>ТКАЧЕНКО Максим</v>
      </c>
      <c r="C241" s="160" t="str">
        <f>'47'!$AB$28</f>
        <v/>
      </c>
      <c r="D241" s="161" t="s">
        <v>13555</v>
      </c>
      <c r="E241" s="160" t="str">
        <f>'47'!$AD$28</f>
        <v/>
      </c>
      <c r="F241" s="162" t="str">
        <f>'47'!$L$28</f>
        <v>ЖУРЕНКО Денис</v>
      </c>
      <c r="G241" s="163" t="str">
        <f t="shared" si="13"/>
        <v>ЖУРЕНКО Денис</v>
      </c>
      <c r="H241" s="163" t="str">
        <f t="shared" si="14"/>
        <v>ЖУРЕНКО Денис</v>
      </c>
      <c r="I241" s="164" t="str">
        <f t="shared" si="15"/>
        <v/>
      </c>
      <c r="J241" s="165" t="s">
        <v>13555</v>
      </c>
      <c r="K241" s="166" t="str">
        <f t="shared" si="16"/>
        <v/>
      </c>
      <c r="L241" s="167"/>
      <c r="M241" s="167"/>
    </row>
    <row r="242" spans="1:13" s="168" customFormat="1" ht="18" customHeight="1">
      <c r="A242" s="169">
        <f>A237+1</f>
        <v>48</v>
      </c>
      <c r="B242" s="159" t="str">
        <f>'48'!$F$24</f>
        <v>ЕЛИСЕЕВ Максим</v>
      </c>
      <c r="C242" s="160">
        <f>'48'!$AB$24</f>
        <v>0</v>
      </c>
      <c r="D242" s="161" t="s">
        <v>13555</v>
      </c>
      <c r="E242" s="160">
        <f>'48'!$AD$24</f>
        <v>3</v>
      </c>
      <c r="F242" s="162" t="str">
        <f>'48'!$L$24</f>
        <v>ШУМАКОВ Виталий</v>
      </c>
      <c r="G242" s="163" t="str">
        <f t="shared" si="13"/>
        <v>ШУМАКОВ Виталий</v>
      </c>
      <c r="H242" s="163" t="str">
        <f t="shared" si="14"/>
        <v>ЕЛИСЕЕВ Максим</v>
      </c>
      <c r="I242" s="164">
        <f t="shared" si="15"/>
        <v>3</v>
      </c>
      <c r="J242" s="165" t="s">
        <v>13555</v>
      </c>
      <c r="K242" s="166">
        <f t="shared" si="16"/>
        <v>0</v>
      </c>
      <c r="L242" s="167"/>
      <c r="M242" s="167"/>
    </row>
    <row r="243" spans="1:13" s="168" customFormat="1" ht="18" customHeight="1">
      <c r="A243" s="169">
        <f>A242</f>
        <v>48</v>
      </c>
      <c r="B243" s="159" t="str">
        <f>'48'!$F$25</f>
        <v>АНТИФЕЕВ Олег</v>
      </c>
      <c r="C243" s="160">
        <f>'48'!$AB$25</f>
        <v>0</v>
      </c>
      <c r="D243" s="161" t="s">
        <v>13555</v>
      </c>
      <c r="E243" s="160">
        <f>'48'!$AD$25</f>
        <v>3</v>
      </c>
      <c r="F243" s="162" t="str">
        <f>'48'!$L$25</f>
        <v>ЗУБОТЫКИН Юрий</v>
      </c>
      <c r="G243" s="163" t="str">
        <f t="shared" si="13"/>
        <v>ЗУБОТЫКИН Юрий</v>
      </c>
      <c r="H243" s="163" t="str">
        <f t="shared" si="14"/>
        <v>АНТИФЕЕВ Олег</v>
      </c>
      <c r="I243" s="164">
        <f t="shared" si="15"/>
        <v>3</v>
      </c>
      <c r="J243" s="165" t="s">
        <v>13555</v>
      </c>
      <c r="K243" s="166">
        <f t="shared" si="16"/>
        <v>0</v>
      </c>
      <c r="L243" s="167"/>
      <c r="M243" s="167"/>
    </row>
    <row r="244" spans="1:13" s="168" customFormat="1" ht="18" customHeight="1">
      <c r="A244" s="169">
        <f t="shared" si="12"/>
        <v>48</v>
      </c>
      <c r="B244" s="159" t="str">
        <f>'48'!$F$26</f>
        <v>ВАСИЛЕНКО Михаил</v>
      </c>
      <c r="C244" s="160">
        <f>'48'!$AB$26</f>
        <v>0</v>
      </c>
      <c r="D244" s="161" t="s">
        <v>13555</v>
      </c>
      <c r="E244" s="160">
        <f>'48'!$AD$26</f>
        <v>3</v>
      </c>
      <c r="F244" s="162" t="str">
        <f>'48'!$L$26</f>
        <v>БОНДАРЬ Владимир</v>
      </c>
      <c r="G244" s="163" t="str">
        <f t="shared" si="13"/>
        <v>БОНДАРЬ Владимир</v>
      </c>
      <c r="H244" s="163" t="str">
        <f t="shared" si="14"/>
        <v>ВАСИЛЕНКО Михаил</v>
      </c>
      <c r="I244" s="164">
        <f t="shared" si="15"/>
        <v>3</v>
      </c>
      <c r="J244" s="165" t="s">
        <v>13555</v>
      </c>
      <c r="K244" s="166">
        <f t="shared" si="16"/>
        <v>0</v>
      </c>
      <c r="L244" s="167"/>
      <c r="M244" s="167"/>
    </row>
    <row r="245" spans="1:13" s="168" customFormat="1" ht="18" customHeight="1">
      <c r="A245" s="169">
        <f t="shared" si="12"/>
        <v>48</v>
      </c>
      <c r="B245" s="159" t="str">
        <f>'48'!$F$27</f>
        <v>ЕЛИСЕЕВ Максим</v>
      </c>
      <c r="C245" s="160" t="str">
        <f>'48'!$AB$27</f>
        <v/>
      </c>
      <c r="D245" s="161" t="s">
        <v>13555</v>
      </c>
      <c r="E245" s="160" t="str">
        <f>'48'!$AD$27</f>
        <v/>
      </c>
      <c r="F245" s="162" t="str">
        <f>'48'!$L$27</f>
        <v>ЗУБОТЫКИН Юрий</v>
      </c>
      <c r="G245" s="163" t="str">
        <f t="shared" si="13"/>
        <v>ЗУБОТЫКИН Юрий</v>
      </c>
      <c r="H245" s="163" t="str">
        <f t="shared" si="14"/>
        <v>ЗУБОТЫКИН Юрий</v>
      </c>
      <c r="I245" s="164" t="str">
        <f t="shared" si="15"/>
        <v/>
      </c>
      <c r="J245" s="165" t="s">
        <v>13555</v>
      </c>
      <c r="K245" s="166" t="str">
        <f t="shared" si="16"/>
        <v/>
      </c>
      <c r="L245" s="167"/>
      <c r="M245" s="167"/>
    </row>
    <row r="246" spans="1:13" s="168" customFormat="1" ht="18" customHeight="1">
      <c r="A246" s="169">
        <f t="shared" si="12"/>
        <v>48</v>
      </c>
      <c r="B246" s="159" t="str">
        <f>'48'!$F$28</f>
        <v>АНТИФЕЕВ Олег</v>
      </c>
      <c r="C246" s="160" t="str">
        <f>'48'!$AB$28</f>
        <v/>
      </c>
      <c r="D246" s="161" t="s">
        <v>13555</v>
      </c>
      <c r="E246" s="160" t="str">
        <f>'48'!$AD$28</f>
        <v/>
      </c>
      <c r="F246" s="162" t="str">
        <f>'48'!$L$28</f>
        <v>ШУМАКОВ Виталий</v>
      </c>
      <c r="G246" s="163" t="str">
        <f t="shared" si="13"/>
        <v>ШУМАКОВ Виталий</v>
      </c>
      <c r="H246" s="163" t="str">
        <f t="shared" si="14"/>
        <v>ШУМАКОВ Виталий</v>
      </c>
      <c r="I246" s="164" t="str">
        <f t="shared" si="15"/>
        <v/>
      </c>
      <c r="J246" s="165" t="s">
        <v>13555</v>
      </c>
      <c r="K246" s="166" t="str">
        <f t="shared" si="16"/>
        <v/>
      </c>
      <c r="L246" s="167"/>
      <c r="M246" s="167"/>
    </row>
    <row r="247" spans="1:13" s="168" customFormat="1" ht="18" customHeight="1">
      <c r="A247" s="158">
        <f>A242+1</f>
        <v>49</v>
      </c>
      <c r="B247" s="159" t="str">
        <f>'49'!$F$24</f>
        <v>КОСТКИН Денис</v>
      </c>
      <c r="C247" s="160">
        <f>'49'!$AB$24</f>
        <v>3</v>
      </c>
      <c r="D247" s="161" t="s">
        <v>13555</v>
      </c>
      <c r="E247" s="160">
        <f>'49'!$AD$24</f>
        <v>0</v>
      </c>
      <c r="F247" s="162" t="str">
        <f>'49'!$L$24</f>
        <v>ТХАКАХОВ Руслан</v>
      </c>
      <c r="G247" s="163" t="str">
        <f t="shared" si="13"/>
        <v>КОСТКИН Денис</v>
      </c>
      <c r="H247" s="163" t="str">
        <f t="shared" si="14"/>
        <v>ТХАКАХОВ Руслан</v>
      </c>
      <c r="I247" s="164">
        <f t="shared" si="15"/>
        <v>3</v>
      </c>
      <c r="J247" s="165" t="s">
        <v>13555</v>
      </c>
      <c r="K247" s="166">
        <f t="shared" si="16"/>
        <v>0</v>
      </c>
      <c r="L247" s="167"/>
      <c r="M247" s="167"/>
    </row>
    <row r="248" spans="1:13" s="168" customFormat="1" ht="18" customHeight="1">
      <c r="A248" s="158">
        <f>A247</f>
        <v>49</v>
      </c>
      <c r="B248" s="159" t="str">
        <f>'49'!$F$25</f>
        <v>ЛОПАТИН Александр</v>
      </c>
      <c r="C248" s="160">
        <f>'49'!$AB$25</f>
        <v>3</v>
      </c>
      <c r="D248" s="161" t="s">
        <v>13555</v>
      </c>
      <c r="E248" s="160">
        <f>'49'!$AD$25</f>
        <v>1</v>
      </c>
      <c r="F248" s="162" t="str">
        <f>'49'!$L$25</f>
        <v>МАТРИЗАЕВА Александра</v>
      </c>
      <c r="G248" s="163" t="str">
        <f t="shared" si="13"/>
        <v>ЛОПАТИН Александр</v>
      </c>
      <c r="H248" s="163" t="str">
        <f t="shared" si="14"/>
        <v>МАТРИЗАЕВА Александра</v>
      </c>
      <c r="I248" s="164">
        <f t="shared" si="15"/>
        <v>3</v>
      </c>
      <c r="J248" s="165" t="s">
        <v>13555</v>
      </c>
      <c r="K248" s="166">
        <f t="shared" si="16"/>
        <v>1</v>
      </c>
      <c r="L248" s="167"/>
      <c r="M248" s="167"/>
    </row>
    <row r="249" spans="1:13" s="168" customFormat="1" ht="18" customHeight="1">
      <c r="A249" s="158">
        <f t="shared" si="12"/>
        <v>49</v>
      </c>
      <c r="B249" s="159" t="str">
        <f>'49'!$F$26</f>
        <v>ЧЕРКЕС Данил</v>
      </c>
      <c r="C249" s="160">
        <f>'49'!$AB$26</f>
        <v>3</v>
      </c>
      <c r="D249" s="161" t="s">
        <v>13555</v>
      </c>
      <c r="E249" s="160">
        <f>'49'!$AD$26</f>
        <v>0</v>
      </c>
      <c r="F249" s="162" t="str">
        <f>'49'!$L$26</f>
        <v>КЛИМЧЕНКО Виктория</v>
      </c>
      <c r="G249" s="163" t="str">
        <f t="shared" si="13"/>
        <v>ЧЕРКЕС Данил</v>
      </c>
      <c r="H249" s="163" t="str">
        <f t="shared" si="14"/>
        <v>КЛИМЧЕНКО Виктория</v>
      </c>
      <c r="I249" s="164">
        <f t="shared" si="15"/>
        <v>3</v>
      </c>
      <c r="J249" s="165" t="s">
        <v>13555</v>
      </c>
      <c r="K249" s="166">
        <f t="shared" si="16"/>
        <v>0</v>
      </c>
      <c r="L249" s="167"/>
      <c r="M249" s="167"/>
    </row>
    <row r="250" spans="1:13" s="168" customFormat="1" ht="18" customHeight="1">
      <c r="A250" s="158">
        <f t="shared" si="12"/>
        <v>49</v>
      </c>
      <c r="B250" s="159" t="str">
        <f>'49'!$F$27</f>
        <v>КОСТКИН Денис</v>
      </c>
      <c r="C250" s="160" t="str">
        <f>'49'!$AB$27</f>
        <v/>
      </c>
      <c r="D250" s="161" t="s">
        <v>13555</v>
      </c>
      <c r="E250" s="160" t="str">
        <f>'49'!$AD$27</f>
        <v/>
      </c>
      <c r="F250" s="162" t="str">
        <f>'49'!$L$27</f>
        <v>МАТРИЗАЕВА Александра</v>
      </c>
      <c r="G250" s="163" t="str">
        <f t="shared" si="13"/>
        <v>МАТРИЗАЕВА Александра</v>
      </c>
      <c r="H250" s="163" t="str">
        <f t="shared" si="14"/>
        <v>МАТРИЗАЕВА Александра</v>
      </c>
      <c r="I250" s="164" t="str">
        <f t="shared" si="15"/>
        <v/>
      </c>
      <c r="J250" s="165" t="s">
        <v>13555</v>
      </c>
      <c r="K250" s="166" t="str">
        <f t="shared" si="16"/>
        <v/>
      </c>
      <c r="L250" s="167"/>
      <c r="M250" s="167"/>
    </row>
    <row r="251" spans="1:13" s="168" customFormat="1" ht="18" customHeight="1">
      <c r="A251" s="158">
        <f t="shared" si="12"/>
        <v>49</v>
      </c>
      <c r="B251" s="159" t="str">
        <f>'49'!$F$28</f>
        <v>ЛОПАТИН Александр</v>
      </c>
      <c r="C251" s="160" t="str">
        <f>'49'!$AB$28</f>
        <v/>
      </c>
      <c r="D251" s="161" t="s">
        <v>13555</v>
      </c>
      <c r="E251" s="160" t="str">
        <f>'49'!$AD$28</f>
        <v/>
      </c>
      <c r="F251" s="162" t="str">
        <f>'49'!$L$28</f>
        <v>ТХАКАХОВ Руслан</v>
      </c>
      <c r="G251" s="163" t="str">
        <f t="shared" si="13"/>
        <v>ТХАКАХОВ Руслан</v>
      </c>
      <c r="H251" s="163" t="str">
        <f t="shared" si="14"/>
        <v>ТХАКАХОВ Руслан</v>
      </c>
      <c r="I251" s="164" t="str">
        <f t="shared" si="15"/>
        <v/>
      </c>
      <c r="J251" s="165" t="s">
        <v>13555</v>
      </c>
      <c r="K251" s="166" t="str">
        <f t="shared" si="16"/>
        <v/>
      </c>
      <c r="L251" s="167"/>
      <c r="M251" s="167"/>
    </row>
    <row r="252" spans="1:13" s="168" customFormat="1" ht="18" customHeight="1">
      <c r="A252" s="169">
        <f>A247+1</f>
        <v>50</v>
      </c>
      <c r="B252" s="208" t="str">
        <f>'50'!$F$24</f>
        <v>ЧИМБАРЦЕВ Владислав</v>
      </c>
      <c r="C252" s="160">
        <f>'50'!$AB$24</f>
        <v>3</v>
      </c>
      <c r="D252" s="161" t="s">
        <v>13555</v>
      </c>
      <c r="E252" s="160">
        <f>'50'!$AD$24</f>
        <v>1</v>
      </c>
      <c r="F252" s="162" t="str">
        <f>'50'!$L$24</f>
        <v>МАСОВЕР Андрей</v>
      </c>
      <c r="G252" s="163" t="str">
        <f t="shared" si="13"/>
        <v>ЧИМБАРЦЕВ Владислав</v>
      </c>
      <c r="H252" s="163" t="str">
        <f t="shared" si="14"/>
        <v>МАСОВЕР Андрей</v>
      </c>
      <c r="I252" s="164">
        <f t="shared" si="15"/>
        <v>3</v>
      </c>
      <c r="J252" s="165" t="s">
        <v>13555</v>
      </c>
      <c r="K252" s="166">
        <f t="shared" si="16"/>
        <v>1</v>
      </c>
      <c r="L252" s="167"/>
      <c r="M252" s="167"/>
    </row>
    <row r="253" spans="1:13" s="168" customFormat="1" ht="18" customHeight="1">
      <c r="A253" s="169">
        <f t="shared" ref="A253:A316" si="17">A252</f>
        <v>50</v>
      </c>
      <c r="B253" s="159" t="str">
        <f>'50'!$F$25</f>
        <v>ШУТОВ Артем</v>
      </c>
      <c r="C253" s="160">
        <f>'50'!$AB$25</f>
        <v>1</v>
      </c>
      <c r="D253" s="161" t="s">
        <v>13555</v>
      </c>
      <c r="E253" s="160">
        <f>'50'!$AD$25</f>
        <v>3</v>
      </c>
      <c r="F253" s="162" t="str">
        <f>'50'!$L$25</f>
        <v>ОСИПОВ Дмитрий</v>
      </c>
      <c r="G253" s="163" t="str">
        <f t="shared" si="13"/>
        <v>ОСИПОВ Дмитрий</v>
      </c>
      <c r="H253" s="163" t="str">
        <f t="shared" si="14"/>
        <v>ШУТОВ Артем</v>
      </c>
      <c r="I253" s="164">
        <f t="shared" si="15"/>
        <v>3</v>
      </c>
      <c r="J253" s="165" t="s">
        <v>13555</v>
      </c>
      <c r="K253" s="166">
        <f t="shared" si="16"/>
        <v>1</v>
      </c>
      <c r="L253" s="167"/>
      <c r="M253" s="167"/>
    </row>
    <row r="254" spans="1:13" s="168" customFormat="1" ht="18" customHeight="1">
      <c r="A254" s="169">
        <f t="shared" si="17"/>
        <v>50</v>
      </c>
      <c r="B254" s="159" t="str">
        <f>'50'!$F$26</f>
        <v>ДЕМЕНТЬЕВ Петр</v>
      </c>
      <c r="C254" s="160">
        <f>'50'!$AB$26</f>
        <v>1</v>
      </c>
      <c r="D254" s="161" t="s">
        <v>13555</v>
      </c>
      <c r="E254" s="160">
        <f>'50'!$AD$26</f>
        <v>3</v>
      </c>
      <c r="F254" s="162" t="str">
        <f>'50'!$L$26</f>
        <v>НАУМОВ Михаил</v>
      </c>
      <c r="G254" s="163" t="str">
        <f t="shared" si="13"/>
        <v>НАУМОВ Михаил</v>
      </c>
      <c r="H254" s="163" t="str">
        <f t="shared" si="14"/>
        <v>ДЕМЕНТЬЕВ Петр</v>
      </c>
      <c r="I254" s="164">
        <f t="shared" si="15"/>
        <v>3</v>
      </c>
      <c r="J254" s="165" t="s">
        <v>13555</v>
      </c>
      <c r="K254" s="166">
        <f t="shared" si="16"/>
        <v>1</v>
      </c>
      <c r="L254" s="167"/>
      <c r="M254" s="167"/>
    </row>
    <row r="255" spans="1:13" s="168" customFormat="1" ht="18" customHeight="1">
      <c r="A255" s="169">
        <f t="shared" si="17"/>
        <v>50</v>
      </c>
      <c r="B255" s="208" t="str">
        <f>'50'!$F$27</f>
        <v>ЧИМБАРЦЕВ Владислав</v>
      </c>
      <c r="C255" s="160">
        <f>'50'!$AB$27</f>
        <v>3</v>
      </c>
      <c r="D255" s="161" t="s">
        <v>13555</v>
      </c>
      <c r="E255" s="160">
        <f>'50'!$AD$27</f>
        <v>0</v>
      </c>
      <c r="F255" s="162" t="str">
        <f>'50'!$L$27</f>
        <v>ОСИПОВ Дмитрий</v>
      </c>
      <c r="G255" s="163" t="str">
        <f t="shared" si="13"/>
        <v>ЧИМБАРЦЕВ Владислав</v>
      </c>
      <c r="H255" s="163" t="str">
        <f t="shared" si="14"/>
        <v>ОСИПОВ Дмитрий</v>
      </c>
      <c r="I255" s="164">
        <f t="shared" si="15"/>
        <v>3</v>
      </c>
      <c r="J255" s="165" t="s">
        <v>13555</v>
      </c>
      <c r="K255" s="166">
        <f t="shared" si="16"/>
        <v>0</v>
      </c>
      <c r="L255" s="167"/>
      <c r="M255" s="167"/>
    </row>
    <row r="256" spans="1:13" s="168" customFormat="1" ht="18" customHeight="1">
      <c r="A256" s="169">
        <f t="shared" si="17"/>
        <v>50</v>
      </c>
      <c r="B256" s="159" t="str">
        <f>'50'!$F$28</f>
        <v>ШУТОВ Артем</v>
      </c>
      <c r="C256" s="160">
        <f>'50'!$AB$28</f>
        <v>1</v>
      </c>
      <c r="D256" s="161" t="s">
        <v>13555</v>
      </c>
      <c r="E256" s="160">
        <f>'50'!$AD$28</f>
        <v>3</v>
      </c>
      <c r="F256" s="162" t="str">
        <f>'50'!$L$28</f>
        <v>МАСОВЕР Андрей</v>
      </c>
      <c r="G256" s="163" t="str">
        <f t="shared" si="13"/>
        <v>МАСОВЕР Андрей</v>
      </c>
      <c r="H256" s="163" t="str">
        <f t="shared" si="14"/>
        <v>ШУТОВ Артем</v>
      </c>
      <c r="I256" s="164">
        <f t="shared" si="15"/>
        <v>3</v>
      </c>
      <c r="J256" s="165" t="s">
        <v>13555</v>
      </c>
      <c r="K256" s="166">
        <f t="shared" si="16"/>
        <v>1</v>
      </c>
      <c r="L256" s="167"/>
      <c r="M256" s="167"/>
    </row>
    <row r="257" spans="1:13" s="168" customFormat="1" ht="18" customHeight="1">
      <c r="A257" s="158">
        <f>A252+1</f>
        <v>51</v>
      </c>
      <c r="B257" s="159" t="str">
        <f>'51'!$F$24</f>
        <v>СИНЧЕНКО Виталий</v>
      </c>
      <c r="C257" s="160">
        <f>'51'!$AB$24</f>
        <v>3</v>
      </c>
      <c r="D257" s="161" t="s">
        <v>13555</v>
      </c>
      <c r="E257" s="160">
        <f>'51'!$AD$24</f>
        <v>1</v>
      </c>
      <c r="F257" s="162" t="str">
        <f>'51'!$L$24</f>
        <v>ЛАПИН Андрей</v>
      </c>
      <c r="G257" s="163" t="str">
        <f t="shared" si="13"/>
        <v>СИНЧЕНКО Виталий</v>
      </c>
      <c r="H257" s="163" t="str">
        <f t="shared" si="14"/>
        <v>ЛАПИН Андрей</v>
      </c>
      <c r="I257" s="164">
        <f t="shared" si="15"/>
        <v>3</v>
      </c>
      <c r="J257" s="165" t="s">
        <v>13555</v>
      </c>
      <c r="K257" s="166">
        <f t="shared" si="16"/>
        <v>1</v>
      </c>
      <c r="L257" s="167"/>
      <c r="M257" s="167"/>
    </row>
    <row r="258" spans="1:13" s="168" customFormat="1" ht="18" customHeight="1">
      <c r="A258" s="158">
        <f>A257</f>
        <v>51</v>
      </c>
      <c r="B258" s="159" t="str">
        <f>'51'!$F$25</f>
        <v>ЧЕРНЯВСКАЯ Елизавета</v>
      </c>
      <c r="C258" s="160">
        <f>'51'!$AB$25</f>
        <v>2</v>
      </c>
      <c r="D258" s="161" t="s">
        <v>13555</v>
      </c>
      <c r="E258" s="160">
        <f>'51'!$AD$25</f>
        <v>3</v>
      </c>
      <c r="F258" s="162" t="str">
        <f>'51'!$L$25</f>
        <v>ЧЕРЕДНИЧЕНКО Сергей</v>
      </c>
      <c r="G258" s="163" t="str">
        <f t="shared" si="13"/>
        <v>ЧЕРЕДНИЧЕНКО Сергей</v>
      </c>
      <c r="H258" s="163" t="str">
        <f t="shared" si="14"/>
        <v>ЧЕРНЯВСКАЯ Елизавета</v>
      </c>
      <c r="I258" s="164">
        <f t="shared" si="15"/>
        <v>3</v>
      </c>
      <c r="J258" s="165" t="s">
        <v>13555</v>
      </c>
      <c r="K258" s="166">
        <f t="shared" si="16"/>
        <v>2</v>
      </c>
      <c r="L258" s="167"/>
      <c r="M258" s="167"/>
    </row>
    <row r="259" spans="1:13" s="168" customFormat="1" ht="18" customHeight="1">
      <c r="A259" s="158">
        <f t="shared" si="17"/>
        <v>51</v>
      </c>
      <c r="B259" s="159" t="str">
        <f>'51'!$F$26</f>
        <v>ХАРЧЕНКО Вера</v>
      </c>
      <c r="C259" s="160">
        <f>'51'!$AB$26</f>
        <v>1</v>
      </c>
      <c r="D259" s="161" t="s">
        <v>13555</v>
      </c>
      <c r="E259" s="160">
        <f>'51'!$AD$26</f>
        <v>3</v>
      </c>
      <c r="F259" s="162" t="str">
        <f>'51'!$L$26</f>
        <v>ШЕПЕЛЕВ Роман</v>
      </c>
      <c r="G259" s="163" t="str">
        <f t="shared" si="13"/>
        <v>ШЕПЕЛЕВ Роман</v>
      </c>
      <c r="H259" s="163" t="str">
        <f t="shared" si="14"/>
        <v>ХАРЧЕНКО Вера</v>
      </c>
      <c r="I259" s="164">
        <f t="shared" si="15"/>
        <v>3</v>
      </c>
      <c r="J259" s="165" t="s">
        <v>13555</v>
      </c>
      <c r="K259" s="166">
        <f t="shared" si="16"/>
        <v>1</v>
      </c>
      <c r="L259" s="167"/>
      <c r="M259" s="167"/>
    </row>
    <row r="260" spans="1:13" s="168" customFormat="1" ht="18" customHeight="1">
      <c r="A260" s="158">
        <f t="shared" si="17"/>
        <v>51</v>
      </c>
      <c r="B260" s="159" t="str">
        <f>'51'!$F$27</f>
        <v>СИНЧЕНКО Виталий</v>
      </c>
      <c r="C260" s="160">
        <f>'51'!$AB$27</f>
        <v>3</v>
      </c>
      <c r="D260" s="161" t="s">
        <v>13555</v>
      </c>
      <c r="E260" s="160">
        <f>'51'!$AD$27</f>
        <v>2</v>
      </c>
      <c r="F260" s="162" t="str">
        <f>'51'!$L$27</f>
        <v>ЧЕРЕДНИЧЕНКО Сергей</v>
      </c>
      <c r="G260" s="163" t="str">
        <f t="shared" si="13"/>
        <v>СИНЧЕНКО Виталий</v>
      </c>
      <c r="H260" s="163" t="str">
        <f t="shared" si="14"/>
        <v>ЧЕРЕДНИЧЕНКО Сергей</v>
      </c>
      <c r="I260" s="164">
        <f t="shared" si="15"/>
        <v>3</v>
      </c>
      <c r="J260" s="165" t="s">
        <v>13555</v>
      </c>
      <c r="K260" s="166">
        <f t="shared" si="16"/>
        <v>2</v>
      </c>
      <c r="L260" s="167"/>
      <c r="M260" s="167"/>
    </row>
    <row r="261" spans="1:13" s="168" customFormat="1" ht="18" customHeight="1">
      <c r="A261" s="158">
        <f t="shared" si="17"/>
        <v>51</v>
      </c>
      <c r="B261" s="159" t="str">
        <f>'51'!$F$28</f>
        <v>ЧЕРНЯВСКАЯ Елизавета</v>
      </c>
      <c r="C261" s="160">
        <f>'51'!$AB$28</f>
        <v>2</v>
      </c>
      <c r="D261" s="161" t="s">
        <v>13555</v>
      </c>
      <c r="E261" s="160">
        <f>'51'!$AD$28</f>
        <v>3</v>
      </c>
      <c r="F261" s="162" t="str">
        <f>'51'!$L$28</f>
        <v>ЛАПИН Андрей</v>
      </c>
      <c r="G261" s="163" t="str">
        <f t="shared" si="13"/>
        <v>ЛАПИН Андрей</v>
      </c>
      <c r="H261" s="163" t="str">
        <f t="shared" si="14"/>
        <v>ЧЕРНЯВСКАЯ Елизавета</v>
      </c>
      <c r="I261" s="164">
        <f t="shared" si="15"/>
        <v>3</v>
      </c>
      <c r="J261" s="165" t="s">
        <v>13555</v>
      </c>
      <c r="K261" s="166">
        <f t="shared" si="16"/>
        <v>2</v>
      </c>
      <c r="L261" s="167"/>
      <c r="M261" s="167"/>
    </row>
    <row r="262" spans="1:13" s="168" customFormat="1" ht="18" customHeight="1">
      <c r="A262" s="169">
        <f>A257+1</f>
        <v>52</v>
      </c>
      <c r="B262" s="159" t="str">
        <f>'52'!$F$24</f>
        <v>ЖУРАВЛЕВ Евгений</v>
      </c>
      <c r="C262" s="160">
        <f>'52'!$AB$24</f>
        <v>1</v>
      </c>
      <c r="D262" s="161" t="s">
        <v>13555</v>
      </c>
      <c r="E262" s="160">
        <f>'52'!$AD$24</f>
        <v>3</v>
      </c>
      <c r="F262" s="162" t="str">
        <f>'52'!$L$24</f>
        <v>СУСЛИН Анатолий</v>
      </c>
      <c r="G262" s="163" t="str">
        <f t="shared" si="13"/>
        <v>СУСЛИН Анатолий</v>
      </c>
      <c r="H262" s="163" t="str">
        <f t="shared" si="14"/>
        <v>ЖУРАВЛЕВ Евгений</v>
      </c>
      <c r="I262" s="164">
        <f t="shared" si="15"/>
        <v>3</v>
      </c>
      <c r="J262" s="165" t="s">
        <v>13555</v>
      </c>
      <c r="K262" s="166">
        <f t="shared" si="16"/>
        <v>1</v>
      </c>
      <c r="L262" s="167"/>
      <c r="M262" s="167"/>
    </row>
    <row r="263" spans="1:13" s="168" customFormat="1" ht="18" customHeight="1">
      <c r="A263" s="169">
        <f>A262</f>
        <v>52</v>
      </c>
      <c r="B263" s="159" t="str">
        <f>'52'!$F$25</f>
        <v>ЭРЕНЦЕНОВ Алдар</v>
      </c>
      <c r="C263" s="160">
        <f>'52'!$AB$25</f>
        <v>0</v>
      </c>
      <c r="D263" s="161" t="s">
        <v>13555</v>
      </c>
      <c r="E263" s="160">
        <f>'52'!$AD$25</f>
        <v>3</v>
      </c>
      <c r="F263" s="162" t="str">
        <f>'52'!$L$25</f>
        <v>ТКАЧЕНКО Максим</v>
      </c>
      <c r="G263" s="163" t="str">
        <f t="shared" ref="G263:G326" si="18">IF(C263&gt;E263,B263,F263)</f>
        <v>ТКАЧЕНКО Максим</v>
      </c>
      <c r="H263" s="163" t="str">
        <f t="shared" ref="H263:H326" si="19">IF(C263&lt;E263,B263,F263)</f>
        <v>ЭРЕНЦЕНОВ Алдар</v>
      </c>
      <c r="I263" s="164">
        <f t="shared" ref="I263:I326" si="20">IF(C263&gt;E263,C263,E263)</f>
        <v>3</v>
      </c>
      <c r="J263" s="165" t="s">
        <v>13555</v>
      </c>
      <c r="K263" s="166">
        <f t="shared" ref="K263:K326" si="21">IF(C263&lt;E263,C263,E263)</f>
        <v>0</v>
      </c>
      <c r="L263" s="167"/>
      <c r="M263" s="167"/>
    </row>
    <row r="264" spans="1:13" s="168" customFormat="1" ht="18" customHeight="1">
      <c r="A264" s="169">
        <f t="shared" si="17"/>
        <v>52</v>
      </c>
      <c r="B264" s="159" t="str">
        <f>'52'!$F$26</f>
        <v>ЛЕБЕДЕВ Александр</v>
      </c>
      <c r="C264" s="160">
        <f>'52'!$AB$26</f>
        <v>0</v>
      </c>
      <c r="D264" s="161" t="s">
        <v>13555</v>
      </c>
      <c r="E264" s="160">
        <f>'52'!$AD$26</f>
        <v>3</v>
      </c>
      <c r="F264" s="162" t="str">
        <f>'52'!$L$26</f>
        <v>ЧЕРНЫШКОВА Нина</v>
      </c>
      <c r="G264" s="163" t="str">
        <f t="shared" si="18"/>
        <v>ЧЕРНЫШКОВА Нина</v>
      </c>
      <c r="H264" s="163" t="str">
        <f t="shared" si="19"/>
        <v>ЛЕБЕДЕВ Александр</v>
      </c>
      <c r="I264" s="164">
        <f t="shared" si="20"/>
        <v>3</v>
      </c>
      <c r="J264" s="165" t="s">
        <v>13555</v>
      </c>
      <c r="K264" s="166">
        <f t="shared" si="21"/>
        <v>0</v>
      </c>
      <c r="L264" s="167"/>
      <c r="M264" s="167"/>
    </row>
    <row r="265" spans="1:13" s="168" customFormat="1" ht="18" customHeight="1">
      <c r="A265" s="169">
        <f t="shared" si="17"/>
        <v>52</v>
      </c>
      <c r="B265" s="159" t="str">
        <f>'52'!$F$27</f>
        <v>ЖУРАВЛЕВ Евгений</v>
      </c>
      <c r="C265" s="160" t="str">
        <f>'52'!$AB$27</f>
        <v/>
      </c>
      <c r="D265" s="161" t="s">
        <v>13555</v>
      </c>
      <c r="E265" s="160" t="str">
        <f>'52'!$AD$27</f>
        <v/>
      </c>
      <c r="F265" s="162" t="str">
        <f>'52'!$L$27</f>
        <v>ТКАЧЕНКО Максим</v>
      </c>
      <c r="G265" s="163" t="str">
        <f t="shared" si="18"/>
        <v>ТКАЧЕНКО Максим</v>
      </c>
      <c r="H265" s="163" t="str">
        <f t="shared" si="19"/>
        <v>ТКАЧЕНКО Максим</v>
      </c>
      <c r="I265" s="164" t="str">
        <f t="shared" si="20"/>
        <v/>
      </c>
      <c r="J265" s="165" t="s">
        <v>13555</v>
      </c>
      <c r="K265" s="166" t="str">
        <f t="shared" si="21"/>
        <v/>
      </c>
      <c r="L265" s="167"/>
      <c r="M265" s="167"/>
    </row>
    <row r="266" spans="1:13" s="168" customFormat="1" ht="18" customHeight="1">
      <c r="A266" s="169">
        <f t="shared" si="17"/>
        <v>52</v>
      </c>
      <c r="B266" s="159" t="str">
        <f>'52'!$F$28</f>
        <v>ЭРЕНЦЕНОВ Алдар</v>
      </c>
      <c r="C266" s="160" t="str">
        <f>'52'!$AB$28</f>
        <v/>
      </c>
      <c r="D266" s="161" t="s">
        <v>13555</v>
      </c>
      <c r="E266" s="160" t="str">
        <f>'52'!$AD$28</f>
        <v/>
      </c>
      <c r="F266" s="162" t="str">
        <f>'52'!$L$28</f>
        <v>СУСЛИН Анатолий</v>
      </c>
      <c r="G266" s="163" t="str">
        <f t="shared" si="18"/>
        <v>СУСЛИН Анатолий</v>
      </c>
      <c r="H266" s="163" t="str">
        <f t="shared" si="19"/>
        <v>СУСЛИН Анатолий</v>
      </c>
      <c r="I266" s="164" t="str">
        <f t="shared" si="20"/>
        <v/>
      </c>
      <c r="J266" s="165" t="s">
        <v>13555</v>
      </c>
      <c r="K266" s="166" t="str">
        <f t="shared" si="21"/>
        <v/>
      </c>
      <c r="L266" s="167"/>
      <c r="M266" s="167"/>
    </row>
    <row r="267" spans="1:13" s="168" customFormat="1" ht="18" customHeight="1">
      <c r="A267" s="158">
        <f>A262+1</f>
        <v>53</v>
      </c>
      <c r="B267" s="159" t="str">
        <f>'53'!$F$24</f>
        <v>ГЕРГОВА Аминат</v>
      </c>
      <c r="C267" s="160">
        <f>'53'!$AB$24</f>
        <v>3</v>
      </c>
      <c r="D267" s="161" t="s">
        <v>13555</v>
      </c>
      <c r="E267" s="160">
        <f>'53'!$AD$24</f>
        <v>0</v>
      </c>
      <c r="F267" s="162" t="str">
        <f>'53'!$L$24</f>
        <v>ШУМАКОВ Виталий</v>
      </c>
      <c r="G267" s="163" t="str">
        <f t="shared" si="18"/>
        <v>ГЕРГОВА Аминат</v>
      </c>
      <c r="H267" s="163" t="str">
        <f t="shared" si="19"/>
        <v>ШУМАКОВ Виталий</v>
      </c>
      <c r="I267" s="164">
        <f t="shared" si="20"/>
        <v>3</v>
      </c>
      <c r="J267" s="165" t="s">
        <v>13555</v>
      </c>
      <c r="K267" s="166">
        <f t="shared" si="21"/>
        <v>0</v>
      </c>
      <c r="L267" s="167"/>
      <c r="M267" s="167"/>
    </row>
    <row r="268" spans="1:13" s="168" customFormat="1" ht="18" customHeight="1">
      <c r="A268" s="158">
        <f>A267</f>
        <v>53</v>
      </c>
      <c r="B268" s="159" t="str">
        <f>'53'!$F$25</f>
        <v>УМАНЕЦ Софья</v>
      </c>
      <c r="C268" s="160">
        <f>'53'!$AB$25</f>
        <v>0</v>
      </c>
      <c r="D268" s="161" t="s">
        <v>13555</v>
      </c>
      <c r="E268" s="160">
        <f>'53'!$AD$25</f>
        <v>3</v>
      </c>
      <c r="F268" s="162" t="str">
        <f>'53'!$L$25</f>
        <v>ЗУБОТЫКИН Юрий</v>
      </c>
      <c r="G268" s="163" t="str">
        <f t="shared" si="18"/>
        <v>ЗУБОТЫКИН Юрий</v>
      </c>
      <c r="H268" s="163" t="str">
        <f t="shared" si="19"/>
        <v>УМАНЕЦ Софья</v>
      </c>
      <c r="I268" s="164">
        <f t="shared" si="20"/>
        <v>3</v>
      </c>
      <c r="J268" s="165" t="s">
        <v>13555</v>
      </c>
      <c r="K268" s="166">
        <f t="shared" si="21"/>
        <v>0</v>
      </c>
      <c r="L268" s="167"/>
      <c r="M268" s="167"/>
    </row>
    <row r="269" spans="1:13" s="168" customFormat="1" ht="18" customHeight="1">
      <c r="A269" s="158">
        <f t="shared" si="17"/>
        <v>53</v>
      </c>
      <c r="B269" s="159" t="str">
        <f>'53'!$F$26</f>
        <v>РАКОВА Мария</v>
      </c>
      <c r="C269" s="160">
        <f>'53'!$AB$26</f>
        <v>3</v>
      </c>
      <c r="D269" s="161" t="s">
        <v>13555</v>
      </c>
      <c r="E269" s="160">
        <f>'53'!$AD$26</f>
        <v>1</v>
      </c>
      <c r="F269" s="162" t="str">
        <f>'53'!$L$26</f>
        <v>БОНДАРЬ Владимир</v>
      </c>
      <c r="G269" s="163" t="str">
        <f t="shared" si="18"/>
        <v>РАКОВА Мария</v>
      </c>
      <c r="H269" s="163" t="str">
        <f t="shared" si="19"/>
        <v>БОНДАРЬ Владимир</v>
      </c>
      <c r="I269" s="164">
        <f t="shared" si="20"/>
        <v>3</v>
      </c>
      <c r="J269" s="165" t="s">
        <v>13555</v>
      </c>
      <c r="K269" s="166">
        <f t="shared" si="21"/>
        <v>1</v>
      </c>
      <c r="L269" s="167"/>
      <c r="M269" s="167"/>
    </row>
    <row r="270" spans="1:13" s="168" customFormat="1" ht="18" customHeight="1">
      <c r="A270" s="158">
        <f t="shared" si="17"/>
        <v>53</v>
      </c>
      <c r="B270" s="159" t="str">
        <f>'53'!$F$27</f>
        <v>ГЕРГОВА Аминат</v>
      </c>
      <c r="C270" s="160">
        <f>'53'!$AB$27</f>
        <v>1</v>
      </c>
      <c r="D270" s="161" t="s">
        <v>13555</v>
      </c>
      <c r="E270" s="160">
        <f>'53'!$AD$27</f>
        <v>3</v>
      </c>
      <c r="F270" s="162" t="str">
        <f>'53'!$L$27</f>
        <v>ЗУБОТЫКИН Юрий</v>
      </c>
      <c r="G270" s="163" t="str">
        <f t="shared" si="18"/>
        <v>ЗУБОТЫКИН Юрий</v>
      </c>
      <c r="H270" s="163" t="str">
        <f t="shared" si="19"/>
        <v>ГЕРГОВА Аминат</v>
      </c>
      <c r="I270" s="164">
        <f t="shared" si="20"/>
        <v>3</v>
      </c>
      <c r="J270" s="165" t="s">
        <v>13555</v>
      </c>
      <c r="K270" s="166">
        <f t="shared" si="21"/>
        <v>1</v>
      </c>
      <c r="L270" s="167"/>
      <c r="M270" s="167"/>
    </row>
    <row r="271" spans="1:13" s="168" customFormat="1" ht="18" customHeight="1">
      <c r="A271" s="158">
        <f t="shared" si="17"/>
        <v>53</v>
      </c>
      <c r="B271" s="159" t="str">
        <f>'53'!$F$28</f>
        <v>УМАНЕЦ Софья</v>
      </c>
      <c r="C271" s="160">
        <f>'53'!$AB$28</f>
        <v>0</v>
      </c>
      <c r="D271" s="161" t="s">
        <v>13555</v>
      </c>
      <c r="E271" s="160">
        <f>'53'!$AD$28</f>
        <v>3</v>
      </c>
      <c r="F271" s="162" t="str">
        <f>'53'!$L$28</f>
        <v>ШУМАКОВ Виталий</v>
      </c>
      <c r="G271" s="163" t="str">
        <f t="shared" si="18"/>
        <v>ШУМАКОВ Виталий</v>
      </c>
      <c r="H271" s="163" t="str">
        <f t="shared" si="19"/>
        <v>УМАНЕЦ Софья</v>
      </c>
      <c r="I271" s="164">
        <f t="shared" si="20"/>
        <v>3</v>
      </c>
      <c r="J271" s="165" t="s">
        <v>13555</v>
      </c>
      <c r="K271" s="166">
        <f t="shared" si="21"/>
        <v>0</v>
      </c>
      <c r="L271" s="167"/>
      <c r="M271" s="167"/>
    </row>
    <row r="272" spans="1:13" s="168" customFormat="1" ht="18" customHeight="1">
      <c r="A272" s="169">
        <f>A267+1</f>
        <v>54</v>
      </c>
      <c r="B272" s="159" t="str">
        <f>'54'!$F$24</f>
        <v>КОСТКИН Денис</v>
      </c>
      <c r="C272" s="160">
        <f>'54'!$AB$24</f>
        <v>3</v>
      </c>
      <c r="D272" s="161" t="s">
        <v>13555</v>
      </c>
      <c r="E272" s="160">
        <f>'54'!$AD$24</f>
        <v>1</v>
      </c>
      <c r="F272" s="162" t="str">
        <f>'54'!$L$24</f>
        <v>ТОМУЛИС Дарья</v>
      </c>
      <c r="G272" s="163" t="str">
        <f t="shared" si="18"/>
        <v>КОСТКИН Денис</v>
      </c>
      <c r="H272" s="163" t="str">
        <f t="shared" si="19"/>
        <v>ТОМУЛИС Дарья</v>
      </c>
      <c r="I272" s="164">
        <f t="shared" si="20"/>
        <v>3</v>
      </c>
      <c r="J272" s="165" t="s">
        <v>13555</v>
      </c>
      <c r="K272" s="166">
        <f t="shared" si="21"/>
        <v>1</v>
      </c>
      <c r="L272" s="167"/>
      <c r="M272" s="167"/>
    </row>
    <row r="273" spans="1:13" s="168" customFormat="1" ht="18" customHeight="1">
      <c r="A273" s="169">
        <f>A272</f>
        <v>54</v>
      </c>
      <c r="B273" s="159" t="str">
        <f>'54'!$F$25</f>
        <v>ЛОПАТИН Александр</v>
      </c>
      <c r="C273" s="160">
        <f>'54'!$AB$25</f>
        <v>3</v>
      </c>
      <c r="D273" s="161" t="s">
        <v>13555</v>
      </c>
      <c r="E273" s="160">
        <f>'54'!$AD$25</f>
        <v>0</v>
      </c>
      <c r="F273" s="162" t="str">
        <f>'54'!$L$25</f>
        <v>СЕРДЮК Роман</v>
      </c>
      <c r="G273" s="163" t="str">
        <f t="shared" si="18"/>
        <v>ЛОПАТИН Александр</v>
      </c>
      <c r="H273" s="163" t="str">
        <f t="shared" si="19"/>
        <v>СЕРДЮК Роман</v>
      </c>
      <c r="I273" s="164">
        <f t="shared" si="20"/>
        <v>3</v>
      </c>
      <c r="J273" s="165" t="s">
        <v>13555</v>
      </c>
      <c r="K273" s="166">
        <f t="shared" si="21"/>
        <v>0</v>
      </c>
      <c r="L273" s="167"/>
      <c r="M273" s="167"/>
    </row>
    <row r="274" spans="1:13" s="168" customFormat="1" ht="18" customHeight="1">
      <c r="A274" s="169">
        <f t="shared" si="17"/>
        <v>54</v>
      </c>
      <c r="B274" s="159" t="str">
        <f>'54'!$F$26</f>
        <v>ЧЕРКЕС Данил</v>
      </c>
      <c r="C274" s="160">
        <f>'54'!$AB$26</f>
        <v>3</v>
      </c>
      <c r="D274" s="161" t="s">
        <v>13555</v>
      </c>
      <c r="E274" s="160">
        <f>'54'!$AD$26</f>
        <v>0</v>
      </c>
      <c r="F274" s="162" t="str">
        <f>'54'!$L$26</f>
        <v>ИВАНОВ Константин</v>
      </c>
      <c r="G274" s="163" t="str">
        <f t="shared" si="18"/>
        <v>ЧЕРКЕС Данил</v>
      </c>
      <c r="H274" s="163" t="str">
        <f t="shared" si="19"/>
        <v>ИВАНОВ Константин</v>
      </c>
      <c r="I274" s="164">
        <f t="shared" si="20"/>
        <v>3</v>
      </c>
      <c r="J274" s="165" t="s">
        <v>13555</v>
      </c>
      <c r="K274" s="166">
        <f t="shared" si="21"/>
        <v>0</v>
      </c>
      <c r="L274" s="167"/>
      <c r="M274" s="167"/>
    </row>
    <row r="275" spans="1:13" s="168" customFormat="1" ht="18" customHeight="1">
      <c r="A275" s="169">
        <f t="shared" si="17"/>
        <v>54</v>
      </c>
      <c r="B275" s="159" t="str">
        <f>'54'!$F$27</f>
        <v>КОСТКИН Денис</v>
      </c>
      <c r="C275" s="160" t="str">
        <f>'54'!$AB$27</f>
        <v/>
      </c>
      <c r="D275" s="161" t="s">
        <v>13555</v>
      </c>
      <c r="E275" s="160" t="str">
        <f>'54'!$AD$27</f>
        <v/>
      </c>
      <c r="F275" s="162" t="str">
        <f>'54'!$L$27</f>
        <v>СЕРДЮК Роман</v>
      </c>
      <c r="G275" s="163" t="str">
        <f t="shared" si="18"/>
        <v>СЕРДЮК Роман</v>
      </c>
      <c r="H275" s="163" t="str">
        <f t="shared" si="19"/>
        <v>СЕРДЮК Роман</v>
      </c>
      <c r="I275" s="164" t="str">
        <f t="shared" si="20"/>
        <v/>
      </c>
      <c r="J275" s="165" t="s">
        <v>13555</v>
      </c>
      <c r="K275" s="166" t="str">
        <f t="shared" si="21"/>
        <v/>
      </c>
      <c r="L275" s="167"/>
      <c r="M275" s="167"/>
    </row>
    <row r="276" spans="1:13" s="168" customFormat="1" ht="18" customHeight="1">
      <c r="A276" s="169">
        <f t="shared" si="17"/>
        <v>54</v>
      </c>
      <c r="B276" s="159" t="str">
        <f>'54'!$F$28</f>
        <v>ЛОПАТИН Александр</v>
      </c>
      <c r="C276" s="160" t="str">
        <f>'54'!$AB$28</f>
        <v/>
      </c>
      <c r="D276" s="161" t="s">
        <v>13555</v>
      </c>
      <c r="E276" s="160" t="str">
        <f>'54'!$AD$28</f>
        <v/>
      </c>
      <c r="F276" s="162" t="str">
        <f>'54'!$L$28</f>
        <v>ТОМУЛИС Дарья</v>
      </c>
      <c r="G276" s="163" t="str">
        <f t="shared" si="18"/>
        <v>ТОМУЛИС Дарья</v>
      </c>
      <c r="H276" s="163" t="str">
        <f t="shared" si="19"/>
        <v>ТОМУЛИС Дарья</v>
      </c>
      <c r="I276" s="164" t="str">
        <f t="shared" si="20"/>
        <v/>
      </c>
      <c r="J276" s="165" t="s">
        <v>13555</v>
      </c>
      <c r="K276" s="166" t="str">
        <f t="shared" si="21"/>
        <v/>
      </c>
      <c r="L276" s="167"/>
      <c r="M276" s="167"/>
    </row>
    <row r="277" spans="1:13" s="168" customFormat="1" ht="18" customHeight="1">
      <c r="A277" s="158">
        <f>A272+1</f>
        <v>55</v>
      </c>
      <c r="B277" s="208" t="str">
        <f>'55'!$F$24</f>
        <v>МАТРИЗАЕВА Александра</v>
      </c>
      <c r="C277" s="160">
        <f>'55'!$AB$24</f>
        <v>2</v>
      </c>
      <c r="D277" s="161" t="s">
        <v>13555</v>
      </c>
      <c r="E277" s="160">
        <f>'55'!$AD$24</f>
        <v>3</v>
      </c>
      <c r="F277" s="162" t="str">
        <f>'55'!$L$24</f>
        <v>ЕЛИСЕЕВ Максим</v>
      </c>
      <c r="G277" s="163" t="str">
        <f t="shared" si="18"/>
        <v>ЕЛИСЕЕВ Максим</v>
      </c>
      <c r="H277" s="163" t="str">
        <f t="shared" si="19"/>
        <v>МАТРИЗАЕВА Александра</v>
      </c>
      <c r="I277" s="164">
        <f t="shared" si="20"/>
        <v>3</v>
      </c>
      <c r="J277" s="165" t="s">
        <v>13555</v>
      </c>
      <c r="K277" s="166">
        <f t="shared" si="21"/>
        <v>2</v>
      </c>
      <c r="L277" s="167"/>
      <c r="M277" s="167"/>
    </row>
    <row r="278" spans="1:13" s="168" customFormat="1" ht="21" customHeight="1">
      <c r="A278" s="158">
        <f>A277</f>
        <v>55</v>
      </c>
      <c r="B278" s="208" t="str">
        <f>'55'!$F$25</f>
        <v>РОМАНЧЕНКО Екатерина</v>
      </c>
      <c r="C278" s="160">
        <f>'55'!$AB$25</f>
        <v>3</v>
      </c>
      <c r="D278" s="161" t="s">
        <v>13555</v>
      </c>
      <c r="E278" s="160">
        <f>'55'!$AD$25</f>
        <v>0</v>
      </c>
      <c r="F278" s="162" t="str">
        <f>'55'!$L$25</f>
        <v>ВАСИЛЕНКО Михаил</v>
      </c>
      <c r="G278" s="163" t="str">
        <f t="shared" si="18"/>
        <v>РОМАНЧЕНКО Екатерина</v>
      </c>
      <c r="H278" s="163" t="str">
        <f t="shared" si="19"/>
        <v>ВАСИЛЕНКО Михаил</v>
      </c>
      <c r="I278" s="164">
        <f t="shared" si="20"/>
        <v>3</v>
      </c>
      <c r="J278" s="165" t="s">
        <v>13555</v>
      </c>
      <c r="K278" s="166">
        <f t="shared" si="21"/>
        <v>0</v>
      </c>
      <c r="L278" s="167"/>
      <c r="M278" s="167"/>
    </row>
    <row r="279" spans="1:13" s="168" customFormat="1" ht="18" customHeight="1">
      <c r="A279" s="158">
        <f t="shared" si="17"/>
        <v>55</v>
      </c>
      <c r="B279" s="208" t="str">
        <f>'55'!$F$26</f>
        <v>ВАРТАНОВ Армен</v>
      </c>
      <c r="C279" s="160">
        <f>'55'!$AB$26</f>
        <v>0</v>
      </c>
      <c r="D279" s="161" t="s">
        <v>13555</v>
      </c>
      <c r="E279" s="160">
        <f>'55'!$AD$26</f>
        <v>3</v>
      </c>
      <c r="F279" s="162" t="str">
        <f>'55'!$L$26</f>
        <v>АНТИФЕЕВ Олег</v>
      </c>
      <c r="G279" s="163" t="str">
        <f t="shared" si="18"/>
        <v>АНТИФЕЕВ Олег</v>
      </c>
      <c r="H279" s="163" t="str">
        <f t="shared" si="19"/>
        <v>ВАРТАНОВ Армен</v>
      </c>
      <c r="I279" s="164">
        <f t="shared" si="20"/>
        <v>3</v>
      </c>
      <c r="J279" s="165" t="s">
        <v>13555</v>
      </c>
      <c r="K279" s="166">
        <f t="shared" si="21"/>
        <v>0</v>
      </c>
      <c r="L279" s="167"/>
      <c r="M279" s="167"/>
    </row>
    <row r="280" spans="1:13" s="168" customFormat="1" ht="24" customHeight="1">
      <c r="A280" s="158">
        <f t="shared" si="17"/>
        <v>55</v>
      </c>
      <c r="B280" s="208" t="str">
        <f>'55'!$F$27</f>
        <v>МАТРИЗАЕВА Александра</v>
      </c>
      <c r="C280" s="160">
        <f>'55'!$AB$27</f>
        <v>3</v>
      </c>
      <c r="D280" s="161" t="s">
        <v>13555</v>
      </c>
      <c r="E280" s="160">
        <f>'55'!$AD$27</f>
        <v>0</v>
      </c>
      <c r="F280" s="162" t="str">
        <f>'55'!$L$27</f>
        <v>ВАСИЛЕНКО Михаил</v>
      </c>
      <c r="G280" s="163" t="str">
        <f t="shared" si="18"/>
        <v>МАТРИЗАЕВА Александра</v>
      </c>
      <c r="H280" s="163" t="str">
        <f t="shared" si="19"/>
        <v>ВАСИЛЕНКО Михаил</v>
      </c>
      <c r="I280" s="164">
        <f t="shared" si="20"/>
        <v>3</v>
      </c>
      <c r="J280" s="165" t="s">
        <v>13555</v>
      </c>
      <c r="K280" s="166">
        <f t="shared" si="21"/>
        <v>0</v>
      </c>
      <c r="L280" s="167"/>
      <c r="M280" s="167"/>
    </row>
    <row r="281" spans="1:13" s="168" customFormat="1" ht="18" customHeight="1">
      <c r="A281" s="158">
        <f t="shared" si="17"/>
        <v>55</v>
      </c>
      <c r="B281" s="208" t="str">
        <f>'55'!$F$28</f>
        <v>РОМАНЧЕНКО Екатерина</v>
      </c>
      <c r="C281" s="160">
        <f>'55'!$AB$28</f>
        <v>2</v>
      </c>
      <c r="D281" s="161" t="s">
        <v>13555</v>
      </c>
      <c r="E281" s="160">
        <f>'55'!$AD$28</f>
        <v>3</v>
      </c>
      <c r="F281" s="162" t="str">
        <f>'55'!$L$28</f>
        <v>ЕЛИСЕЕВ Максим</v>
      </c>
      <c r="G281" s="163" t="str">
        <f t="shared" si="18"/>
        <v>ЕЛИСЕЕВ Максим</v>
      </c>
      <c r="H281" s="163" t="str">
        <f t="shared" si="19"/>
        <v>РОМАНЧЕНКО Екатерина</v>
      </c>
      <c r="I281" s="164">
        <f t="shared" si="20"/>
        <v>3</v>
      </c>
      <c r="J281" s="165" t="s">
        <v>13555</v>
      </c>
      <c r="K281" s="166">
        <f t="shared" si="21"/>
        <v>2</v>
      </c>
      <c r="L281" s="167"/>
      <c r="M281" s="167"/>
    </row>
    <row r="282" spans="1:13" s="168" customFormat="1" ht="18" customHeight="1">
      <c r="A282" s="169">
        <f>A277+1</f>
        <v>56</v>
      </c>
      <c r="B282" s="159" t="str">
        <f>'56'!$F$24</f>
        <v>ЧИМБАРЦЕВ Владислав</v>
      </c>
      <c r="C282" s="160">
        <f>'56'!$AB$24</f>
        <v>3</v>
      </c>
      <c r="D282" s="161" t="s">
        <v>13555</v>
      </c>
      <c r="E282" s="160">
        <f>'56'!$AD$24</f>
        <v>0</v>
      </c>
      <c r="F282" s="162" t="str">
        <f>'56'!$L$24</f>
        <v>ЧЕРНЯВСКАЯ Елизавета</v>
      </c>
      <c r="G282" s="163" t="str">
        <f t="shared" si="18"/>
        <v>ЧИМБАРЦЕВ Владислав</v>
      </c>
      <c r="H282" s="163" t="str">
        <f t="shared" si="19"/>
        <v>ЧЕРНЯВСКАЯ Елизавета</v>
      </c>
      <c r="I282" s="164">
        <f t="shared" si="20"/>
        <v>3</v>
      </c>
      <c r="J282" s="165" t="s">
        <v>13555</v>
      </c>
      <c r="K282" s="166">
        <f t="shared" si="21"/>
        <v>0</v>
      </c>
      <c r="L282" s="167"/>
      <c r="M282" s="167"/>
    </row>
    <row r="283" spans="1:13" s="168" customFormat="1" ht="18" customHeight="1">
      <c r="A283" s="169">
        <f>A282</f>
        <v>56</v>
      </c>
      <c r="B283" s="159" t="str">
        <f>'56'!$F$25</f>
        <v>ДЕМЕНТЬЕВ Петр</v>
      </c>
      <c r="C283" s="160">
        <f>'56'!$AB$25</f>
        <v>0</v>
      </c>
      <c r="D283" s="161" t="s">
        <v>13555</v>
      </c>
      <c r="E283" s="160">
        <f>'56'!$AD$25</f>
        <v>3</v>
      </c>
      <c r="F283" s="162" t="str">
        <f>'56'!$L$25</f>
        <v>СИНЧЕНКО Виталий</v>
      </c>
      <c r="G283" s="163" t="str">
        <f t="shared" si="18"/>
        <v>СИНЧЕНКО Виталий</v>
      </c>
      <c r="H283" s="163" t="str">
        <f t="shared" si="19"/>
        <v>ДЕМЕНТЬЕВ Петр</v>
      </c>
      <c r="I283" s="164">
        <f t="shared" si="20"/>
        <v>3</v>
      </c>
      <c r="J283" s="165" t="s">
        <v>13555</v>
      </c>
      <c r="K283" s="166">
        <f t="shared" si="21"/>
        <v>0</v>
      </c>
      <c r="L283" s="167"/>
      <c r="M283" s="167"/>
    </row>
    <row r="284" spans="1:13" s="168" customFormat="1" ht="18" customHeight="1">
      <c r="A284" s="169">
        <f t="shared" si="17"/>
        <v>56</v>
      </c>
      <c r="B284" s="159" t="str">
        <f>'56'!$F$26</f>
        <v>ШУТОВ Артем</v>
      </c>
      <c r="C284" s="160">
        <f>'56'!$AB$26</f>
        <v>3</v>
      </c>
      <c r="D284" s="161" t="s">
        <v>13555</v>
      </c>
      <c r="E284" s="160">
        <f>'56'!$AD$26</f>
        <v>0</v>
      </c>
      <c r="F284" s="162" t="str">
        <f>'56'!$L$26</f>
        <v>ХАРЧЕНКО Вера</v>
      </c>
      <c r="G284" s="163" t="str">
        <f t="shared" si="18"/>
        <v>ШУТОВ Артем</v>
      </c>
      <c r="H284" s="163" t="str">
        <f t="shared" si="19"/>
        <v>ХАРЧЕНКО Вера</v>
      </c>
      <c r="I284" s="164">
        <f t="shared" si="20"/>
        <v>3</v>
      </c>
      <c r="J284" s="165" t="s">
        <v>13555</v>
      </c>
      <c r="K284" s="166">
        <f t="shared" si="21"/>
        <v>0</v>
      </c>
      <c r="L284" s="167"/>
      <c r="M284" s="167"/>
    </row>
    <row r="285" spans="1:13" s="168" customFormat="1" ht="18" customHeight="1">
      <c r="A285" s="169">
        <f t="shared" si="17"/>
        <v>56</v>
      </c>
      <c r="B285" s="159" t="str">
        <f>'56'!$F$27</f>
        <v>ЧИМБАРЦЕВ Владислав</v>
      </c>
      <c r="C285" s="160">
        <f>'56'!$AB$27</f>
        <v>3</v>
      </c>
      <c r="D285" s="161" t="s">
        <v>13555</v>
      </c>
      <c r="E285" s="160">
        <f>'56'!$AD$27</f>
        <v>0</v>
      </c>
      <c r="F285" s="162" t="str">
        <f>'56'!$L$27</f>
        <v>СИНЧЕНКО Виталий</v>
      </c>
      <c r="G285" s="163" t="str">
        <f t="shared" si="18"/>
        <v>ЧИМБАРЦЕВ Владислав</v>
      </c>
      <c r="H285" s="163" t="str">
        <f t="shared" si="19"/>
        <v>СИНЧЕНКО Виталий</v>
      </c>
      <c r="I285" s="164">
        <f t="shared" si="20"/>
        <v>3</v>
      </c>
      <c r="J285" s="165" t="s">
        <v>13555</v>
      </c>
      <c r="K285" s="166">
        <f t="shared" si="21"/>
        <v>0</v>
      </c>
      <c r="L285" s="167"/>
      <c r="M285" s="167"/>
    </row>
    <row r="286" spans="1:13" s="168" customFormat="1" ht="18" customHeight="1">
      <c r="A286" s="169">
        <f t="shared" si="17"/>
        <v>56</v>
      </c>
      <c r="B286" s="159" t="str">
        <f>'56'!$F$28</f>
        <v>ДЕМЕНТЬЕВ Петр</v>
      </c>
      <c r="C286" s="160" t="str">
        <f>'56'!$AB$28</f>
        <v/>
      </c>
      <c r="D286" s="161" t="s">
        <v>13555</v>
      </c>
      <c r="E286" s="160" t="str">
        <f>'56'!$AD$28</f>
        <v/>
      </c>
      <c r="F286" s="162" t="str">
        <f>'56'!$L$28</f>
        <v>ЧЕРНЯВСКАЯ Елизавета</v>
      </c>
      <c r="G286" s="163" t="str">
        <f t="shared" si="18"/>
        <v>ЧЕРНЯВСКАЯ Елизавета</v>
      </c>
      <c r="H286" s="163" t="str">
        <f t="shared" si="19"/>
        <v>ЧЕРНЯВСКАЯ Елизавета</v>
      </c>
      <c r="I286" s="164" t="str">
        <f t="shared" si="20"/>
        <v/>
      </c>
      <c r="J286" s="165" t="s">
        <v>13555</v>
      </c>
      <c r="K286" s="166" t="str">
        <f t="shared" si="21"/>
        <v/>
      </c>
      <c r="L286" s="167"/>
      <c r="M286" s="167"/>
    </row>
    <row r="287" spans="1:13" s="168" customFormat="1" ht="18" customHeight="1">
      <c r="A287" s="158">
        <f>A282+1</f>
        <v>57</v>
      </c>
      <c r="B287" s="159" t="str">
        <f>'57'!$F$24</f>
        <v>СУСЛИН Анатолий</v>
      </c>
      <c r="C287" s="160">
        <f>'57'!$AB$24</f>
        <v>0</v>
      </c>
      <c r="D287" s="161" t="s">
        <v>13555</v>
      </c>
      <c r="E287" s="160">
        <f>'57'!$AD$24</f>
        <v>3</v>
      </c>
      <c r="F287" s="162" t="str">
        <f>'57'!$L$24</f>
        <v>ОСИПОВ Дмитрий</v>
      </c>
      <c r="G287" s="163" t="str">
        <f t="shared" si="18"/>
        <v>ОСИПОВ Дмитрий</v>
      </c>
      <c r="H287" s="163" t="str">
        <f t="shared" si="19"/>
        <v>СУСЛИН Анатолий</v>
      </c>
      <c r="I287" s="164">
        <f t="shared" si="20"/>
        <v>3</v>
      </c>
      <c r="J287" s="165" t="s">
        <v>13555</v>
      </c>
      <c r="K287" s="166">
        <f t="shared" si="21"/>
        <v>0</v>
      </c>
      <c r="L287" s="167"/>
      <c r="M287" s="167"/>
    </row>
    <row r="288" spans="1:13" s="168" customFormat="1" ht="18" customHeight="1">
      <c r="A288" s="158">
        <f>A287</f>
        <v>57</v>
      </c>
      <c r="B288" s="159" t="str">
        <f>'57'!$F$25</f>
        <v>ТКАЧЕНКО Максим</v>
      </c>
      <c r="C288" s="160">
        <f>'57'!$AB$25</f>
        <v>1</v>
      </c>
      <c r="D288" s="161" t="s">
        <v>13555</v>
      </c>
      <c r="E288" s="160">
        <f>'57'!$AD$25</f>
        <v>3</v>
      </c>
      <c r="F288" s="162" t="str">
        <f>'57'!$L$25</f>
        <v>МАСОВЕР Андрей</v>
      </c>
      <c r="G288" s="163" t="str">
        <f t="shared" si="18"/>
        <v>МАСОВЕР Андрей</v>
      </c>
      <c r="H288" s="163" t="str">
        <f t="shared" si="19"/>
        <v>ТКАЧЕНКО Максим</v>
      </c>
      <c r="I288" s="164">
        <f t="shared" si="20"/>
        <v>3</v>
      </c>
      <c r="J288" s="165" t="s">
        <v>13555</v>
      </c>
      <c r="K288" s="166">
        <f t="shared" si="21"/>
        <v>1</v>
      </c>
      <c r="L288" s="167"/>
      <c r="M288" s="167"/>
    </row>
    <row r="289" spans="1:13" s="168" customFormat="1" ht="18" customHeight="1">
      <c r="A289" s="158">
        <f t="shared" si="17"/>
        <v>57</v>
      </c>
      <c r="B289" s="159" t="str">
        <f>'57'!$F$26</f>
        <v>ЧЕРНЫШКОВА Нина</v>
      </c>
      <c r="C289" s="160">
        <f>'57'!$AB$26</f>
        <v>1</v>
      </c>
      <c r="D289" s="161" t="s">
        <v>13555</v>
      </c>
      <c r="E289" s="160">
        <f>'57'!$AD$26</f>
        <v>3</v>
      </c>
      <c r="F289" s="162" t="str">
        <f>'57'!$L$26</f>
        <v>КАЛАШНИКОВА Эвелина</v>
      </c>
      <c r="G289" s="163" t="str">
        <f t="shared" si="18"/>
        <v>КАЛАШНИКОВА Эвелина</v>
      </c>
      <c r="H289" s="163" t="str">
        <f t="shared" si="19"/>
        <v>ЧЕРНЫШКОВА Нина</v>
      </c>
      <c r="I289" s="164">
        <f t="shared" si="20"/>
        <v>3</v>
      </c>
      <c r="J289" s="165" t="s">
        <v>13555</v>
      </c>
      <c r="K289" s="166">
        <f t="shared" si="21"/>
        <v>1</v>
      </c>
      <c r="L289" s="167"/>
      <c r="M289" s="167"/>
    </row>
    <row r="290" spans="1:13" s="168" customFormat="1" ht="18" customHeight="1">
      <c r="A290" s="158">
        <f t="shared" si="17"/>
        <v>57</v>
      </c>
      <c r="B290" s="159" t="str">
        <f>'57'!$F$27</f>
        <v>СУСЛИН Анатолий</v>
      </c>
      <c r="C290" s="160" t="str">
        <f>'57'!$AB$27</f>
        <v/>
      </c>
      <c r="D290" s="161" t="s">
        <v>13555</v>
      </c>
      <c r="E290" s="160" t="str">
        <f>'57'!$AD$27</f>
        <v/>
      </c>
      <c r="F290" s="162" t="str">
        <f>'57'!$L$27</f>
        <v>МАСОВЕР Андрей</v>
      </c>
      <c r="G290" s="163" t="str">
        <f t="shared" si="18"/>
        <v>МАСОВЕР Андрей</v>
      </c>
      <c r="H290" s="163" t="str">
        <f t="shared" si="19"/>
        <v>МАСОВЕР Андрей</v>
      </c>
      <c r="I290" s="164" t="str">
        <f t="shared" si="20"/>
        <v/>
      </c>
      <c r="J290" s="165" t="s">
        <v>13555</v>
      </c>
      <c r="K290" s="166" t="str">
        <f t="shared" si="21"/>
        <v/>
      </c>
      <c r="L290" s="167"/>
      <c r="M290" s="167"/>
    </row>
    <row r="291" spans="1:13" s="168" customFormat="1" ht="18" customHeight="1">
      <c r="A291" s="158">
        <f t="shared" si="17"/>
        <v>57</v>
      </c>
      <c r="B291" s="159" t="str">
        <f>'57'!$F$28</f>
        <v>ТКАЧЕНКО Максим</v>
      </c>
      <c r="C291" s="160" t="str">
        <f>'57'!$AB$28</f>
        <v/>
      </c>
      <c r="D291" s="161" t="s">
        <v>13555</v>
      </c>
      <c r="E291" s="160" t="str">
        <f>'57'!$AD$28</f>
        <v/>
      </c>
      <c r="F291" s="162" t="str">
        <f>'57'!$L$28</f>
        <v>ОСИПОВ Дмитрий</v>
      </c>
      <c r="G291" s="163" t="str">
        <f t="shared" si="18"/>
        <v>ОСИПОВ Дмитрий</v>
      </c>
      <c r="H291" s="163" t="str">
        <f t="shared" si="19"/>
        <v>ОСИПОВ Дмитрий</v>
      </c>
      <c r="I291" s="164" t="str">
        <f t="shared" si="20"/>
        <v/>
      </c>
      <c r="J291" s="165" t="s">
        <v>13555</v>
      </c>
      <c r="K291" s="166" t="str">
        <f t="shared" si="21"/>
        <v/>
      </c>
      <c r="L291" s="167"/>
      <c r="M291" s="167"/>
    </row>
    <row r="292" spans="1:13" s="168" customFormat="1" ht="18" customHeight="1">
      <c r="A292" s="169">
        <f>A287+1</f>
        <v>58</v>
      </c>
      <c r="B292" s="159" t="str">
        <f>'58'!$F$24</f>
        <v>ШУМАКОВ Виталий</v>
      </c>
      <c r="C292" s="160">
        <f>'58'!$AB$24</f>
        <v>3</v>
      </c>
      <c r="D292" s="161" t="s">
        <v>13555</v>
      </c>
      <c r="E292" s="160">
        <f>'58'!$AD$24</f>
        <v>1</v>
      </c>
      <c r="F292" s="162" t="str">
        <f>'58'!$L$24</f>
        <v>БОРОДИН Илья</v>
      </c>
      <c r="G292" s="163" t="str">
        <f t="shared" si="18"/>
        <v>ШУМАКОВ Виталий</v>
      </c>
      <c r="H292" s="163" t="str">
        <f t="shared" si="19"/>
        <v>БОРОДИН Илья</v>
      </c>
      <c r="I292" s="164">
        <f t="shared" si="20"/>
        <v>3</v>
      </c>
      <c r="J292" s="165" t="s">
        <v>13555</v>
      </c>
      <c r="K292" s="166">
        <f t="shared" si="21"/>
        <v>1</v>
      </c>
      <c r="L292" s="167"/>
      <c r="M292" s="167"/>
    </row>
    <row r="293" spans="1:13" s="168" customFormat="1" ht="18" customHeight="1">
      <c r="A293" s="169">
        <f>A292</f>
        <v>58</v>
      </c>
      <c r="B293" s="159" t="str">
        <f>'58'!$F$25</f>
        <v>АБДУЛЛИН Фанис</v>
      </c>
      <c r="C293" s="160">
        <f>'58'!$AB$25</f>
        <v>2</v>
      </c>
      <c r="D293" s="161" t="s">
        <v>13555</v>
      </c>
      <c r="E293" s="160">
        <f>'58'!$AD$25</f>
        <v>3</v>
      </c>
      <c r="F293" s="162" t="str">
        <f>'58'!$L$25</f>
        <v>УКРАИНСКИЙ Александр</v>
      </c>
      <c r="G293" s="163" t="str">
        <f t="shared" si="18"/>
        <v>УКРАИНСКИЙ Александр</v>
      </c>
      <c r="H293" s="163" t="str">
        <f t="shared" si="19"/>
        <v>АБДУЛЛИН Фанис</v>
      </c>
      <c r="I293" s="164">
        <f t="shared" si="20"/>
        <v>3</v>
      </c>
      <c r="J293" s="165" t="s">
        <v>13555</v>
      </c>
      <c r="K293" s="166">
        <f t="shared" si="21"/>
        <v>2</v>
      </c>
      <c r="L293" s="167"/>
      <c r="M293" s="167"/>
    </row>
    <row r="294" spans="1:13" s="168" customFormat="1" ht="18" customHeight="1">
      <c r="A294" s="169">
        <f t="shared" si="17"/>
        <v>58</v>
      </c>
      <c r="B294" s="159" t="str">
        <f>'58'!$F$26</f>
        <v>ЗУБОТЫКИН Юрий</v>
      </c>
      <c r="C294" s="160">
        <f>'58'!$AB$26</f>
        <v>3</v>
      </c>
      <c r="D294" s="161" t="s">
        <v>13555</v>
      </c>
      <c r="E294" s="160">
        <f>'58'!$AD$26</f>
        <v>1</v>
      </c>
      <c r="F294" s="162" t="str">
        <f>'58'!$L$26</f>
        <v>ГУБАНОВ Никита</v>
      </c>
      <c r="G294" s="163" t="str">
        <f t="shared" si="18"/>
        <v>ЗУБОТЫКИН Юрий</v>
      </c>
      <c r="H294" s="163" t="str">
        <f t="shared" si="19"/>
        <v>ГУБАНОВ Никита</v>
      </c>
      <c r="I294" s="164">
        <f t="shared" si="20"/>
        <v>3</v>
      </c>
      <c r="J294" s="165" t="s">
        <v>13555</v>
      </c>
      <c r="K294" s="166">
        <f t="shared" si="21"/>
        <v>1</v>
      </c>
      <c r="L294" s="167"/>
      <c r="M294" s="167"/>
    </row>
    <row r="295" spans="1:13" s="168" customFormat="1" ht="18" customHeight="1">
      <c r="A295" s="169">
        <f t="shared" si="17"/>
        <v>58</v>
      </c>
      <c r="B295" s="159" t="str">
        <f>'58'!$F$27</f>
        <v>ШУМАКОВ Виталий</v>
      </c>
      <c r="C295" s="160">
        <f>'58'!$AB$27</f>
        <v>3</v>
      </c>
      <c r="D295" s="161" t="s">
        <v>13555</v>
      </c>
      <c r="E295" s="160">
        <f>'58'!$AD$27</f>
        <v>0</v>
      </c>
      <c r="F295" s="162" t="str">
        <f>'58'!$L$27</f>
        <v>УКРАИНСКИЙ Александр</v>
      </c>
      <c r="G295" s="163" t="str">
        <f t="shared" si="18"/>
        <v>ШУМАКОВ Виталий</v>
      </c>
      <c r="H295" s="163" t="str">
        <f t="shared" si="19"/>
        <v>УКРАИНСКИЙ Александр</v>
      </c>
      <c r="I295" s="164">
        <f t="shared" si="20"/>
        <v>3</v>
      </c>
      <c r="J295" s="165" t="s">
        <v>13555</v>
      </c>
      <c r="K295" s="166">
        <f t="shared" si="21"/>
        <v>0</v>
      </c>
      <c r="L295" s="167"/>
      <c r="M295" s="167"/>
    </row>
    <row r="296" spans="1:13" s="168" customFormat="1" ht="18" customHeight="1">
      <c r="A296" s="169">
        <f t="shared" si="17"/>
        <v>58</v>
      </c>
      <c r="B296" s="159" t="str">
        <f>'58'!$F$28</f>
        <v>АБДУЛЛИН Фанис</v>
      </c>
      <c r="C296" s="160" t="str">
        <f>'58'!$AB$28</f>
        <v/>
      </c>
      <c r="D296" s="161" t="s">
        <v>13555</v>
      </c>
      <c r="E296" s="160" t="str">
        <f>'58'!$AD$28</f>
        <v/>
      </c>
      <c r="F296" s="162" t="str">
        <f>'58'!$L$28</f>
        <v>БОРОДИН Илья</v>
      </c>
      <c r="G296" s="163" t="str">
        <f t="shared" si="18"/>
        <v>БОРОДИН Илья</v>
      </c>
      <c r="H296" s="163" t="str">
        <f t="shared" si="19"/>
        <v>БОРОДИН Илья</v>
      </c>
      <c r="I296" s="164" t="str">
        <f t="shared" si="20"/>
        <v/>
      </c>
      <c r="J296" s="165" t="s">
        <v>13555</v>
      </c>
      <c r="K296" s="166" t="str">
        <f t="shared" si="21"/>
        <v/>
      </c>
      <c r="L296" s="167"/>
      <c r="M296" s="167"/>
    </row>
    <row r="297" spans="1:13" s="168" customFormat="1" ht="18" customHeight="1">
      <c r="A297" s="158">
        <f>A292+1</f>
        <v>59</v>
      </c>
      <c r="B297" s="159" t="str">
        <f>'59'!$F$24</f>
        <v>ТРЕТЬЯКОВ Даниил</v>
      </c>
      <c r="C297" s="160">
        <f>'59'!$AB$24</f>
        <v>0</v>
      </c>
      <c r="D297" s="161" t="s">
        <v>13555</v>
      </c>
      <c r="E297" s="160">
        <f>'59'!$AD$24</f>
        <v>3</v>
      </c>
      <c r="F297" s="162" t="str">
        <f>'59'!$L$24</f>
        <v>ЛОПАТИН Александр</v>
      </c>
      <c r="G297" s="163" t="str">
        <f t="shared" si="18"/>
        <v>ЛОПАТИН Александр</v>
      </c>
      <c r="H297" s="163" t="str">
        <f t="shared" si="19"/>
        <v>ТРЕТЬЯКОВ Даниил</v>
      </c>
      <c r="I297" s="164">
        <f t="shared" si="20"/>
        <v>3</v>
      </c>
      <c r="J297" s="165" t="s">
        <v>13555</v>
      </c>
      <c r="K297" s="166">
        <f t="shared" si="21"/>
        <v>0</v>
      </c>
      <c r="L297" s="167"/>
      <c r="M297" s="167"/>
    </row>
    <row r="298" spans="1:13" s="168" customFormat="1" ht="18" customHeight="1">
      <c r="A298" s="158">
        <f>A297</f>
        <v>59</v>
      </c>
      <c r="B298" s="159" t="str">
        <f>'59'!$F$25</f>
        <v>ЖУРЕНКО Денис</v>
      </c>
      <c r="C298" s="160">
        <f>'59'!$AB$25</f>
        <v>2</v>
      </c>
      <c r="D298" s="161" t="s">
        <v>13555</v>
      </c>
      <c r="E298" s="160">
        <f>'59'!$AD$25</f>
        <v>3</v>
      </c>
      <c r="F298" s="162" t="str">
        <f>'59'!$L$25</f>
        <v>КОСТКИН Денис</v>
      </c>
      <c r="G298" s="163" t="str">
        <f t="shared" si="18"/>
        <v>КОСТКИН Денис</v>
      </c>
      <c r="H298" s="163" t="str">
        <f t="shared" si="19"/>
        <v>ЖУРЕНКО Денис</v>
      </c>
      <c r="I298" s="164">
        <f t="shared" si="20"/>
        <v>3</v>
      </c>
      <c r="J298" s="165" t="s">
        <v>13555</v>
      </c>
      <c r="K298" s="166">
        <f t="shared" si="21"/>
        <v>2</v>
      </c>
      <c r="L298" s="167"/>
      <c r="M298" s="167"/>
    </row>
    <row r="299" spans="1:13" s="168" customFormat="1" ht="18" customHeight="1">
      <c r="A299" s="158">
        <f t="shared" si="17"/>
        <v>59</v>
      </c>
      <c r="B299" s="159" t="str">
        <f>'59'!$F$26</f>
        <v>ЛЕЩЕНКО Дмитрий</v>
      </c>
      <c r="C299" s="160">
        <f>'59'!$AB$26</f>
        <v>0</v>
      </c>
      <c r="D299" s="161" t="s">
        <v>13555</v>
      </c>
      <c r="E299" s="160">
        <f>'59'!$AD$26</f>
        <v>3</v>
      </c>
      <c r="F299" s="162" t="str">
        <f>'59'!$L$26</f>
        <v>ЧЕРКЕС Данил</v>
      </c>
      <c r="G299" s="163" t="str">
        <f t="shared" si="18"/>
        <v>ЧЕРКЕС Данил</v>
      </c>
      <c r="H299" s="163" t="str">
        <f t="shared" si="19"/>
        <v>ЛЕЩЕНКО Дмитрий</v>
      </c>
      <c r="I299" s="164">
        <f t="shared" si="20"/>
        <v>3</v>
      </c>
      <c r="J299" s="165" t="s">
        <v>13555</v>
      </c>
      <c r="K299" s="166">
        <f t="shared" si="21"/>
        <v>0</v>
      </c>
      <c r="L299" s="167"/>
      <c r="M299" s="167"/>
    </row>
    <row r="300" spans="1:13" s="168" customFormat="1" ht="18" customHeight="1">
      <c r="A300" s="158">
        <f t="shared" si="17"/>
        <v>59</v>
      </c>
      <c r="B300" s="159" t="str">
        <f>'59'!$F$27</f>
        <v>ТРЕТЬЯКОВ Даниил</v>
      </c>
      <c r="C300" s="160" t="str">
        <f>'59'!$AB$27</f>
        <v/>
      </c>
      <c r="D300" s="161" t="s">
        <v>13555</v>
      </c>
      <c r="E300" s="160" t="str">
        <f>'59'!$AD$27</f>
        <v/>
      </c>
      <c r="F300" s="162" t="str">
        <f>'59'!$L$27</f>
        <v>КОСТКИН Денис</v>
      </c>
      <c r="G300" s="163" t="str">
        <f t="shared" si="18"/>
        <v>КОСТКИН Денис</v>
      </c>
      <c r="H300" s="163" t="str">
        <f t="shared" si="19"/>
        <v>КОСТКИН Денис</v>
      </c>
      <c r="I300" s="164" t="str">
        <f t="shared" si="20"/>
        <v/>
      </c>
      <c r="J300" s="165" t="s">
        <v>13555</v>
      </c>
      <c r="K300" s="166" t="str">
        <f t="shared" si="21"/>
        <v/>
      </c>
      <c r="L300" s="167"/>
      <c r="M300" s="167"/>
    </row>
    <row r="301" spans="1:13" s="168" customFormat="1" ht="18" customHeight="1">
      <c r="A301" s="158">
        <f t="shared" si="17"/>
        <v>59</v>
      </c>
      <c r="B301" s="159" t="str">
        <f>'59'!$F$28</f>
        <v>ЖУРЕНКО Денис</v>
      </c>
      <c r="C301" s="160" t="str">
        <f>'59'!$AB$28</f>
        <v/>
      </c>
      <c r="D301" s="161" t="s">
        <v>13555</v>
      </c>
      <c r="E301" s="160" t="str">
        <f>'59'!$AD$28</f>
        <v/>
      </c>
      <c r="F301" s="162" t="str">
        <f>'59'!$L$28</f>
        <v>ЛОПАТИН Александр</v>
      </c>
      <c r="G301" s="163" t="str">
        <f t="shared" si="18"/>
        <v>ЛОПАТИН Александр</v>
      </c>
      <c r="H301" s="163" t="str">
        <f t="shared" si="19"/>
        <v>ЛОПАТИН Александр</v>
      </c>
      <c r="I301" s="164" t="str">
        <f t="shared" si="20"/>
        <v/>
      </c>
      <c r="J301" s="165" t="s">
        <v>13555</v>
      </c>
      <c r="K301" s="166" t="str">
        <f t="shared" si="21"/>
        <v/>
      </c>
      <c r="L301" s="167"/>
      <c r="M301" s="167"/>
    </row>
    <row r="302" spans="1:13" s="168" customFormat="1" ht="18" customHeight="1">
      <c r="A302" s="169">
        <f>A297+1</f>
        <v>60</v>
      </c>
      <c r="B302" s="159" t="str">
        <f>'60'!$F$24</f>
        <v>ГЕРГОВА Аминат</v>
      </c>
      <c r="C302" s="160">
        <f>'60'!$AB$24</f>
        <v>0</v>
      </c>
      <c r="D302" s="161" t="s">
        <v>13555</v>
      </c>
      <c r="E302" s="160">
        <f>'60'!$AD$24</f>
        <v>3</v>
      </c>
      <c r="F302" s="162" t="str">
        <f>'60'!$L$24</f>
        <v>МАТРИЗАЕВА Александра</v>
      </c>
      <c r="G302" s="163" t="str">
        <f t="shared" si="18"/>
        <v>МАТРИЗАЕВА Александра</v>
      </c>
      <c r="H302" s="163" t="str">
        <f t="shared" si="19"/>
        <v>ГЕРГОВА Аминат</v>
      </c>
      <c r="I302" s="164">
        <f t="shared" si="20"/>
        <v>3</v>
      </c>
      <c r="J302" s="165" t="s">
        <v>13555</v>
      </c>
      <c r="K302" s="166">
        <f t="shared" si="21"/>
        <v>0</v>
      </c>
      <c r="L302" s="167"/>
      <c r="M302" s="167"/>
    </row>
    <row r="303" spans="1:13" s="168" customFormat="1" ht="18" customHeight="1">
      <c r="A303" s="169">
        <f>A302</f>
        <v>60</v>
      </c>
      <c r="B303" s="159" t="str">
        <f>'60'!$F$25</f>
        <v>УМАНЕЦ Софья</v>
      </c>
      <c r="C303" s="160">
        <f>'60'!$AB$25</f>
        <v>3</v>
      </c>
      <c r="D303" s="161" t="s">
        <v>13555</v>
      </c>
      <c r="E303" s="160">
        <f>'60'!$AD$25</f>
        <v>2</v>
      </c>
      <c r="F303" s="162" t="str">
        <f>'60'!$L$25</f>
        <v>РОМАНЧЕНКО Екатерина</v>
      </c>
      <c r="G303" s="163" t="str">
        <f t="shared" si="18"/>
        <v>УМАНЕЦ Софья</v>
      </c>
      <c r="H303" s="163" t="str">
        <f t="shared" si="19"/>
        <v>РОМАНЧЕНКО Екатерина</v>
      </c>
      <c r="I303" s="164">
        <f t="shared" si="20"/>
        <v>3</v>
      </c>
      <c r="J303" s="165" t="s">
        <v>13555</v>
      </c>
      <c r="K303" s="166">
        <f t="shared" si="21"/>
        <v>2</v>
      </c>
      <c r="L303" s="167"/>
      <c r="M303" s="167"/>
    </row>
    <row r="304" spans="1:13" s="168" customFormat="1" ht="18" customHeight="1">
      <c r="A304" s="169">
        <f t="shared" si="17"/>
        <v>60</v>
      </c>
      <c r="B304" s="159" t="str">
        <f>'60'!$F$26</f>
        <v>РАКОВА Мария</v>
      </c>
      <c r="C304" s="160">
        <f>'60'!$AB$26</f>
        <v>3</v>
      </c>
      <c r="D304" s="161" t="s">
        <v>13555</v>
      </c>
      <c r="E304" s="160">
        <f>'60'!$AD$26</f>
        <v>0</v>
      </c>
      <c r="F304" s="162" t="str">
        <f>'60'!$L$26</f>
        <v>ВИНОГРАДОВ Алексей</v>
      </c>
      <c r="G304" s="163" t="str">
        <f t="shared" si="18"/>
        <v>РАКОВА Мария</v>
      </c>
      <c r="H304" s="163" t="str">
        <f t="shared" si="19"/>
        <v>ВИНОГРАДОВ Алексей</v>
      </c>
      <c r="I304" s="164">
        <f t="shared" si="20"/>
        <v>3</v>
      </c>
      <c r="J304" s="165" t="s">
        <v>13555</v>
      </c>
      <c r="K304" s="166">
        <f t="shared" si="21"/>
        <v>0</v>
      </c>
      <c r="L304" s="167"/>
      <c r="M304" s="167"/>
    </row>
    <row r="305" spans="1:13" s="168" customFormat="1" ht="18" customHeight="1">
      <c r="A305" s="169">
        <f t="shared" si="17"/>
        <v>60</v>
      </c>
      <c r="B305" s="159" t="str">
        <f>'60'!$F$27</f>
        <v>ГЕРГОВА Аминат</v>
      </c>
      <c r="C305" s="160">
        <f>'60'!$AB$27</f>
        <v>2</v>
      </c>
      <c r="D305" s="161" t="s">
        <v>13555</v>
      </c>
      <c r="E305" s="160">
        <f>'60'!$AD$27</f>
        <v>3</v>
      </c>
      <c r="F305" s="162" t="str">
        <f>'60'!$L$27</f>
        <v>РОМАНЧЕНКО Екатерина</v>
      </c>
      <c r="G305" s="163" t="str">
        <f t="shared" si="18"/>
        <v>РОМАНЧЕНКО Екатерина</v>
      </c>
      <c r="H305" s="163" t="str">
        <f t="shared" si="19"/>
        <v>ГЕРГОВА Аминат</v>
      </c>
      <c r="I305" s="164">
        <f t="shared" si="20"/>
        <v>3</v>
      </c>
      <c r="J305" s="165" t="s">
        <v>13555</v>
      </c>
      <c r="K305" s="166">
        <f t="shared" si="21"/>
        <v>2</v>
      </c>
      <c r="L305" s="167"/>
      <c r="M305" s="167"/>
    </row>
    <row r="306" spans="1:13" s="168" customFormat="1" ht="18" customHeight="1">
      <c r="A306" s="169">
        <f t="shared" si="17"/>
        <v>60</v>
      </c>
      <c r="B306" s="159" t="str">
        <f>'60'!$F$28</f>
        <v>УМАНЕЦ Софья</v>
      </c>
      <c r="C306" s="160">
        <f>'60'!$AB$28</f>
        <v>3</v>
      </c>
      <c r="D306" s="161" t="s">
        <v>13555</v>
      </c>
      <c r="E306" s="160">
        <f>'60'!$AD$28</f>
        <v>2</v>
      </c>
      <c r="F306" s="162" t="str">
        <f>'60'!$L$28</f>
        <v>МАТРИЗАЕВА Александра</v>
      </c>
      <c r="G306" s="163" t="str">
        <f t="shared" si="18"/>
        <v>УМАНЕЦ Софья</v>
      </c>
      <c r="H306" s="163" t="str">
        <f t="shared" si="19"/>
        <v>МАТРИЗАЕВА Александра</v>
      </c>
      <c r="I306" s="164">
        <f t="shared" si="20"/>
        <v>3</v>
      </c>
      <c r="J306" s="165" t="s">
        <v>13555</v>
      </c>
      <c r="K306" s="166">
        <f t="shared" si="21"/>
        <v>2</v>
      </c>
      <c r="L306" s="167"/>
      <c r="M306" s="167"/>
    </row>
    <row r="307" spans="1:13" s="168" customFormat="1" ht="18" customHeight="1">
      <c r="A307" s="158">
        <f>A302+1</f>
        <v>61</v>
      </c>
      <c r="B307" s="159" t="str">
        <f>'61'!$F$24</f>
        <v>СОЛОВЕЙ Юрий</v>
      </c>
      <c r="C307" s="160">
        <f>'61'!$AB$24</f>
        <v>0</v>
      </c>
      <c r="D307" s="161" t="s">
        <v>13555</v>
      </c>
      <c r="E307" s="160">
        <f>'61'!$AD$24</f>
        <v>3</v>
      </c>
      <c r="F307" s="162" t="str">
        <f>'61'!$L$24</f>
        <v>ЕЛИСЕЕВ Максим</v>
      </c>
      <c r="G307" s="163" t="str">
        <f t="shared" si="18"/>
        <v>ЕЛИСЕЕВ Максим</v>
      </c>
      <c r="H307" s="163" t="str">
        <f t="shared" si="19"/>
        <v>СОЛОВЕЙ Юрий</v>
      </c>
      <c r="I307" s="164">
        <f t="shared" si="20"/>
        <v>3</v>
      </c>
      <c r="J307" s="165" t="s">
        <v>13555</v>
      </c>
      <c r="K307" s="166">
        <f t="shared" si="21"/>
        <v>0</v>
      </c>
      <c r="L307" s="167"/>
      <c r="M307" s="167"/>
    </row>
    <row r="308" spans="1:13" s="168" customFormat="1" ht="18" customHeight="1">
      <c r="A308" s="158">
        <f>A307</f>
        <v>61</v>
      </c>
      <c r="B308" s="159" t="str">
        <f>'61'!$F$25</f>
        <v>СЕРДЮК Роман</v>
      </c>
      <c r="C308" s="160">
        <f>'61'!$AB$25</f>
        <v>1</v>
      </c>
      <c r="D308" s="161" t="s">
        <v>13555</v>
      </c>
      <c r="E308" s="160">
        <f>'61'!$AD$25</f>
        <v>3</v>
      </c>
      <c r="F308" s="162" t="str">
        <f>'61'!$L$25</f>
        <v>ВАСИЛЕНКО Михаил</v>
      </c>
      <c r="G308" s="163" t="str">
        <f t="shared" si="18"/>
        <v>ВАСИЛЕНКО Михаил</v>
      </c>
      <c r="H308" s="163" t="str">
        <f t="shared" si="19"/>
        <v>СЕРДЮК Роман</v>
      </c>
      <c r="I308" s="164">
        <f t="shared" si="20"/>
        <v>3</v>
      </c>
      <c r="J308" s="165" t="s">
        <v>13555</v>
      </c>
      <c r="K308" s="166">
        <f t="shared" si="21"/>
        <v>1</v>
      </c>
      <c r="L308" s="167"/>
      <c r="M308" s="167"/>
    </row>
    <row r="309" spans="1:13" s="168" customFormat="1" ht="18" customHeight="1">
      <c r="A309" s="158">
        <f t="shared" si="17"/>
        <v>61</v>
      </c>
      <c r="B309" s="159" t="str">
        <f>'61'!$F$26</f>
        <v>ТОМУЛИС Дарья</v>
      </c>
      <c r="C309" s="160">
        <f>'61'!$AB$26</f>
        <v>0</v>
      </c>
      <c r="D309" s="161" t="s">
        <v>13555</v>
      </c>
      <c r="E309" s="160">
        <f>'61'!$AD$26</f>
        <v>3</v>
      </c>
      <c r="F309" s="162" t="str">
        <f>'61'!$L$26</f>
        <v>АНТИФЕЕВ Олег</v>
      </c>
      <c r="G309" s="163" t="str">
        <f t="shared" si="18"/>
        <v>АНТИФЕЕВ Олег</v>
      </c>
      <c r="H309" s="163" t="str">
        <f t="shared" si="19"/>
        <v>ТОМУЛИС Дарья</v>
      </c>
      <c r="I309" s="164">
        <f t="shared" si="20"/>
        <v>3</v>
      </c>
      <c r="J309" s="165" t="s">
        <v>13555</v>
      </c>
      <c r="K309" s="166">
        <f t="shared" si="21"/>
        <v>0</v>
      </c>
      <c r="L309" s="167"/>
      <c r="M309" s="167"/>
    </row>
    <row r="310" spans="1:13" s="168" customFormat="1" ht="18" customHeight="1">
      <c r="A310" s="158">
        <f t="shared" si="17"/>
        <v>61</v>
      </c>
      <c r="B310" s="159" t="str">
        <f>'61'!$F$27</f>
        <v>СОЛОВЕЙ Юрий</v>
      </c>
      <c r="C310" s="160" t="str">
        <f>'61'!$AB$27</f>
        <v/>
      </c>
      <c r="D310" s="161" t="s">
        <v>13555</v>
      </c>
      <c r="E310" s="160" t="str">
        <f>'61'!$AD$27</f>
        <v/>
      </c>
      <c r="F310" s="162" t="str">
        <f>'61'!$L$27</f>
        <v>ВАСИЛЕНКО Михаил</v>
      </c>
      <c r="G310" s="163" t="str">
        <f t="shared" si="18"/>
        <v>ВАСИЛЕНКО Михаил</v>
      </c>
      <c r="H310" s="163" t="str">
        <f t="shared" si="19"/>
        <v>ВАСИЛЕНКО Михаил</v>
      </c>
      <c r="I310" s="164" t="str">
        <f t="shared" si="20"/>
        <v/>
      </c>
      <c r="J310" s="165" t="s">
        <v>13555</v>
      </c>
      <c r="K310" s="166" t="str">
        <f t="shared" si="21"/>
        <v/>
      </c>
      <c r="L310" s="167"/>
      <c r="M310" s="167"/>
    </row>
    <row r="311" spans="1:13" s="168" customFormat="1" ht="18" customHeight="1">
      <c r="A311" s="158">
        <f t="shared" si="17"/>
        <v>61</v>
      </c>
      <c r="B311" s="159" t="str">
        <f>'61'!$F$28</f>
        <v>СЕРДЮК Роман</v>
      </c>
      <c r="C311" s="160" t="str">
        <f>'61'!$AB$28</f>
        <v/>
      </c>
      <c r="D311" s="161" t="s">
        <v>13555</v>
      </c>
      <c r="E311" s="160" t="str">
        <f>'61'!$AD$28</f>
        <v/>
      </c>
      <c r="F311" s="162" t="str">
        <f>'61'!$L$28</f>
        <v>ЕЛИСЕЕВ Максим</v>
      </c>
      <c r="G311" s="163" t="str">
        <f t="shared" si="18"/>
        <v>ЕЛИСЕЕВ Максим</v>
      </c>
      <c r="H311" s="163" t="str">
        <f t="shared" si="19"/>
        <v>ЕЛИСЕЕВ Максим</v>
      </c>
      <c r="I311" s="164" t="str">
        <f t="shared" si="20"/>
        <v/>
      </c>
      <c r="J311" s="165" t="s">
        <v>13555</v>
      </c>
      <c r="K311" s="166" t="str">
        <f t="shared" si="21"/>
        <v/>
      </c>
      <c r="L311" s="167"/>
      <c r="M311" s="167"/>
    </row>
    <row r="312" spans="1:13" s="168" customFormat="1" ht="18" customHeight="1">
      <c r="A312" s="169">
        <f>A307+1</f>
        <v>62</v>
      </c>
      <c r="B312" s="159" t="str">
        <f>'62'!$F$24</f>
        <v>ЧИМБАРЦЕВ Владислав</v>
      </c>
      <c r="C312" s="160">
        <f>'62'!$AB$24</f>
        <v>3</v>
      </c>
      <c r="D312" s="161" t="s">
        <v>13555</v>
      </c>
      <c r="E312" s="160">
        <f>'62'!$AD$24</f>
        <v>0</v>
      </c>
      <c r="F312" s="162" t="str">
        <f>'62'!$L$24</f>
        <v>СУСЛИН Анатолий</v>
      </c>
      <c r="G312" s="163" t="str">
        <f t="shared" si="18"/>
        <v>ЧИМБАРЦЕВ Владислав</v>
      </c>
      <c r="H312" s="163" t="str">
        <f t="shared" si="19"/>
        <v>СУСЛИН Анатолий</v>
      </c>
      <c r="I312" s="164">
        <f t="shared" si="20"/>
        <v>3</v>
      </c>
      <c r="J312" s="165" t="s">
        <v>13555</v>
      </c>
      <c r="K312" s="166">
        <f t="shared" si="21"/>
        <v>0</v>
      </c>
      <c r="L312" s="167"/>
      <c r="M312" s="167"/>
    </row>
    <row r="313" spans="1:13" s="168" customFormat="1" ht="18" customHeight="1">
      <c r="A313" s="169">
        <f>A312</f>
        <v>62</v>
      </c>
      <c r="B313" s="159" t="str">
        <f>'62'!$F$25</f>
        <v>ДОРОФЕЕВ Петр</v>
      </c>
      <c r="C313" s="160">
        <f>'62'!$AB$25</f>
        <v>0</v>
      </c>
      <c r="D313" s="161" t="s">
        <v>13555</v>
      </c>
      <c r="E313" s="160">
        <f>'62'!$AD$25</f>
        <v>3</v>
      </c>
      <c r="F313" s="162" t="str">
        <f>'62'!$L$25</f>
        <v>ТКАЧЕНКО Максим</v>
      </c>
      <c r="G313" s="163" t="str">
        <f t="shared" si="18"/>
        <v>ТКАЧЕНКО Максим</v>
      </c>
      <c r="H313" s="163" t="str">
        <f t="shared" si="19"/>
        <v>ДОРОФЕЕВ Петр</v>
      </c>
      <c r="I313" s="164">
        <f t="shared" si="20"/>
        <v>3</v>
      </c>
      <c r="J313" s="165" t="s">
        <v>13555</v>
      </c>
      <c r="K313" s="166">
        <f t="shared" si="21"/>
        <v>0</v>
      </c>
      <c r="L313" s="167"/>
      <c r="M313" s="167"/>
    </row>
    <row r="314" spans="1:13" s="168" customFormat="1" ht="18" customHeight="1">
      <c r="A314" s="169">
        <f t="shared" si="17"/>
        <v>62</v>
      </c>
      <c r="B314" s="159" t="str">
        <f>'62'!$F$26</f>
        <v>ШУТОВ Артем</v>
      </c>
      <c r="C314" s="160">
        <f>'62'!$AB$26</f>
        <v>3</v>
      </c>
      <c r="D314" s="161" t="s">
        <v>13555</v>
      </c>
      <c r="E314" s="160">
        <f>'62'!$AD$26</f>
        <v>0</v>
      </c>
      <c r="F314" s="162" t="str">
        <f>'62'!$L$26</f>
        <v>ЧЕРНЫШКОВА Нина</v>
      </c>
      <c r="G314" s="163" t="str">
        <f t="shared" si="18"/>
        <v>ШУТОВ Артем</v>
      </c>
      <c r="H314" s="163" t="str">
        <f t="shared" si="19"/>
        <v>ЧЕРНЫШКОВА Нина</v>
      </c>
      <c r="I314" s="164">
        <f t="shared" si="20"/>
        <v>3</v>
      </c>
      <c r="J314" s="165" t="s">
        <v>13555</v>
      </c>
      <c r="K314" s="166">
        <f t="shared" si="21"/>
        <v>0</v>
      </c>
      <c r="L314" s="167"/>
      <c r="M314" s="167"/>
    </row>
    <row r="315" spans="1:13" s="168" customFormat="1" ht="18" customHeight="1">
      <c r="A315" s="169">
        <f t="shared" si="17"/>
        <v>62</v>
      </c>
      <c r="B315" s="159" t="str">
        <f>'62'!$F$27</f>
        <v>ЧИМБАРЦЕВ Владислав</v>
      </c>
      <c r="C315" s="160">
        <f>'62'!$AB$27</f>
        <v>3</v>
      </c>
      <c r="D315" s="161" t="s">
        <v>13555</v>
      </c>
      <c r="E315" s="160">
        <f>'62'!$AD$27</f>
        <v>0</v>
      </c>
      <c r="F315" s="162" t="str">
        <f>'62'!$L$27</f>
        <v>ТКАЧЕНКО Максим</v>
      </c>
      <c r="G315" s="163" t="str">
        <f t="shared" si="18"/>
        <v>ЧИМБАРЦЕВ Владислав</v>
      </c>
      <c r="H315" s="163" t="str">
        <f t="shared" si="19"/>
        <v>ТКАЧЕНКО Максим</v>
      </c>
      <c r="I315" s="164">
        <f t="shared" si="20"/>
        <v>3</v>
      </c>
      <c r="J315" s="165" t="s">
        <v>13555</v>
      </c>
      <c r="K315" s="166">
        <f t="shared" si="21"/>
        <v>0</v>
      </c>
      <c r="L315" s="167"/>
      <c r="M315" s="167"/>
    </row>
    <row r="316" spans="1:13" s="168" customFormat="1" ht="18" customHeight="1">
      <c r="A316" s="169">
        <f t="shared" si="17"/>
        <v>62</v>
      </c>
      <c r="B316" s="159" t="str">
        <f>'62'!$F$28</f>
        <v>ДОРОФЕЕВ Петр</v>
      </c>
      <c r="C316" s="160" t="str">
        <f>'62'!$AB$28</f>
        <v/>
      </c>
      <c r="D316" s="161" t="s">
        <v>13555</v>
      </c>
      <c r="E316" s="160" t="str">
        <f>'62'!$AD$28</f>
        <v/>
      </c>
      <c r="F316" s="162" t="str">
        <f>'62'!$L$28</f>
        <v>СУСЛИН Анатолий</v>
      </c>
      <c r="G316" s="163" t="str">
        <f t="shared" si="18"/>
        <v>СУСЛИН Анатолий</v>
      </c>
      <c r="H316" s="163" t="str">
        <f t="shared" si="19"/>
        <v>СУСЛИН Анатолий</v>
      </c>
      <c r="I316" s="164" t="str">
        <f t="shared" si="20"/>
        <v/>
      </c>
      <c r="J316" s="165" t="s">
        <v>13555</v>
      </c>
      <c r="K316" s="166" t="str">
        <f t="shared" si="21"/>
        <v/>
      </c>
      <c r="L316" s="167"/>
      <c r="M316" s="167"/>
    </row>
    <row r="317" spans="1:13" s="168" customFormat="1" ht="18" customHeight="1">
      <c r="A317" s="158">
        <f>A312+1</f>
        <v>63</v>
      </c>
      <c r="B317" s="159" t="str">
        <f>'63'!$F$24</f>
        <v>ЧЕРЕДНИЧЕНКО Сергей</v>
      </c>
      <c r="C317" s="160">
        <f>'63'!$AB$24</f>
        <v>1</v>
      </c>
      <c r="D317" s="161" t="s">
        <v>13555</v>
      </c>
      <c r="E317" s="160">
        <f>'63'!$AD$24</f>
        <v>3</v>
      </c>
      <c r="F317" s="162" t="str">
        <f>'63'!$L$24</f>
        <v>ШУМАКОВ Виталий</v>
      </c>
      <c r="G317" s="163" t="str">
        <f t="shared" si="18"/>
        <v>ШУМАКОВ Виталий</v>
      </c>
      <c r="H317" s="163" t="str">
        <f t="shared" si="19"/>
        <v>ЧЕРЕДНИЧЕНКО Сергей</v>
      </c>
      <c r="I317" s="164">
        <f t="shared" si="20"/>
        <v>3</v>
      </c>
      <c r="J317" s="165" t="s">
        <v>13555</v>
      </c>
      <c r="K317" s="166">
        <f t="shared" si="21"/>
        <v>1</v>
      </c>
      <c r="L317" s="167"/>
      <c r="M317" s="167"/>
    </row>
    <row r="318" spans="1:13" s="168" customFormat="1" ht="18" customHeight="1">
      <c r="A318" s="158">
        <f t="shared" ref="A318:A356" si="22">A317</f>
        <v>63</v>
      </c>
      <c r="B318" s="159" t="str">
        <f>'63'!$F$25</f>
        <v>ЛАПИН Андрей</v>
      </c>
      <c r="C318" s="160">
        <f>'63'!$AB$25</f>
        <v>1</v>
      </c>
      <c r="D318" s="161" t="s">
        <v>13555</v>
      </c>
      <c r="E318" s="160">
        <f>'63'!$AD$25</f>
        <v>3</v>
      </c>
      <c r="F318" s="162" t="str">
        <f>'63'!$L$25</f>
        <v>ЗУБОТЫКИН Юрий</v>
      </c>
      <c r="G318" s="163" t="str">
        <f t="shared" si="18"/>
        <v>ЗУБОТЫКИН Юрий</v>
      </c>
      <c r="H318" s="163" t="str">
        <f t="shared" si="19"/>
        <v>ЛАПИН Андрей</v>
      </c>
      <c r="I318" s="164">
        <f t="shared" si="20"/>
        <v>3</v>
      </c>
      <c r="J318" s="165" t="s">
        <v>13555</v>
      </c>
      <c r="K318" s="166">
        <f t="shared" si="21"/>
        <v>1</v>
      </c>
      <c r="L318" s="167"/>
      <c r="M318" s="167"/>
    </row>
    <row r="319" spans="1:13" s="168" customFormat="1" ht="18" customHeight="1">
      <c r="A319" s="158">
        <f t="shared" si="22"/>
        <v>63</v>
      </c>
      <c r="B319" s="159" t="str">
        <f>'63'!$F$26</f>
        <v>ШЕПЕЛЕВ Роман</v>
      </c>
      <c r="C319" s="160">
        <f>'63'!$AB$26</f>
        <v>1</v>
      </c>
      <c r="D319" s="161" t="s">
        <v>13555</v>
      </c>
      <c r="E319" s="160">
        <f>'63'!$AD$26</f>
        <v>3</v>
      </c>
      <c r="F319" s="162" t="str">
        <f>'63'!$L$26</f>
        <v>БОНДАРЬ Владимир</v>
      </c>
      <c r="G319" s="163" t="str">
        <f t="shared" si="18"/>
        <v>БОНДАРЬ Владимир</v>
      </c>
      <c r="H319" s="163" t="str">
        <f t="shared" si="19"/>
        <v>ШЕПЕЛЕВ Роман</v>
      </c>
      <c r="I319" s="164">
        <f t="shared" si="20"/>
        <v>3</v>
      </c>
      <c r="J319" s="165" t="s">
        <v>13555</v>
      </c>
      <c r="K319" s="166">
        <f t="shared" si="21"/>
        <v>1</v>
      </c>
      <c r="L319" s="167"/>
      <c r="M319" s="167"/>
    </row>
    <row r="320" spans="1:13" s="168" customFormat="1" ht="18" customHeight="1">
      <c r="A320" s="158">
        <f t="shared" si="22"/>
        <v>63</v>
      </c>
      <c r="B320" s="159" t="str">
        <f>'63'!$F$27</f>
        <v>ЧЕРЕДНИЧЕНКО Сергей</v>
      </c>
      <c r="C320" s="160" t="str">
        <f>'63'!$AB$27</f>
        <v/>
      </c>
      <c r="D320" s="161" t="s">
        <v>13555</v>
      </c>
      <c r="E320" s="160" t="str">
        <f>'63'!$AD$27</f>
        <v/>
      </c>
      <c r="F320" s="162" t="str">
        <f>'63'!$L$27</f>
        <v>ЗУБОТЫКИН Юрий</v>
      </c>
      <c r="G320" s="163" t="str">
        <f t="shared" si="18"/>
        <v>ЗУБОТЫКИН Юрий</v>
      </c>
      <c r="H320" s="163" t="str">
        <f t="shared" si="19"/>
        <v>ЗУБОТЫКИН Юрий</v>
      </c>
      <c r="I320" s="164" t="str">
        <f t="shared" si="20"/>
        <v/>
      </c>
      <c r="J320" s="165" t="s">
        <v>13555</v>
      </c>
      <c r="K320" s="166" t="str">
        <f t="shared" si="21"/>
        <v/>
      </c>
      <c r="L320" s="167"/>
      <c r="M320" s="167"/>
    </row>
    <row r="321" spans="1:13" s="168" customFormat="1" ht="18" customHeight="1">
      <c r="A321" s="158">
        <f t="shared" si="22"/>
        <v>63</v>
      </c>
      <c r="B321" s="159" t="str">
        <f>'63'!$F$28</f>
        <v>ЛАПИН Андрей</v>
      </c>
      <c r="C321" s="160" t="str">
        <f>'63'!$AB$28</f>
        <v/>
      </c>
      <c r="D321" s="161" t="s">
        <v>13555</v>
      </c>
      <c r="E321" s="160" t="str">
        <f>'63'!$AD$28</f>
        <v/>
      </c>
      <c r="F321" s="162" t="str">
        <f>'63'!$L$28</f>
        <v>ШУМАКОВ Виталий</v>
      </c>
      <c r="G321" s="163" t="str">
        <f t="shared" si="18"/>
        <v>ШУМАКОВ Виталий</v>
      </c>
      <c r="H321" s="163" t="str">
        <f t="shared" si="19"/>
        <v>ШУМАКОВ Виталий</v>
      </c>
      <c r="I321" s="164" t="str">
        <f t="shared" si="20"/>
        <v/>
      </c>
      <c r="J321" s="165" t="s">
        <v>13555</v>
      </c>
      <c r="K321" s="166" t="str">
        <f t="shared" si="21"/>
        <v/>
      </c>
      <c r="L321" s="167"/>
      <c r="M321" s="167"/>
    </row>
    <row r="322" spans="1:13" s="168" customFormat="1" ht="18" customHeight="1">
      <c r="A322" s="169">
        <f>A317+1</f>
        <v>64</v>
      </c>
      <c r="B322" s="159" t="str">
        <f>'64'!$F$24</f>
        <v>КОСТКИН Денис</v>
      </c>
      <c r="C322" s="160">
        <f>'64'!$AB$24</f>
        <v>3</v>
      </c>
      <c r="D322" s="161" t="s">
        <v>13555</v>
      </c>
      <c r="E322" s="160">
        <f>'64'!$AD$24</f>
        <v>2</v>
      </c>
      <c r="F322" s="162" t="str">
        <f>'64'!$L$24</f>
        <v>ЖУРАВЛЕВ Евгений</v>
      </c>
      <c r="G322" s="163" t="str">
        <f t="shared" si="18"/>
        <v>КОСТКИН Денис</v>
      </c>
      <c r="H322" s="163" t="str">
        <f t="shared" si="19"/>
        <v>ЖУРАВЛЕВ Евгений</v>
      </c>
      <c r="I322" s="164">
        <f t="shared" si="20"/>
        <v>3</v>
      </c>
      <c r="J322" s="165" t="s">
        <v>13555</v>
      </c>
      <c r="K322" s="166">
        <f t="shared" si="21"/>
        <v>2</v>
      </c>
      <c r="L322" s="167"/>
      <c r="M322" s="167"/>
    </row>
    <row r="323" spans="1:13" s="168" customFormat="1" ht="18" customHeight="1">
      <c r="A323" s="169">
        <f>A322</f>
        <v>64</v>
      </c>
      <c r="B323" s="159" t="str">
        <f>'64'!$F$25</f>
        <v>ЛОПАТИН Александр</v>
      </c>
      <c r="C323" s="160">
        <f>'64'!$AB$25</f>
        <v>3</v>
      </c>
      <c r="D323" s="161" t="s">
        <v>13555</v>
      </c>
      <c r="E323" s="160">
        <f>'64'!$AD$25</f>
        <v>1</v>
      </c>
      <c r="F323" s="162" t="str">
        <f>'64'!$L$25</f>
        <v>ЛЕБЕДЕВ Александр</v>
      </c>
      <c r="G323" s="163" t="str">
        <f t="shared" si="18"/>
        <v>ЛОПАТИН Александр</v>
      </c>
      <c r="H323" s="163" t="str">
        <f t="shared" si="19"/>
        <v>ЛЕБЕДЕВ Александр</v>
      </c>
      <c r="I323" s="164">
        <f t="shared" si="20"/>
        <v>3</v>
      </c>
      <c r="J323" s="165" t="s">
        <v>13555</v>
      </c>
      <c r="K323" s="166">
        <f t="shared" si="21"/>
        <v>1</v>
      </c>
      <c r="L323" s="167"/>
      <c r="M323" s="167"/>
    </row>
    <row r="324" spans="1:13" s="168" customFormat="1" ht="18" customHeight="1">
      <c r="A324" s="169">
        <f t="shared" si="22"/>
        <v>64</v>
      </c>
      <c r="B324" s="159" t="str">
        <f>'64'!$F$26</f>
        <v>ЧЕРКЕС Данил</v>
      </c>
      <c r="C324" s="160">
        <f>'64'!$AB$26</f>
        <v>3</v>
      </c>
      <c r="D324" s="161" t="s">
        <v>13555</v>
      </c>
      <c r="E324" s="160">
        <f>'64'!$AD$26</f>
        <v>0</v>
      </c>
      <c r="F324" s="162" t="str">
        <f>'64'!$L$26</f>
        <v>ЭРЕНЦЕНОВ Алдар</v>
      </c>
      <c r="G324" s="163" t="str">
        <f t="shared" si="18"/>
        <v>ЧЕРКЕС Данил</v>
      </c>
      <c r="H324" s="163" t="str">
        <f t="shared" si="19"/>
        <v>ЭРЕНЦЕНОВ Алдар</v>
      </c>
      <c r="I324" s="164">
        <f t="shared" si="20"/>
        <v>3</v>
      </c>
      <c r="J324" s="165" t="s">
        <v>13555</v>
      </c>
      <c r="K324" s="166">
        <f t="shared" si="21"/>
        <v>0</v>
      </c>
      <c r="L324" s="167"/>
      <c r="M324" s="167"/>
    </row>
    <row r="325" spans="1:13" s="168" customFormat="1" ht="18" customHeight="1">
      <c r="A325" s="169">
        <f t="shared" si="22"/>
        <v>64</v>
      </c>
      <c r="B325" s="159" t="str">
        <f>'64'!$F$27</f>
        <v>КОСТКИН Денис</v>
      </c>
      <c r="C325" s="160" t="str">
        <f>'64'!$AB$27</f>
        <v/>
      </c>
      <c r="D325" s="161" t="s">
        <v>13555</v>
      </c>
      <c r="E325" s="160" t="str">
        <f>'64'!$AD$27</f>
        <v/>
      </c>
      <c r="F325" s="162" t="str">
        <f>'64'!$L$27</f>
        <v>ЛЕБЕДЕВ Александр</v>
      </c>
      <c r="G325" s="163" t="str">
        <f t="shared" si="18"/>
        <v>ЛЕБЕДЕВ Александр</v>
      </c>
      <c r="H325" s="163" t="str">
        <f t="shared" si="19"/>
        <v>ЛЕБЕДЕВ Александр</v>
      </c>
      <c r="I325" s="164" t="str">
        <f t="shared" si="20"/>
        <v/>
      </c>
      <c r="J325" s="165" t="s">
        <v>13555</v>
      </c>
      <c r="K325" s="166" t="str">
        <f t="shared" si="21"/>
        <v/>
      </c>
      <c r="L325" s="167"/>
      <c r="M325" s="167"/>
    </row>
    <row r="326" spans="1:13" s="168" customFormat="1" ht="18" customHeight="1">
      <c r="A326" s="169">
        <f t="shared" si="22"/>
        <v>64</v>
      </c>
      <c r="B326" s="159" t="str">
        <f>'64'!$F$28</f>
        <v>ЛОПАТИН Александр</v>
      </c>
      <c r="C326" s="160" t="str">
        <f>'64'!$AB$28</f>
        <v/>
      </c>
      <c r="D326" s="161" t="s">
        <v>13555</v>
      </c>
      <c r="E326" s="160" t="str">
        <f>'64'!$AD$28</f>
        <v/>
      </c>
      <c r="F326" s="162" t="str">
        <f>'64'!$L$28</f>
        <v>ЖУРАВЛЕВ Евгений</v>
      </c>
      <c r="G326" s="163" t="str">
        <f t="shared" si="18"/>
        <v>ЖУРАВЛЕВ Евгений</v>
      </c>
      <c r="H326" s="163" t="str">
        <f t="shared" si="19"/>
        <v>ЖУРАВЛЕВ Евгений</v>
      </c>
      <c r="I326" s="164" t="str">
        <f t="shared" si="20"/>
        <v/>
      </c>
      <c r="J326" s="165" t="s">
        <v>13555</v>
      </c>
      <c r="K326" s="166" t="str">
        <f t="shared" si="21"/>
        <v/>
      </c>
      <c r="L326" s="167"/>
      <c r="M326" s="167"/>
    </row>
    <row r="327" spans="1:13" s="168" customFormat="1" ht="18" customHeight="1">
      <c r="A327" s="158">
        <f>A322+1</f>
        <v>65</v>
      </c>
      <c r="B327" s="159" t="str">
        <f>'65'!$F$24</f>
        <v>МАТРИЗАЕВА Александра</v>
      </c>
      <c r="C327" s="160">
        <f>'65'!$AB$24</f>
        <v>3</v>
      </c>
      <c r="D327" s="161" t="s">
        <v>13555</v>
      </c>
      <c r="E327" s="160">
        <f>'65'!$AD$24</f>
        <v>1</v>
      </c>
      <c r="F327" s="162" t="str">
        <f>'65'!$L$24</f>
        <v>БОРОДИН Илья</v>
      </c>
      <c r="G327" s="163" t="str">
        <f t="shared" ref="G327:G390" si="23">IF(C327&gt;E327,B327,F327)</f>
        <v>МАТРИЗАЕВА Александра</v>
      </c>
      <c r="H327" s="163" t="str">
        <f t="shared" ref="H327:H390" si="24">IF(C327&lt;E327,B327,F327)</f>
        <v>БОРОДИН Илья</v>
      </c>
      <c r="I327" s="164">
        <f t="shared" ref="I327:I390" si="25">IF(C327&gt;E327,C327,E327)</f>
        <v>3</v>
      </c>
      <c r="J327" s="165" t="s">
        <v>13555</v>
      </c>
      <c r="K327" s="166">
        <f t="shared" ref="K327:K390" si="26">IF(C327&lt;E327,C327,E327)</f>
        <v>1</v>
      </c>
      <c r="L327" s="167"/>
      <c r="M327" s="167"/>
    </row>
    <row r="328" spans="1:13" s="168" customFormat="1" ht="18" customHeight="1">
      <c r="A328" s="158">
        <f>A327</f>
        <v>65</v>
      </c>
      <c r="B328" s="159" t="str">
        <f>'65'!$F$25</f>
        <v>ВИНОГРАДОВ Алексей</v>
      </c>
      <c r="C328" s="160">
        <f>'65'!$AB$25</f>
        <v>2</v>
      </c>
      <c r="D328" s="161" t="s">
        <v>13555</v>
      </c>
      <c r="E328" s="160">
        <f>'65'!$AD$25</f>
        <v>3</v>
      </c>
      <c r="F328" s="162" t="str">
        <f>'65'!$L$25</f>
        <v>УКРАИНСКИЙ Александр</v>
      </c>
      <c r="G328" s="163" t="str">
        <f t="shared" si="23"/>
        <v>УКРАИНСКИЙ Александр</v>
      </c>
      <c r="H328" s="163" t="str">
        <f t="shared" si="24"/>
        <v>ВИНОГРАДОВ Алексей</v>
      </c>
      <c r="I328" s="164">
        <f t="shared" si="25"/>
        <v>3</v>
      </c>
      <c r="J328" s="165" t="s">
        <v>13555</v>
      </c>
      <c r="K328" s="166">
        <f t="shared" si="26"/>
        <v>2</v>
      </c>
      <c r="L328" s="167"/>
      <c r="M328" s="167"/>
    </row>
    <row r="329" spans="1:13" s="168" customFormat="1" ht="18" customHeight="1">
      <c r="A329" s="158">
        <f t="shared" si="22"/>
        <v>65</v>
      </c>
      <c r="B329" s="159" t="str">
        <f>'65'!$F$26</f>
        <v>РОМАНЧЕНКО Екатерина</v>
      </c>
      <c r="C329" s="160">
        <f>'65'!$AB$26</f>
        <v>3</v>
      </c>
      <c r="D329" s="161" t="s">
        <v>13555</v>
      </c>
      <c r="E329" s="160">
        <f>'65'!$AD$26</f>
        <v>1</v>
      </c>
      <c r="F329" s="162" t="str">
        <f>'65'!$L$26</f>
        <v>ГУБАНОВ Никита</v>
      </c>
      <c r="G329" s="163" t="str">
        <f t="shared" si="23"/>
        <v>РОМАНЧЕНКО Екатерина</v>
      </c>
      <c r="H329" s="163" t="str">
        <f t="shared" si="24"/>
        <v>ГУБАНОВ Никита</v>
      </c>
      <c r="I329" s="164">
        <f t="shared" si="25"/>
        <v>3</v>
      </c>
      <c r="J329" s="165" t="s">
        <v>13555</v>
      </c>
      <c r="K329" s="166">
        <f t="shared" si="26"/>
        <v>1</v>
      </c>
      <c r="L329" s="167"/>
      <c r="M329" s="167"/>
    </row>
    <row r="330" spans="1:13" s="168" customFormat="1" ht="18" customHeight="1">
      <c r="A330" s="158">
        <f t="shared" si="22"/>
        <v>65</v>
      </c>
      <c r="B330" s="159" t="str">
        <f>'65'!$F$27</f>
        <v>МАТРИЗАЕВА Александра</v>
      </c>
      <c r="C330" s="160">
        <f>'65'!$AB$27</f>
        <v>3</v>
      </c>
      <c r="D330" s="161" t="s">
        <v>13555</v>
      </c>
      <c r="E330" s="160">
        <f>'65'!$AD$27</f>
        <v>0</v>
      </c>
      <c r="F330" s="162" t="str">
        <f>'65'!$L$27</f>
        <v>УКРАИНСКИЙ Александр</v>
      </c>
      <c r="G330" s="163" t="str">
        <f t="shared" si="23"/>
        <v>МАТРИЗАЕВА Александра</v>
      </c>
      <c r="H330" s="163" t="str">
        <f t="shared" si="24"/>
        <v>УКРАИНСКИЙ Александр</v>
      </c>
      <c r="I330" s="164">
        <f t="shared" si="25"/>
        <v>3</v>
      </c>
      <c r="J330" s="165" t="s">
        <v>13555</v>
      </c>
      <c r="K330" s="166">
        <f t="shared" si="26"/>
        <v>0</v>
      </c>
      <c r="L330" s="167"/>
      <c r="M330" s="167"/>
    </row>
    <row r="331" spans="1:13" s="168" customFormat="1" ht="18" customHeight="1">
      <c r="A331" s="158">
        <f t="shared" si="22"/>
        <v>65</v>
      </c>
      <c r="B331" s="159" t="str">
        <f>'65'!$F$28</f>
        <v>ВИНОГРАДОВ Алексей</v>
      </c>
      <c r="C331" s="160" t="str">
        <f>'65'!$AB$28</f>
        <v/>
      </c>
      <c r="D331" s="161" t="s">
        <v>13555</v>
      </c>
      <c r="E331" s="160" t="str">
        <f>'65'!$AD$28</f>
        <v/>
      </c>
      <c r="F331" s="162" t="str">
        <f>'65'!$L$28</f>
        <v>БОРОДИН Илья</v>
      </c>
      <c r="G331" s="163" t="str">
        <f t="shared" si="23"/>
        <v>БОРОДИН Илья</v>
      </c>
      <c r="H331" s="163" t="str">
        <f t="shared" si="24"/>
        <v>БОРОДИН Илья</v>
      </c>
      <c r="I331" s="164" t="str">
        <f t="shared" si="25"/>
        <v/>
      </c>
      <c r="J331" s="165" t="s">
        <v>13555</v>
      </c>
      <c r="K331" s="166" t="str">
        <f t="shared" si="26"/>
        <v/>
      </c>
      <c r="L331" s="167"/>
      <c r="M331" s="167"/>
    </row>
    <row r="332" spans="1:13" s="168" customFormat="1" ht="18" customHeight="1">
      <c r="A332" s="169">
        <f>A327+1</f>
        <v>66</v>
      </c>
      <c r="B332" s="159" t="str">
        <f>'66'!$F$24</f>
        <v>ЕЛИСЕЕВ Максим</v>
      </c>
      <c r="C332" s="160">
        <f>'66'!$AB$24</f>
        <v>3</v>
      </c>
      <c r="D332" s="161" t="s">
        <v>13555</v>
      </c>
      <c r="E332" s="160">
        <f>'66'!$AD$24</f>
        <v>2</v>
      </c>
      <c r="F332" s="162" t="str">
        <f>'66'!$L$24</f>
        <v>ЛЕЩЕНКО Дмитрий</v>
      </c>
      <c r="G332" s="163" t="str">
        <f t="shared" si="23"/>
        <v>ЕЛИСЕЕВ Максим</v>
      </c>
      <c r="H332" s="163" t="str">
        <f t="shared" si="24"/>
        <v>ЛЕЩЕНКО Дмитрий</v>
      </c>
      <c r="I332" s="164">
        <f t="shared" si="25"/>
        <v>3</v>
      </c>
      <c r="J332" s="165" t="s">
        <v>13555</v>
      </c>
      <c r="K332" s="166">
        <f t="shared" si="26"/>
        <v>2</v>
      </c>
      <c r="L332" s="167"/>
      <c r="M332" s="167"/>
    </row>
    <row r="333" spans="1:13" s="168" customFormat="1" ht="18" customHeight="1">
      <c r="A333" s="169">
        <f>A332</f>
        <v>66</v>
      </c>
      <c r="B333" s="159" t="str">
        <f>'66'!$F$25</f>
        <v>ВАСИЛЕНКО Михаил</v>
      </c>
      <c r="C333" s="160">
        <f>'66'!$AB$25</f>
        <v>0</v>
      </c>
      <c r="D333" s="161" t="s">
        <v>13555</v>
      </c>
      <c r="E333" s="160">
        <f>'66'!$AD$25</f>
        <v>3</v>
      </c>
      <c r="F333" s="162" t="str">
        <f>'66'!$L$25</f>
        <v>ЖУРЕНКО Денис</v>
      </c>
      <c r="G333" s="163" t="str">
        <f t="shared" si="23"/>
        <v>ЖУРЕНКО Денис</v>
      </c>
      <c r="H333" s="163" t="str">
        <f t="shared" si="24"/>
        <v>ВАСИЛЕНКО Михаил</v>
      </c>
      <c r="I333" s="164">
        <f t="shared" si="25"/>
        <v>3</v>
      </c>
      <c r="J333" s="165" t="s">
        <v>13555</v>
      </c>
      <c r="K333" s="166">
        <f t="shared" si="26"/>
        <v>0</v>
      </c>
      <c r="L333" s="167"/>
      <c r="M333" s="167"/>
    </row>
    <row r="334" spans="1:13" s="168" customFormat="1" ht="18" customHeight="1">
      <c r="A334" s="169">
        <f t="shared" si="22"/>
        <v>66</v>
      </c>
      <c r="B334" s="159" t="str">
        <f>'66'!$F$26</f>
        <v>АНТИФЕЕВ Олег</v>
      </c>
      <c r="C334" s="160">
        <f>'66'!$AB$26</f>
        <v>2</v>
      </c>
      <c r="D334" s="161" t="s">
        <v>13555</v>
      </c>
      <c r="E334" s="160">
        <f>'66'!$AD$26</f>
        <v>3</v>
      </c>
      <c r="F334" s="162" t="str">
        <f>'66'!$L$26</f>
        <v>ТРЕТЬЯКОВ Даниил</v>
      </c>
      <c r="G334" s="163" t="str">
        <f t="shared" si="23"/>
        <v>ТРЕТЬЯКОВ Даниил</v>
      </c>
      <c r="H334" s="163" t="str">
        <f t="shared" si="24"/>
        <v>АНТИФЕЕВ Олег</v>
      </c>
      <c r="I334" s="164">
        <f t="shared" si="25"/>
        <v>3</v>
      </c>
      <c r="J334" s="165" t="s">
        <v>13555</v>
      </c>
      <c r="K334" s="166">
        <f t="shared" si="26"/>
        <v>2</v>
      </c>
      <c r="L334" s="167"/>
      <c r="M334" s="167"/>
    </row>
    <row r="335" spans="1:13" s="168" customFormat="1" ht="18" customHeight="1">
      <c r="A335" s="169">
        <f t="shared" si="22"/>
        <v>66</v>
      </c>
      <c r="B335" s="159" t="str">
        <f>'66'!$F$27</f>
        <v>ЕЛИСЕЕВ Максим</v>
      </c>
      <c r="C335" s="160">
        <f>'66'!$AB$27</f>
        <v>2</v>
      </c>
      <c r="D335" s="161" t="s">
        <v>13555</v>
      </c>
      <c r="E335" s="160">
        <f>'66'!$AD$27</f>
        <v>3</v>
      </c>
      <c r="F335" s="162" t="str">
        <f>'66'!$L$27</f>
        <v>ЖУРЕНКО Денис</v>
      </c>
      <c r="G335" s="163" t="str">
        <f t="shared" si="23"/>
        <v>ЖУРЕНКО Денис</v>
      </c>
      <c r="H335" s="163" t="str">
        <f t="shared" si="24"/>
        <v>ЕЛИСЕЕВ Максим</v>
      </c>
      <c r="I335" s="164">
        <f t="shared" si="25"/>
        <v>3</v>
      </c>
      <c r="J335" s="165" t="s">
        <v>13555</v>
      </c>
      <c r="K335" s="166">
        <f t="shared" si="26"/>
        <v>2</v>
      </c>
      <c r="L335" s="167"/>
      <c r="M335" s="167"/>
    </row>
    <row r="336" spans="1:13" s="168" customFormat="1" ht="18" customHeight="1">
      <c r="A336" s="169">
        <f t="shared" si="22"/>
        <v>66</v>
      </c>
      <c r="B336" s="159" t="str">
        <f>'66'!$F$28</f>
        <v>ВАСИЛЕНКО Михаил</v>
      </c>
      <c r="C336" s="160" t="str">
        <f>'66'!$AB$28</f>
        <v/>
      </c>
      <c r="D336" s="161" t="s">
        <v>13555</v>
      </c>
      <c r="E336" s="160" t="str">
        <f>'66'!$AD$28</f>
        <v/>
      </c>
      <c r="F336" s="162" t="str">
        <f>'66'!$L$28</f>
        <v>ЛЕЩЕНКО Дмитрий</v>
      </c>
      <c r="G336" s="163" t="str">
        <f t="shared" si="23"/>
        <v>ЛЕЩЕНКО Дмитрий</v>
      </c>
      <c r="H336" s="163" t="str">
        <f t="shared" si="24"/>
        <v>ЛЕЩЕНКО Дмитрий</v>
      </c>
      <c r="I336" s="164" t="str">
        <f t="shared" si="25"/>
        <v/>
      </c>
      <c r="J336" s="165" t="s">
        <v>13555</v>
      </c>
      <c r="K336" s="166" t="str">
        <f t="shared" si="26"/>
        <v/>
      </c>
      <c r="L336" s="167"/>
      <c r="M336" s="167"/>
    </row>
    <row r="337" spans="1:13" s="168" customFormat="1" ht="18" customHeight="1">
      <c r="A337" s="158">
        <f>A332+1</f>
        <v>67</v>
      </c>
      <c r="B337" s="159" t="str">
        <f>'67'!$F$24</f>
        <v>ГЕРГОВА Аминат</v>
      </c>
      <c r="C337" s="160">
        <f>'67'!$AB$24</f>
        <v>3</v>
      </c>
      <c r="D337" s="161" t="s">
        <v>13555</v>
      </c>
      <c r="E337" s="160">
        <f>'67'!$AD$24</f>
        <v>0</v>
      </c>
      <c r="F337" s="162" t="str">
        <f>'67'!$L$24</f>
        <v>СОЛОВЕЙ Юрий</v>
      </c>
      <c r="G337" s="163" t="str">
        <f t="shared" si="23"/>
        <v>ГЕРГОВА Аминат</v>
      </c>
      <c r="H337" s="163" t="str">
        <f t="shared" si="24"/>
        <v>СОЛОВЕЙ Юрий</v>
      </c>
      <c r="I337" s="164">
        <f t="shared" si="25"/>
        <v>3</v>
      </c>
      <c r="J337" s="165" t="s">
        <v>13555</v>
      </c>
      <c r="K337" s="166">
        <f t="shared" si="26"/>
        <v>0</v>
      </c>
      <c r="L337" s="167"/>
      <c r="M337" s="167"/>
    </row>
    <row r="338" spans="1:13" s="168" customFormat="1" ht="18" customHeight="1">
      <c r="A338" s="158">
        <f>A337</f>
        <v>67</v>
      </c>
      <c r="B338" s="159" t="str">
        <f>'67'!$F$25</f>
        <v>БОРДЮГОВСКАЯ Дарья</v>
      </c>
      <c r="C338" s="160">
        <f>'67'!$AB$25</f>
        <v>3</v>
      </c>
      <c r="D338" s="161" t="s">
        <v>13555</v>
      </c>
      <c r="E338" s="160">
        <f>'67'!$AD$25</f>
        <v>2</v>
      </c>
      <c r="F338" s="162" t="str">
        <f>'67'!$L$25</f>
        <v>СЕРДЮК Роман</v>
      </c>
      <c r="G338" s="163" t="str">
        <f t="shared" si="23"/>
        <v>БОРДЮГОВСКАЯ Дарья</v>
      </c>
      <c r="H338" s="163" t="str">
        <f t="shared" si="24"/>
        <v>СЕРДЮК Роман</v>
      </c>
      <c r="I338" s="164">
        <f t="shared" si="25"/>
        <v>3</v>
      </c>
      <c r="J338" s="165" t="s">
        <v>13555</v>
      </c>
      <c r="K338" s="166">
        <f t="shared" si="26"/>
        <v>2</v>
      </c>
      <c r="L338" s="167"/>
      <c r="M338" s="167"/>
    </row>
    <row r="339" spans="1:13" s="168" customFormat="1" ht="18" customHeight="1">
      <c r="A339" s="158">
        <f t="shared" si="22"/>
        <v>67</v>
      </c>
      <c r="B339" s="159" t="str">
        <f>'67'!$F$26</f>
        <v>УМАНЕЦ Софья</v>
      </c>
      <c r="C339" s="160">
        <f>'67'!$AB$26</f>
        <v>3</v>
      </c>
      <c r="D339" s="161" t="s">
        <v>13555</v>
      </c>
      <c r="E339" s="160">
        <f>'67'!$AD$26</f>
        <v>0</v>
      </c>
      <c r="F339" s="162" t="str">
        <f>'67'!$L$26</f>
        <v>ТОМУЛИС Дарья</v>
      </c>
      <c r="G339" s="163" t="str">
        <f t="shared" si="23"/>
        <v>УМАНЕЦ Софья</v>
      </c>
      <c r="H339" s="163" t="str">
        <f t="shared" si="24"/>
        <v>ТОМУЛИС Дарья</v>
      </c>
      <c r="I339" s="164">
        <f t="shared" si="25"/>
        <v>3</v>
      </c>
      <c r="J339" s="165" t="s">
        <v>13555</v>
      </c>
      <c r="K339" s="166">
        <f t="shared" si="26"/>
        <v>0</v>
      </c>
      <c r="L339" s="167"/>
      <c r="M339" s="167"/>
    </row>
    <row r="340" spans="1:13" s="168" customFormat="1" ht="18" customHeight="1">
      <c r="A340" s="158">
        <f t="shared" si="22"/>
        <v>67</v>
      </c>
      <c r="B340" s="159" t="str">
        <f>'67'!$F$27</f>
        <v>ГЕРГОВА Аминат</v>
      </c>
      <c r="C340" s="160" t="str">
        <f>'67'!$AB$27</f>
        <v/>
      </c>
      <c r="D340" s="161" t="s">
        <v>13555</v>
      </c>
      <c r="E340" s="160" t="str">
        <f>'67'!$AD$27</f>
        <v/>
      </c>
      <c r="F340" s="162" t="str">
        <f>'67'!$L$27</f>
        <v>СЕРДЮК Роман</v>
      </c>
      <c r="G340" s="163" t="str">
        <f t="shared" si="23"/>
        <v>СЕРДЮК Роман</v>
      </c>
      <c r="H340" s="163" t="str">
        <f t="shared" si="24"/>
        <v>СЕРДЮК Роман</v>
      </c>
      <c r="I340" s="164" t="str">
        <f t="shared" si="25"/>
        <v/>
      </c>
      <c r="J340" s="165" t="s">
        <v>13555</v>
      </c>
      <c r="K340" s="166" t="str">
        <f t="shared" si="26"/>
        <v/>
      </c>
      <c r="L340" s="167"/>
      <c r="M340" s="167"/>
    </row>
    <row r="341" spans="1:13" s="168" customFormat="1" ht="18" customHeight="1">
      <c r="A341" s="158">
        <f t="shared" si="22"/>
        <v>67</v>
      </c>
      <c r="B341" s="159" t="str">
        <f>'67'!$F$28</f>
        <v>БОРДЮГОВСКАЯ Дарья</v>
      </c>
      <c r="C341" s="160" t="str">
        <f>'67'!$AB$28</f>
        <v/>
      </c>
      <c r="D341" s="161" t="s">
        <v>13555</v>
      </c>
      <c r="E341" s="160" t="str">
        <f>'67'!$AD$28</f>
        <v/>
      </c>
      <c r="F341" s="162" t="str">
        <f>'67'!$L$28</f>
        <v>СОЛОВЕЙ Юрий</v>
      </c>
      <c r="G341" s="163" t="str">
        <f t="shared" si="23"/>
        <v>СОЛОВЕЙ Юрий</v>
      </c>
      <c r="H341" s="163" t="str">
        <f t="shared" si="24"/>
        <v>СОЛОВЕЙ Юрий</v>
      </c>
      <c r="I341" s="164" t="str">
        <f t="shared" si="25"/>
        <v/>
      </c>
      <c r="J341" s="165" t="s">
        <v>13555</v>
      </c>
      <c r="K341" s="166" t="str">
        <f t="shared" si="26"/>
        <v/>
      </c>
      <c r="L341" s="167"/>
      <c r="M341" s="167"/>
    </row>
    <row r="342" spans="1:13" s="168" customFormat="1" ht="18" customHeight="1">
      <c r="A342" s="169">
        <f>A337+1</f>
        <v>68</v>
      </c>
      <c r="B342" s="159" t="str">
        <f>'68'!$F$24</f>
        <v>БОНДАРЬ Владимир</v>
      </c>
      <c r="C342" s="160">
        <f>'68'!$AB$24</f>
        <v>3</v>
      </c>
      <c r="D342" s="161" t="s">
        <v>13555</v>
      </c>
      <c r="E342" s="160">
        <f>'68'!$AD$24</f>
        <v>0</v>
      </c>
      <c r="F342" s="162" t="str">
        <f>'68'!$L$24</f>
        <v>ЧЕРНЯВСКАЯ Елизавета</v>
      </c>
      <c r="G342" s="163" t="str">
        <f t="shared" si="23"/>
        <v>БОНДАРЬ Владимир</v>
      </c>
      <c r="H342" s="163" t="str">
        <f t="shared" si="24"/>
        <v>ЧЕРНЯВСКАЯ Елизавета</v>
      </c>
      <c r="I342" s="164">
        <f t="shared" si="25"/>
        <v>3</v>
      </c>
      <c r="J342" s="165" t="s">
        <v>13555</v>
      </c>
      <c r="K342" s="166">
        <f t="shared" si="26"/>
        <v>0</v>
      </c>
      <c r="L342" s="167"/>
      <c r="M342" s="167"/>
    </row>
    <row r="343" spans="1:13" s="168" customFormat="1" ht="18" customHeight="1">
      <c r="A343" s="169">
        <f>A342</f>
        <v>68</v>
      </c>
      <c r="B343" s="159" t="str">
        <f>'68'!$F$25</f>
        <v>ШУМАКОВ Виталий</v>
      </c>
      <c r="C343" s="160">
        <f>'68'!$AB$25</f>
        <v>0</v>
      </c>
      <c r="D343" s="161" t="s">
        <v>13555</v>
      </c>
      <c r="E343" s="160">
        <f>'68'!$AD$25</f>
        <v>3</v>
      </c>
      <c r="F343" s="162" t="str">
        <f>'68'!$L$25</f>
        <v>СИНЧЕНКО Виталий</v>
      </c>
      <c r="G343" s="163" t="str">
        <f t="shared" si="23"/>
        <v>СИНЧЕНКО Виталий</v>
      </c>
      <c r="H343" s="163" t="str">
        <f t="shared" si="24"/>
        <v>ШУМАКОВ Виталий</v>
      </c>
      <c r="I343" s="164">
        <f t="shared" si="25"/>
        <v>3</v>
      </c>
      <c r="J343" s="165" t="s">
        <v>13555</v>
      </c>
      <c r="K343" s="166">
        <f t="shared" si="26"/>
        <v>0</v>
      </c>
      <c r="L343" s="167"/>
      <c r="M343" s="167"/>
    </row>
    <row r="344" spans="1:13" s="168" customFormat="1" ht="18" customHeight="1">
      <c r="A344" s="169">
        <f t="shared" si="22"/>
        <v>68</v>
      </c>
      <c r="B344" s="159" t="str">
        <f>'68'!$F$26</f>
        <v>ЗУБОТЫКИН Юрий</v>
      </c>
      <c r="C344" s="160">
        <f>'68'!$AB$26</f>
        <v>3</v>
      </c>
      <c r="D344" s="161" t="s">
        <v>13555</v>
      </c>
      <c r="E344" s="160">
        <f>'68'!$AD$26</f>
        <v>0</v>
      </c>
      <c r="F344" s="162" t="str">
        <f>'68'!$L$26</f>
        <v>ХАРЧЕНКО Вера</v>
      </c>
      <c r="G344" s="163" t="str">
        <f t="shared" si="23"/>
        <v>ЗУБОТЫКИН Юрий</v>
      </c>
      <c r="H344" s="163" t="str">
        <f t="shared" si="24"/>
        <v>ХАРЧЕНКО Вера</v>
      </c>
      <c r="I344" s="164">
        <f t="shared" si="25"/>
        <v>3</v>
      </c>
      <c r="J344" s="165" t="s">
        <v>13555</v>
      </c>
      <c r="K344" s="166">
        <f t="shared" si="26"/>
        <v>0</v>
      </c>
      <c r="L344" s="167"/>
      <c r="M344" s="167"/>
    </row>
    <row r="345" spans="1:13" s="168" customFormat="1" ht="18" customHeight="1">
      <c r="A345" s="169">
        <f t="shared" si="22"/>
        <v>68</v>
      </c>
      <c r="B345" s="159" t="str">
        <f>'68'!$F$27</f>
        <v>БОНДАРЬ Владимир</v>
      </c>
      <c r="C345" s="160">
        <f>'68'!$AB$27</f>
        <v>1</v>
      </c>
      <c r="D345" s="161" t="s">
        <v>13555</v>
      </c>
      <c r="E345" s="160">
        <f>'68'!$AD$27</f>
        <v>3</v>
      </c>
      <c r="F345" s="162" t="str">
        <f>'68'!$L$27</f>
        <v>СИНЧЕНКО Виталий</v>
      </c>
      <c r="G345" s="163" t="str">
        <f t="shared" si="23"/>
        <v>СИНЧЕНКО Виталий</v>
      </c>
      <c r="H345" s="163" t="str">
        <f t="shared" si="24"/>
        <v>БОНДАРЬ Владимир</v>
      </c>
      <c r="I345" s="164">
        <f t="shared" si="25"/>
        <v>3</v>
      </c>
      <c r="J345" s="165" t="s">
        <v>13555</v>
      </c>
      <c r="K345" s="166">
        <f t="shared" si="26"/>
        <v>1</v>
      </c>
      <c r="L345" s="167"/>
      <c r="M345" s="167"/>
    </row>
    <row r="346" spans="1:13" s="168" customFormat="1" ht="18" customHeight="1">
      <c r="A346" s="169">
        <f t="shared" si="22"/>
        <v>68</v>
      </c>
      <c r="B346" s="159" t="str">
        <f>'68'!$F$28</f>
        <v>ШУМАКОВ Виталий</v>
      </c>
      <c r="C346" s="160">
        <f>'68'!$AB$28</f>
        <v>3</v>
      </c>
      <c r="D346" s="161" t="s">
        <v>13555</v>
      </c>
      <c r="E346" s="160">
        <f>'68'!$AD$28</f>
        <v>0</v>
      </c>
      <c r="F346" s="162" t="str">
        <f>'68'!$L$28</f>
        <v>ЧЕРНЯВСКАЯ Елизавета</v>
      </c>
      <c r="G346" s="163" t="str">
        <f t="shared" si="23"/>
        <v>ШУМАКОВ Виталий</v>
      </c>
      <c r="H346" s="163" t="str">
        <f t="shared" si="24"/>
        <v>ЧЕРНЯВСКАЯ Елизавета</v>
      </c>
      <c r="I346" s="164">
        <f t="shared" si="25"/>
        <v>3</v>
      </c>
      <c r="J346" s="165" t="s">
        <v>13555</v>
      </c>
      <c r="K346" s="166">
        <f t="shared" si="26"/>
        <v>0</v>
      </c>
      <c r="L346" s="167"/>
      <c r="M346" s="167"/>
    </row>
    <row r="347" spans="1:13" s="168" customFormat="1" ht="18" customHeight="1">
      <c r="A347" s="158">
        <f>A342+1</f>
        <v>69</v>
      </c>
      <c r="B347" s="159" t="str">
        <f>'69'!$F$24</f>
        <v>МАСОВЕР Андрей</v>
      </c>
      <c r="C347" s="160">
        <f>'69'!$AB$24</f>
        <v>3</v>
      </c>
      <c r="D347" s="161" t="s">
        <v>13555</v>
      </c>
      <c r="E347" s="160">
        <f>'69'!$AD$24</f>
        <v>0</v>
      </c>
      <c r="F347" s="162" t="str">
        <f>'69'!$L$24</f>
        <v>КОСТКИН Денис</v>
      </c>
      <c r="G347" s="163" t="str">
        <f t="shared" si="23"/>
        <v>МАСОВЕР Андрей</v>
      </c>
      <c r="H347" s="163" t="str">
        <f t="shared" si="24"/>
        <v>КОСТКИН Денис</v>
      </c>
      <c r="I347" s="164">
        <f t="shared" si="25"/>
        <v>3</v>
      </c>
      <c r="J347" s="165" t="s">
        <v>13555</v>
      </c>
      <c r="K347" s="166">
        <f t="shared" si="26"/>
        <v>0</v>
      </c>
      <c r="L347" s="167"/>
      <c r="M347" s="167"/>
    </row>
    <row r="348" spans="1:13" s="168" customFormat="1" ht="18" customHeight="1">
      <c r="A348" s="158">
        <f>A347</f>
        <v>69</v>
      </c>
      <c r="B348" s="159" t="str">
        <f>'69'!$F$25</f>
        <v>ЧЕРНОКНИЖНИКОВ Александр</v>
      </c>
      <c r="C348" s="160">
        <f>'69'!$AB$25</f>
        <v>0</v>
      </c>
      <c r="D348" s="161" t="s">
        <v>13555</v>
      </c>
      <c r="E348" s="160">
        <f>'69'!$AD$25</f>
        <v>3</v>
      </c>
      <c r="F348" s="162" t="str">
        <f>'69'!$L$25</f>
        <v>ЧЕРКЕС Данил</v>
      </c>
      <c r="G348" s="163" t="str">
        <f t="shared" si="23"/>
        <v>ЧЕРКЕС Данил</v>
      </c>
      <c r="H348" s="163" t="str">
        <f t="shared" si="24"/>
        <v>ЧЕРНОКНИЖНИКОВ Александр</v>
      </c>
      <c r="I348" s="164">
        <f t="shared" si="25"/>
        <v>3</v>
      </c>
      <c r="J348" s="165" t="s">
        <v>13555</v>
      </c>
      <c r="K348" s="166">
        <f t="shared" si="26"/>
        <v>0</v>
      </c>
      <c r="L348" s="167"/>
      <c r="M348" s="167"/>
    </row>
    <row r="349" spans="1:13" s="168" customFormat="1" ht="18" customHeight="1">
      <c r="A349" s="158">
        <f t="shared" si="22"/>
        <v>69</v>
      </c>
      <c r="B349" s="159" t="str">
        <f>'69'!$F$26</f>
        <v>НАУМОВ Михаил</v>
      </c>
      <c r="C349" s="160">
        <f>'69'!$AB$26</f>
        <v>0</v>
      </c>
      <c r="D349" s="161" t="s">
        <v>13555</v>
      </c>
      <c r="E349" s="160">
        <f>'69'!$AD$26</f>
        <v>3</v>
      </c>
      <c r="F349" s="162" t="str">
        <f>'69'!$L$26</f>
        <v>ЛОПАТИН Александр</v>
      </c>
      <c r="G349" s="163" t="str">
        <f t="shared" si="23"/>
        <v>ЛОПАТИН Александр</v>
      </c>
      <c r="H349" s="163" t="str">
        <f t="shared" si="24"/>
        <v>НАУМОВ Михаил</v>
      </c>
      <c r="I349" s="164">
        <f t="shared" si="25"/>
        <v>3</v>
      </c>
      <c r="J349" s="165" t="s">
        <v>13555</v>
      </c>
      <c r="K349" s="166">
        <f t="shared" si="26"/>
        <v>0</v>
      </c>
      <c r="L349" s="167"/>
      <c r="M349" s="167"/>
    </row>
    <row r="350" spans="1:13" s="168" customFormat="1" ht="18" customHeight="1">
      <c r="A350" s="158">
        <f t="shared" si="22"/>
        <v>69</v>
      </c>
      <c r="B350" s="159" t="str">
        <f>'69'!$F$27</f>
        <v>МАСОВЕР Андрей</v>
      </c>
      <c r="C350" s="160">
        <f>'69'!$AB$27</f>
        <v>0</v>
      </c>
      <c r="D350" s="161" t="s">
        <v>13555</v>
      </c>
      <c r="E350" s="160">
        <f>'69'!$AD$27</f>
        <v>3</v>
      </c>
      <c r="F350" s="162" t="str">
        <f>'69'!$L$27</f>
        <v>ЧЕРКЕС Данил</v>
      </c>
      <c r="G350" s="163" t="str">
        <f t="shared" si="23"/>
        <v>ЧЕРКЕС Данил</v>
      </c>
      <c r="H350" s="163" t="str">
        <f t="shared" si="24"/>
        <v>МАСОВЕР Андрей</v>
      </c>
      <c r="I350" s="164">
        <f t="shared" si="25"/>
        <v>3</v>
      </c>
      <c r="J350" s="165" t="s">
        <v>13555</v>
      </c>
      <c r="K350" s="166">
        <f t="shared" si="26"/>
        <v>0</v>
      </c>
      <c r="L350" s="167"/>
      <c r="M350" s="167"/>
    </row>
    <row r="351" spans="1:13" s="168" customFormat="1" ht="18" customHeight="1">
      <c r="A351" s="158">
        <f t="shared" si="22"/>
        <v>69</v>
      </c>
      <c r="B351" s="159" t="str">
        <f>'69'!$F$28</f>
        <v>ЧЕРНОКНИЖНИКОВ Александр</v>
      </c>
      <c r="C351" s="160" t="str">
        <f>'69'!$AB$28</f>
        <v/>
      </c>
      <c r="D351" s="161" t="s">
        <v>13555</v>
      </c>
      <c r="E351" s="160" t="str">
        <f>'69'!$AD$28</f>
        <v/>
      </c>
      <c r="F351" s="162" t="str">
        <f>'69'!$L$28</f>
        <v>КОСТКИН Денис</v>
      </c>
      <c r="G351" s="163" t="str">
        <f t="shared" si="23"/>
        <v>КОСТКИН Денис</v>
      </c>
      <c r="H351" s="163" t="str">
        <f t="shared" si="24"/>
        <v>КОСТКИН Денис</v>
      </c>
      <c r="I351" s="164" t="str">
        <f t="shared" si="25"/>
        <v/>
      </c>
      <c r="J351" s="165" t="s">
        <v>13555</v>
      </c>
      <c r="K351" s="166" t="str">
        <f t="shared" si="26"/>
        <v/>
      </c>
      <c r="L351" s="167"/>
      <c r="M351" s="167"/>
    </row>
    <row r="352" spans="1:13" s="168" customFormat="1" ht="18" customHeight="1">
      <c r="A352" s="169">
        <f>A347+1</f>
        <v>70</v>
      </c>
      <c r="B352" s="159" t="str">
        <f>'70'!$F$24</f>
        <v>ВИНОГРАДОВ Алексей</v>
      </c>
      <c r="C352" s="160">
        <f>'70'!$AB$24</f>
        <v>2</v>
      </c>
      <c r="D352" s="161" t="s">
        <v>13555</v>
      </c>
      <c r="E352" s="160">
        <f>'70'!$AD$24</f>
        <v>3</v>
      </c>
      <c r="F352" s="162" t="str">
        <f>'70'!$L$24</f>
        <v>ШЕПЕЛЕВ Роман</v>
      </c>
      <c r="G352" s="163" t="str">
        <f t="shared" si="23"/>
        <v>ШЕПЕЛЕВ Роман</v>
      </c>
      <c r="H352" s="163" t="str">
        <f t="shared" si="24"/>
        <v>ВИНОГРАДОВ Алексей</v>
      </c>
      <c r="I352" s="164">
        <f t="shared" si="25"/>
        <v>3</v>
      </c>
      <c r="J352" s="165" t="s">
        <v>13555</v>
      </c>
      <c r="K352" s="166">
        <f t="shared" si="26"/>
        <v>2</v>
      </c>
      <c r="L352" s="167"/>
      <c r="M352" s="167"/>
    </row>
    <row r="353" spans="1:13" s="168" customFormat="1" ht="18" customHeight="1">
      <c r="A353" s="169">
        <f>A352</f>
        <v>70</v>
      </c>
      <c r="B353" s="159" t="str">
        <f>'70'!$F$25</f>
        <v>КЛИМЧЕНКО Виктория</v>
      </c>
      <c r="C353" s="160">
        <f>'70'!$AB$25</f>
        <v>3</v>
      </c>
      <c r="D353" s="161" t="s">
        <v>13555</v>
      </c>
      <c r="E353" s="160">
        <f>'70'!$AD$25</f>
        <v>1</v>
      </c>
      <c r="F353" s="162" t="str">
        <f>'70'!$L$25</f>
        <v>ЧЕРЕДНИЧЕНКО Сергей</v>
      </c>
      <c r="G353" s="163" t="str">
        <f t="shared" si="23"/>
        <v>КЛИМЧЕНКО Виктория</v>
      </c>
      <c r="H353" s="163" t="str">
        <f t="shared" si="24"/>
        <v>ЧЕРЕДНИЧЕНКО Сергей</v>
      </c>
      <c r="I353" s="164">
        <f t="shared" si="25"/>
        <v>3</v>
      </c>
      <c r="J353" s="165" t="s">
        <v>13555</v>
      </c>
      <c r="K353" s="166">
        <f t="shared" si="26"/>
        <v>1</v>
      </c>
      <c r="L353" s="167"/>
      <c r="M353" s="167"/>
    </row>
    <row r="354" spans="1:13" s="168" customFormat="1" ht="18" customHeight="1">
      <c r="A354" s="169">
        <f t="shared" si="22"/>
        <v>70</v>
      </c>
      <c r="B354" s="159" t="str">
        <f>'70'!$F$26</f>
        <v>ВАРТАНОВ Армен</v>
      </c>
      <c r="C354" s="160">
        <f>'70'!$AB$26</f>
        <v>0</v>
      </c>
      <c r="D354" s="161" t="s">
        <v>13555</v>
      </c>
      <c r="E354" s="160">
        <f>'70'!$AD$26</f>
        <v>3</v>
      </c>
      <c r="F354" s="162" t="str">
        <f>'70'!$L$26</f>
        <v>ЛАПИН Андрей</v>
      </c>
      <c r="G354" s="163" t="str">
        <f t="shared" si="23"/>
        <v>ЛАПИН Андрей</v>
      </c>
      <c r="H354" s="163" t="str">
        <f t="shared" si="24"/>
        <v>ВАРТАНОВ Армен</v>
      </c>
      <c r="I354" s="164">
        <f t="shared" si="25"/>
        <v>3</v>
      </c>
      <c r="J354" s="165" t="s">
        <v>13555</v>
      </c>
      <c r="K354" s="166">
        <f t="shared" si="26"/>
        <v>0</v>
      </c>
      <c r="L354" s="167"/>
      <c r="M354" s="167"/>
    </row>
    <row r="355" spans="1:13" s="168" customFormat="1" ht="18" customHeight="1">
      <c r="A355" s="169">
        <f t="shared" si="22"/>
        <v>70</v>
      </c>
      <c r="B355" s="159" t="str">
        <f>'70'!$F$27</f>
        <v>ВИНОГРАДОВ Алексей</v>
      </c>
      <c r="C355" s="160">
        <f>'70'!$AB$27</f>
        <v>0</v>
      </c>
      <c r="D355" s="161" t="s">
        <v>13555</v>
      </c>
      <c r="E355" s="160">
        <f>'70'!$AD$27</f>
        <v>3</v>
      </c>
      <c r="F355" s="162" t="str">
        <f>'70'!$L$27</f>
        <v>ЧЕРЕДНИЧЕНКО Сергей</v>
      </c>
      <c r="G355" s="163" t="str">
        <f t="shared" si="23"/>
        <v>ЧЕРЕДНИЧЕНКО Сергей</v>
      </c>
      <c r="H355" s="163" t="str">
        <f t="shared" si="24"/>
        <v>ВИНОГРАДОВ Алексей</v>
      </c>
      <c r="I355" s="164">
        <f t="shared" si="25"/>
        <v>3</v>
      </c>
      <c r="J355" s="165" t="s">
        <v>13555</v>
      </c>
      <c r="K355" s="166">
        <f t="shared" si="26"/>
        <v>0</v>
      </c>
      <c r="L355" s="167"/>
      <c r="M355" s="167"/>
    </row>
    <row r="356" spans="1:13" s="168" customFormat="1" ht="18" customHeight="1">
      <c r="A356" s="169">
        <f t="shared" si="22"/>
        <v>70</v>
      </c>
      <c r="B356" s="159" t="str">
        <f>'70'!$F$28</f>
        <v>КЛИМЧЕНКО Виктория</v>
      </c>
      <c r="C356" s="160" t="str">
        <f>'70'!$AB$28</f>
        <v/>
      </c>
      <c r="D356" s="161" t="s">
        <v>13555</v>
      </c>
      <c r="E356" s="160" t="str">
        <f>'70'!$AD$28</f>
        <v/>
      </c>
      <c r="F356" s="162" t="str">
        <f>'70'!$L$28</f>
        <v>ШЕПЕЛЕВ Роман</v>
      </c>
      <c r="G356" s="163" t="str">
        <f t="shared" si="23"/>
        <v>ШЕПЕЛЕВ Роман</v>
      </c>
      <c r="H356" s="163" t="str">
        <f t="shared" si="24"/>
        <v>ШЕПЕЛЕВ Роман</v>
      </c>
      <c r="I356" s="164" t="str">
        <f t="shared" si="25"/>
        <v/>
      </c>
      <c r="J356" s="165" t="s">
        <v>13555</v>
      </c>
      <c r="K356" s="166" t="str">
        <f t="shared" si="26"/>
        <v/>
      </c>
      <c r="L356" s="167"/>
      <c r="M356" s="167"/>
    </row>
    <row r="357" spans="1:13" s="168" customFormat="1" ht="18" customHeight="1">
      <c r="A357" s="158">
        <f>A352+1</f>
        <v>71</v>
      </c>
      <c r="B357" s="159" t="str">
        <f>'71'!$F$24</f>
        <v>ЕЛИСЕЕВ Максим</v>
      </c>
      <c r="C357" s="160">
        <f>'71'!$AB$24</f>
        <v>3</v>
      </c>
      <c r="D357" s="161" t="s">
        <v>13555</v>
      </c>
      <c r="E357" s="160">
        <f>'71'!$AD$24</f>
        <v>0</v>
      </c>
      <c r="F357" s="162" t="str">
        <f>'71'!$L$24</f>
        <v>ЖУРАВЛЕВ Евгений</v>
      </c>
      <c r="G357" s="163" t="str">
        <f t="shared" si="23"/>
        <v>ЕЛИСЕЕВ Максим</v>
      </c>
      <c r="H357" s="163" t="str">
        <f t="shared" si="24"/>
        <v>ЖУРАВЛЕВ Евгений</v>
      </c>
      <c r="I357" s="164">
        <f t="shared" si="25"/>
        <v>3</v>
      </c>
      <c r="J357" s="165" t="s">
        <v>13555</v>
      </c>
      <c r="K357" s="166">
        <f t="shared" si="26"/>
        <v>0</v>
      </c>
      <c r="L357" s="167"/>
      <c r="M357" s="167"/>
    </row>
    <row r="358" spans="1:13" s="168" customFormat="1" ht="18" customHeight="1">
      <c r="A358" s="158">
        <f>A357</f>
        <v>71</v>
      </c>
      <c r="B358" s="159" t="str">
        <f>'71'!$F$25</f>
        <v>ВАСИЛЕНКО Михаил</v>
      </c>
      <c r="C358" s="160">
        <f>'71'!$AB$25</f>
        <v>3</v>
      </c>
      <c r="D358" s="161" t="s">
        <v>13555</v>
      </c>
      <c r="E358" s="160">
        <f>'71'!$AD$25</f>
        <v>1</v>
      </c>
      <c r="F358" s="162" t="str">
        <f>'71'!$L$25</f>
        <v>ЛЕБЕДЕВ Александр</v>
      </c>
      <c r="G358" s="163" t="str">
        <f t="shared" si="23"/>
        <v>ВАСИЛЕНКО Михаил</v>
      </c>
      <c r="H358" s="163" t="str">
        <f t="shared" si="24"/>
        <v>ЛЕБЕДЕВ Александр</v>
      </c>
      <c r="I358" s="164">
        <f t="shared" si="25"/>
        <v>3</v>
      </c>
      <c r="J358" s="165" t="s">
        <v>13555</v>
      </c>
      <c r="K358" s="166">
        <f t="shared" si="26"/>
        <v>1</v>
      </c>
      <c r="L358" s="167"/>
      <c r="M358" s="167"/>
    </row>
    <row r="359" spans="1:13" s="168" customFormat="1" ht="18" customHeight="1">
      <c r="A359" s="158">
        <f>A358</f>
        <v>71</v>
      </c>
      <c r="B359" s="159" t="str">
        <f>'71'!$F$26</f>
        <v>АНТИФЕЕВ Олег</v>
      </c>
      <c r="C359" s="160">
        <f>'71'!$AB$26</f>
        <v>3</v>
      </c>
      <c r="D359" s="161" t="s">
        <v>13555</v>
      </c>
      <c r="E359" s="160">
        <f>'71'!$AD$26</f>
        <v>0</v>
      </c>
      <c r="F359" s="162" t="str">
        <f>'71'!$L$26</f>
        <v>ЭРЕНЦЕНОВ Алдар</v>
      </c>
      <c r="G359" s="163" t="str">
        <f t="shared" si="23"/>
        <v>АНТИФЕЕВ Олег</v>
      </c>
      <c r="H359" s="163" t="str">
        <f t="shared" si="24"/>
        <v>ЭРЕНЦЕНОВ Алдар</v>
      </c>
      <c r="I359" s="164">
        <f t="shared" si="25"/>
        <v>3</v>
      </c>
      <c r="J359" s="165" t="s">
        <v>13555</v>
      </c>
      <c r="K359" s="166">
        <f t="shared" si="26"/>
        <v>0</v>
      </c>
      <c r="L359" s="167"/>
      <c r="M359" s="167"/>
    </row>
    <row r="360" spans="1:13" s="168" customFormat="1" ht="18" customHeight="1">
      <c r="A360" s="158">
        <f>A359</f>
        <v>71</v>
      </c>
      <c r="B360" s="159" t="str">
        <f>'71'!$F$27</f>
        <v>ЕЛИСЕЕВ Максим</v>
      </c>
      <c r="C360" s="160" t="str">
        <f>'71'!$AB$27</f>
        <v/>
      </c>
      <c r="D360" s="161" t="s">
        <v>13555</v>
      </c>
      <c r="E360" s="160" t="str">
        <f>'71'!$AD$27</f>
        <v/>
      </c>
      <c r="F360" s="162" t="str">
        <f>'71'!$L$27</f>
        <v>ЛЕБЕДЕВ Александр</v>
      </c>
      <c r="G360" s="163" t="str">
        <f t="shared" si="23"/>
        <v>ЛЕБЕДЕВ Александр</v>
      </c>
      <c r="H360" s="163" t="str">
        <f t="shared" si="24"/>
        <v>ЛЕБЕДЕВ Александр</v>
      </c>
      <c r="I360" s="164" t="str">
        <f t="shared" si="25"/>
        <v/>
      </c>
      <c r="J360" s="165" t="s">
        <v>13555</v>
      </c>
      <c r="K360" s="166" t="str">
        <f t="shared" si="26"/>
        <v/>
      </c>
      <c r="L360" s="167"/>
      <c r="M360" s="167"/>
    </row>
    <row r="361" spans="1:13" s="168" customFormat="1" ht="18" customHeight="1">
      <c r="A361" s="158">
        <f>A360</f>
        <v>71</v>
      </c>
      <c r="B361" s="159" t="str">
        <f>'71'!$F$28</f>
        <v>ВАСИЛЕНКО Михаил</v>
      </c>
      <c r="C361" s="160" t="str">
        <f>'71'!$AB$28</f>
        <v/>
      </c>
      <c r="D361" s="161" t="s">
        <v>13555</v>
      </c>
      <c r="E361" s="160" t="str">
        <f>'71'!$AD$28</f>
        <v/>
      </c>
      <c r="F361" s="162" t="str">
        <f>'71'!$L$28</f>
        <v>ЖУРАВЛЕВ Евгений</v>
      </c>
      <c r="G361" s="163" t="str">
        <f t="shared" si="23"/>
        <v>ЖУРАВЛЕВ Евгений</v>
      </c>
      <c r="H361" s="163" t="str">
        <f t="shared" si="24"/>
        <v>ЖУРАВЛЕВ Евгений</v>
      </c>
      <c r="I361" s="164" t="str">
        <f t="shared" si="25"/>
        <v/>
      </c>
      <c r="J361" s="165" t="s">
        <v>13555</v>
      </c>
      <c r="K361" s="166" t="str">
        <f t="shared" si="26"/>
        <v/>
      </c>
      <c r="L361" s="167"/>
      <c r="M361" s="167"/>
    </row>
    <row r="362" spans="1:13" s="168" customFormat="1" ht="18" customHeight="1">
      <c r="A362" s="169">
        <f>A357+1</f>
        <v>72</v>
      </c>
      <c r="B362" s="159" t="str">
        <f>'72'!$F$24</f>
        <v>УКРАИНСКИЙ Александр</v>
      </c>
      <c r="C362" s="160">
        <f>'72'!$AB$24</f>
        <v>1</v>
      </c>
      <c r="D362" s="161" t="s">
        <v>13555</v>
      </c>
      <c r="E362" s="160">
        <f>'72'!$AD$24</f>
        <v>3</v>
      </c>
      <c r="F362" s="162" t="str">
        <f>'72'!$L$24</f>
        <v>СОЛОВЕЙ Юрий</v>
      </c>
      <c r="G362" s="163" t="str">
        <f t="shared" si="23"/>
        <v>СОЛОВЕЙ Юрий</v>
      </c>
      <c r="H362" s="163" t="str">
        <f t="shared" si="24"/>
        <v>УКРАИНСКИЙ Александр</v>
      </c>
      <c r="I362" s="164">
        <f t="shared" si="25"/>
        <v>3</v>
      </c>
      <c r="J362" s="165" t="s">
        <v>13555</v>
      </c>
      <c r="K362" s="166">
        <f t="shared" si="26"/>
        <v>1</v>
      </c>
      <c r="L362" s="167"/>
      <c r="M362" s="167"/>
    </row>
    <row r="363" spans="1:13" s="168" customFormat="1" ht="18" customHeight="1">
      <c r="A363" s="169">
        <f>A362</f>
        <v>72</v>
      </c>
      <c r="B363" s="159" t="str">
        <f>'72'!$F$25</f>
        <v>БОРОДИН Илья</v>
      </c>
      <c r="C363" s="160">
        <f>'72'!$AB$25</f>
        <v>3</v>
      </c>
      <c r="D363" s="161" t="s">
        <v>13555</v>
      </c>
      <c r="E363" s="160">
        <f>'72'!$AD$25</f>
        <v>0</v>
      </c>
      <c r="F363" s="162" t="str">
        <f>'72'!$L$25</f>
        <v>ТОМУЛИС Дарья</v>
      </c>
      <c r="G363" s="163" t="str">
        <f t="shared" si="23"/>
        <v>БОРОДИН Илья</v>
      </c>
      <c r="H363" s="163" t="str">
        <f t="shared" si="24"/>
        <v>ТОМУЛИС Дарья</v>
      </c>
      <c r="I363" s="164">
        <f t="shared" si="25"/>
        <v>3</v>
      </c>
      <c r="J363" s="165" t="s">
        <v>13555</v>
      </c>
      <c r="K363" s="166">
        <f t="shared" si="26"/>
        <v>0</v>
      </c>
      <c r="L363" s="167"/>
      <c r="M363" s="167"/>
    </row>
    <row r="364" spans="1:13" s="168" customFormat="1" ht="18" customHeight="1">
      <c r="A364" s="169">
        <f>A363</f>
        <v>72</v>
      </c>
      <c r="B364" s="159" t="str">
        <f>'72'!$F$26</f>
        <v>ГУБАНОВ Никита</v>
      </c>
      <c r="C364" s="160">
        <f>'72'!$AB$26</f>
        <v>3</v>
      </c>
      <c r="D364" s="161" t="s">
        <v>13555</v>
      </c>
      <c r="E364" s="160">
        <f>'72'!$AD$26</f>
        <v>0</v>
      </c>
      <c r="F364" s="162" t="str">
        <f>'72'!$L$26</f>
        <v>ИВАНОВ Константин</v>
      </c>
      <c r="G364" s="163" t="str">
        <f t="shared" si="23"/>
        <v>ГУБАНОВ Никита</v>
      </c>
      <c r="H364" s="163" t="str">
        <f t="shared" si="24"/>
        <v>ИВАНОВ Константин</v>
      </c>
      <c r="I364" s="164">
        <f t="shared" si="25"/>
        <v>3</v>
      </c>
      <c r="J364" s="165" t="s">
        <v>13555</v>
      </c>
      <c r="K364" s="166">
        <f t="shared" si="26"/>
        <v>0</v>
      </c>
      <c r="L364" s="167"/>
      <c r="M364" s="167"/>
    </row>
    <row r="365" spans="1:13" s="168" customFormat="1" ht="18" customHeight="1">
      <c r="A365" s="169">
        <f>A364</f>
        <v>72</v>
      </c>
      <c r="B365" s="159" t="str">
        <f>'72'!$F$27</f>
        <v>УКРАИНСКИЙ Александр</v>
      </c>
      <c r="C365" s="160">
        <f>'72'!$AB$27</f>
        <v>0</v>
      </c>
      <c r="D365" s="161" t="s">
        <v>13555</v>
      </c>
      <c r="E365" s="160">
        <f>'72'!$AD$27</f>
        <v>3</v>
      </c>
      <c r="F365" s="162" t="str">
        <f>'72'!$L$27</f>
        <v>ТОМУЛИС Дарья</v>
      </c>
      <c r="G365" s="163" t="str">
        <f t="shared" si="23"/>
        <v>ТОМУЛИС Дарья</v>
      </c>
      <c r="H365" s="163" t="str">
        <f t="shared" si="24"/>
        <v>УКРАИНСКИЙ Александр</v>
      </c>
      <c r="I365" s="164">
        <f t="shared" si="25"/>
        <v>3</v>
      </c>
      <c r="J365" s="165" t="s">
        <v>13555</v>
      </c>
      <c r="K365" s="166">
        <f t="shared" si="26"/>
        <v>0</v>
      </c>
      <c r="L365" s="167"/>
      <c r="M365" s="167"/>
    </row>
    <row r="366" spans="1:13" s="168" customFormat="1" ht="18" customHeight="1">
      <c r="A366" s="169">
        <f>A365</f>
        <v>72</v>
      </c>
      <c r="B366" s="159" t="str">
        <f>'72'!$F$28</f>
        <v>БОРОДИН Илья</v>
      </c>
      <c r="C366" s="160">
        <f>'72'!$AB$28</f>
        <v>3</v>
      </c>
      <c r="D366" s="161" t="s">
        <v>13555</v>
      </c>
      <c r="E366" s="160">
        <f>'72'!$AD$28</f>
        <v>0</v>
      </c>
      <c r="F366" s="162" t="str">
        <f>'72'!$L$28</f>
        <v>СОЛОВЕЙ Юрий</v>
      </c>
      <c r="G366" s="163" t="str">
        <f t="shared" si="23"/>
        <v>БОРОДИН Илья</v>
      </c>
      <c r="H366" s="163" t="str">
        <f t="shared" si="24"/>
        <v>СОЛОВЕЙ Юрий</v>
      </c>
      <c r="I366" s="164">
        <f t="shared" si="25"/>
        <v>3</v>
      </c>
      <c r="J366" s="165" t="s">
        <v>13555</v>
      </c>
      <c r="K366" s="166">
        <f t="shared" si="26"/>
        <v>0</v>
      </c>
      <c r="L366" s="167"/>
      <c r="M366" s="167"/>
    </row>
    <row r="367" spans="1:13" s="168" customFormat="1" ht="18" customHeight="1">
      <c r="A367" s="158">
        <f>A362+1</f>
        <v>73</v>
      </c>
      <c r="B367" s="159" t="str">
        <f>'73'!$F$24</f>
        <v>БОРДЮГОВСКАЯ Дарья</v>
      </c>
      <c r="C367" s="160">
        <f>'73'!$AB$24</f>
        <v>3</v>
      </c>
      <c r="D367" s="161" t="s">
        <v>13555</v>
      </c>
      <c r="E367" s="160">
        <f>'73'!$AD$24</f>
        <v>0</v>
      </c>
      <c r="F367" s="162" t="str">
        <f>'73'!$L$24</f>
        <v>ТРЕТЬЯКОВ Даниил</v>
      </c>
      <c r="G367" s="163" t="str">
        <f t="shared" si="23"/>
        <v>БОРДЮГОВСКАЯ Дарья</v>
      </c>
      <c r="H367" s="163" t="str">
        <f t="shared" si="24"/>
        <v>ТРЕТЬЯКОВ Даниил</v>
      </c>
      <c r="I367" s="164">
        <f t="shared" si="25"/>
        <v>3</v>
      </c>
      <c r="J367" s="165" t="s">
        <v>13555</v>
      </c>
      <c r="K367" s="166">
        <f t="shared" si="26"/>
        <v>0</v>
      </c>
      <c r="L367" s="167"/>
      <c r="M367" s="167"/>
    </row>
    <row r="368" spans="1:13" s="168" customFormat="1" ht="18" customHeight="1">
      <c r="A368" s="158">
        <f>A367</f>
        <v>73</v>
      </c>
      <c r="B368" s="159" t="str">
        <f>'73'!$F$25</f>
        <v>ЮСУПОВА Карина</v>
      </c>
      <c r="C368" s="160">
        <f>'73'!$AB$25</f>
        <v>3</v>
      </c>
      <c r="D368" s="161" t="s">
        <v>13555</v>
      </c>
      <c r="E368" s="160">
        <f>'73'!$AD$25</f>
        <v>0</v>
      </c>
      <c r="F368" s="162" t="str">
        <f>'73'!$L$25</f>
        <v>ЛЕЩЕНКО Дмитрий</v>
      </c>
      <c r="G368" s="163" t="str">
        <f t="shared" si="23"/>
        <v>ЮСУПОВА Карина</v>
      </c>
      <c r="H368" s="163" t="str">
        <f t="shared" si="24"/>
        <v>ЛЕЩЕНКО Дмитрий</v>
      </c>
      <c r="I368" s="164">
        <f t="shared" si="25"/>
        <v>3</v>
      </c>
      <c r="J368" s="165" t="s">
        <v>13555</v>
      </c>
      <c r="K368" s="166">
        <f t="shared" si="26"/>
        <v>0</v>
      </c>
      <c r="L368" s="167"/>
      <c r="M368" s="167"/>
    </row>
    <row r="369" spans="1:13" s="168" customFormat="1" ht="18" customHeight="1">
      <c r="A369" s="158">
        <f>A368</f>
        <v>73</v>
      </c>
      <c r="B369" s="159" t="str">
        <f>'73'!$F$26</f>
        <v>РАКОВА Мария</v>
      </c>
      <c r="C369" s="160">
        <f>'73'!$AB$26</f>
        <v>1</v>
      </c>
      <c r="D369" s="161" t="s">
        <v>13555</v>
      </c>
      <c r="E369" s="160">
        <f>'73'!$AD$26</f>
        <v>3</v>
      </c>
      <c r="F369" s="162" t="str">
        <f>'73'!$L$26</f>
        <v>ЖУРЕНКО Денис</v>
      </c>
      <c r="G369" s="163" t="str">
        <f t="shared" si="23"/>
        <v>ЖУРЕНКО Денис</v>
      </c>
      <c r="H369" s="163" t="str">
        <f t="shared" si="24"/>
        <v>РАКОВА Мария</v>
      </c>
      <c r="I369" s="164">
        <f t="shared" si="25"/>
        <v>3</v>
      </c>
      <c r="J369" s="165" t="s">
        <v>13555</v>
      </c>
      <c r="K369" s="166">
        <f t="shared" si="26"/>
        <v>1</v>
      </c>
      <c r="L369" s="167"/>
      <c r="M369" s="167"/>
    </row>
    <row r="370" spans="1:13" s="168" customFormat="1" ht="18" customHeight="1">
      <c r="A370" s="158">
        <f>A369</f>
        <v>73</v>
      </c>
      <c r="B370" s="159" t="str">
        <f>'73'!$F$27</f>
        <v>БОРДЮГОВСКАЯ Дарья</v>
      </c>
      <c r="C370" s="160">
        <f>'73'!$AB$27</f>
        <v>3</v>
      </c>
      <c r="D370" s="161" t="s">
        <v>13555</v>
      </c>
      <c r="E370" s="160">
        <f>'73'!$AD$27</f>
        <v>1</v>
      </c>
      <c r="F370" s="162" t="str">
        <f>'73'!$L$27</f>
        <v>ЛЕЩЕНКО Дмитрий</v>
      </c>
      <c r="G370" s="163" t="str">
        <f t="shared" si="23"/>
        <v>БОРДЮГОВСКАЯ Дарья</v>
      </c>
      <c r="H370" s="163" t="str">
        <f t="shared" si="24"/>
        <v>ЛЕЩЕНКО Дмитрий</v>
      </c>
      <c r="I370" s="164">
        <f t="shared" si="25"/>
        <v>3</v>
      </c>
      <c r="J370" s="165" t="s">
        <v>13555</v>
      </c>
      <c r="K370" s="166">
        <f t="shared" si="26"/>
        <v>1</v>
      </c>
      <c r="L370" s="167"/>
      <c r="M370" s="167"/>
    </row>
    <row r="371" spans="1:13" s="168" customFormat="1" ht="18" customHeight="1">
      <c r="A371" s="158">
        <f>A370</f>
        <v>73</v>
      </c>
      <c r="B371" s="159" t="str">
        <f>'73'!$F$28</f>
        <v>ЮСУПОВА Карина</v>
      </c>
      <c r="C371" s="160" t="str">
        <f>'73'!$AB$28</f>
        <v/>
      </c>
      <c r="D371" s="161" t="s">
        <v>13555</v>
      </c>
      <c r="E371" s="160" t="str">
        <f>'73'!$AD$28</f>
        <v/>
      </c>
      <c r="F371" s="162" t="str">
        <f>'73'!$L$28</f>
        <v>ТРЕТЬЯКОВ Даниил</v>
      </c>
      <c r="G371" s="163" t="str">
        <f t="shared" si="23"/>
        <v>ТРЕТЬЯКОВ Даниил</v>
      </c>
      <c r="H371" s="163" t="str">
        <f t="shared" si="24"/>
        <v>ТРЕТЬЯКОВ Даниил</v>
      </c>
      <c r="I371" s="164" t="str">
        <f t="shared" si="25"/>
        <v/>
      </c>
      <c r="J371" s="165" t="s">
        <v>13555</v>
      </c>
      <c r="K371" s="166" t="str">
        <f t="shared" si="26"/>
        <v/>
      </c>
      <c r="L371" s="167"/>
      <c r="M371" s="167"/>
    </row>
    <row r="372" spans="1:13" s="168" customFormat="1" ht="18" customHeight="1">
      <c r="A372" s="169">
        <f>A367+1</f>
        <v>74</v>
      </c>
      <c r="B372" s="159" t="str">
        <f>'74'!$F$24</f>
        <v>ТКАЧЕНКО Максим</v>
      </c>
      <c r="C372" s="160">
        <f>'74'!$AB$24</f>
        <v>3</v>
      </c>
      <c r="D372" s="161" t="s">
        <v>13555</v>
      </c>
      <c r="E372" s="160">
        <f>'74'!$AD$24</f>
        <v>0</v>
      </c>
      <c r="F372" s="162" t="str">
        <f>'74'!$L$24</f>
        <v>ЛОПАТИН Александр</v>
      </c>
      <c r="G372" s="163" t="str">
        <f t="shared" si="23"/>
        <v>ТКАЧЕНКО Максим</v>
      </c>
      <c r="H372" s="163" t="str">
        <f t="shared" si="24"/>
        <v>ЛОПАТИН Александр</v>
      </c>
      <c r="I372" s="164">
        <f t="shared" si="25"/>
        <v>3</v>
      </c>
      <c r="J372" s="165" t="s">
        <v>13555</v>
      </c>
      <c r="K372" s="166">
        <f t="shared" si="26"/>
        <v>0</v>
      </c>
      <c r="L372" s="167"/>
      <c r="M372" s="167"/>
    </row>
    <row r="373" spans="1:13" s="168" customFormat="1" ht="18" customHeight="1">
      <c r="A373" s="169">
        <f>A372</f>
        <v>74</v>
      </c>
      <c r="B373" s="159" t="str">
        <f>'74'!$F$25</f>
        <v>СУСЛИН Анатолий</v>
      </c>
      <c r="C373" s="160">
        <f>'74'!$AB$25</f>
        <v>0</v>
      </c>
      <c r="D373" s="161" t="s">
        <v>13555</v>
      </c>
      <c r="E373" s="160">
        <f>'74'!$AD$25</f>
        <v>3</v>
      </c>
      <c r="F373" s="162" t="str">
        <f>'74'!$L$25</f>
        <v>ЧЕРКЕС Данил</v>
      </c>
      <c r="G373" s="163" t="str">
        <f t="shared" si="23"/>
        <v>ЧЕРКЕС Данил</v>
      </c>
      <c r="H373" s="163" t="str">
        <f t="shared" si="24"/>
        <v>СУСЛИН Анатолий</v>
      </c>
      <c r="I373" s="164">
        <f t="shared" si="25"/>
        <v>3</v>
      </c>
      <c r="J373" s="165" t="s">
        <v>13555</v>
      </c>
      <c r="K373" s="166">
        <f t="shared" si="26"/>
        <v>0</v>
      </c>
      <c r="L373" s="167"/>
      <c r="M373" s="167"/>
    </row>
    <row r="374" spans="1:13" s="168" customFormat="1" ht="18" customHeight="1">
      <c r="A374" s="169">
        <f>A373</f>
        <v>74</v>
      </c>
      <c r="B374" s="159" t="str">
        <f>'74'!$F$26</f>
        <v>ЧЕРНЫШКОВА Нина</v>
      </c>
      <c r="C374" s="160">
        <f>'74'!$AB$26</f>
        <v>0</v>
      </c>
      <c r="D374" s="161" t="s">
        <v>13555</v>
      </c>
      <c r="E374" s="160">
        <f>'74'!$AD$26</f>
        <v>3</v>
      </c>
      <c r="F374" s="162" t="str">
        <f>'74'!$L$26</f>
        <v>КОСТКИН Денис</v>
      </c>
      <c r="G374" s="163" t="str">
        <f t="shared" si="23"/>
        <v>КОСТКИН Денис</v>
      </c>
      <c r="H374" s="163" t="str">
        <f t="shared" si="24"/>
        <v>ЧЕРНЫШКОВА Нина</v>
      </c>
      <c r="I374" s="164">
        <f t="shared" si="25"/>
        <v>3</v>
      </c>
      <c r="J374" s="165" t="s">
        <v>13555</v>
      </c>
      <c r="K374" s="166">
        <f t="shared" si="26"/>
        <v>0</v>
      </c>
      <c r="L374" s="167"/>
      <c r="M374" s="167"/>
    </row>
    <row r="375" spans="1:13" s="168" customFormat="1" ht="18" customHeight="1">
      <c r="A375" s="169">
        <f>A374</f>
        <v>74</v>
      </c>
      <c r="B375" s="159" t="str">
        <f>'74'!$F$27</f>
        <v>ТКАЧЕНКО Максим</v>
      </c>
      <c r="C375" s="160">
        <f>'74'!$AB$27</f>
        <v>0</v>
      </c>
      <c r="D375" s="161" t="s">
        <v>13555</v>
      </c>
      <c r="E375" s="160">
        <f>'74'!$AD$27</f>
        <v>3</v>
      </c>
      <c r="F375" s="162" t="str">
        <f>'74'!$L$27</f>
        <v>ЧЕРКЕС Данил</v>
      </c>
      <c r="G375" s="163" t="str">
        <f t="shared" si="23"/>
        <v>ЧЕРКЕС Данил</v>
      </c>
      <c r="H375" s="163" t="str">
        <f t="shared" si="24"/>
        <v>ТКАЧЕНКО Максим</v>
      </c>
      <c r="I375" s="164">
        <f t="shared" si="25"/>
        <v>3</v>
      </c>
      <c r="J375" s="165" t="s">
        <v>13555</v>
      </c>
      <c r="K375" s="166">
        <f t="shared" si="26"/>
        <v>0</v>
      </c>
      <c r="L375" s="167"/>
      <c r="M375" s="167"/>
    </row>
    <row r="376" spans="1:13" s="168" customFormat="1" ht="18" customHeight="1">
      <c r="A376" s="169">
        <f>A375</f>
        <v>74</v>
      </c>
      <c r="B376" s="159" t="str">
        <f>'74'!$F$28</f>
        <v>СУСЛИН Анатолий</v>
      </c>
      <c r="C376" s="160" t="str">
        <f>'74'!$AB$28</f>
        <v/>
      </c>
      <c r="D376" s="161" t="s">
        <v>13555</v>
      </c>
      <c r="E376" s="160" t="str">
        <f>'74'!$AD$28</f>
        <v/>
      </c>
      <c r="F376" s="162" t="str">
        <f>'74'!$L$28</f>
        <v>ЛОПАТИН Александр</v>
      </c>
      <c r="G376" s="163" t="str">
        <f t="shared" si="23"/>
        <v>ЛОПАТИН Александр</v>
      </c>
      <c r="H376" s="163" t="str">
        <f t="shared" si="24"/>
        <v>ЛОПАТИН Александр</v>
      </c>
      <c r="I376" s="164" t="str">
        <f t="shared" si="25"/>
        <v/>
      </c>
      <c r="J376" s="165" t="s">
        <v>13555</v>
      </c>
      <c r="K376" s="166" t="str">
        <f t="shared" si="26"/>
        <v/>
      </c>
      <c r="L376" s="167"/>
      <c r="M376" s="167"/>
    </row>
    <row r="377" spans="1:13" s="168" customFormat="1" ht="18" customHeight="1">
      <c r="A377" s="158">
        <f>A372+1</f>
        <v>75</v>
      </c>
      <c r="B377" s="159" t="str">
        <f>'75'!$F$24</f>
        <v>КЛИМЧЕНКО Виктория</v>
      </c>
      <c r="C377" s="160">
        <f>'75'!$AB$24</f>
        <v>3</v>
      </c>
      <c r="D377" s="161" t="s">
        <v>13555</v>
      </c>
      <c r="E377" s="160">
        <f>'75'!$AD$24</f>
        <v>2</v>
      </c>
      <c r="F377" s="162" t="str">
        <f>'75'!$L$24</f>
        <v>ЧЕРНЯВСКАЯ Елизавета</v>
      </c>
      <c r="G377" s="163" t="str">
        <f t="shared" si="23"/>
        <v>КЛИМЧЕНКО Виктория</v>
      </c>
      <c r="H377" s="163" t="str">
        <f t="shared" si="24"/>
        <v>ЧЕРНЯВСКАЯ Елизавета</v>
      </c>
      <c r="I377" s="164">
        <f t="shared" si="25"/>
        <v>3</v>
      </c>
      <c r="J377" s="165" t="s">
        <v>13555</v>
      </c>
      <c r="K377" s="166">
        <f t="shared" si="26"/>
        <v>2</v>
      </c>
      <c r="L377" s="167"/>
      <c r="M377" s="167"/>
    </row>
    <row r="378" spans="1:13" s="168" customFormat="1" ht="18" customHeight="1">
      <c r="A378" s="158">
        <f>A377</f>
        <v>75</v>
      </c>
      <c r="B378" s="159" t="str">
        <f>'75'!$F$25</f>
        <v>ВИНОГРАДОВ Алексей</v>
      </c>
      <c r="C378" s="160">
        <f>'75'!$AB$25</f>
        <v>0</v>
      </c>
      <c r="D378" s="161" t="s">
        <v>13555</v>
      </c>
      <c r="E378" s="160">
        <f>'75'!$AD$25</f>
        <v>3</v>
      </c>
      <c r="F378" s="162" t="str">
        <f>'75'!$L$25</f>
        <v>СИНЧЕНКО Виталий</v>
      </c>
      <c r="G378" s="163" t="str">
        <f t="shared" si="23"/>
        <v>СИНЧЕНКО Виталий</v>
      </c>
      <c r="H378" s="163" t="str">
        <f t="shared" si="24"/>
        <v>ВИНОГРАДОВ Алексей</v>
      </c>
      <c r="I378" s="164">
        <f t="shared" si="25"/>
        <v>3</v>
      </c>
      <c r="J378" s="165" t="s">
        <v>13555</v>
      </c>
      <c r="K378" s="166">
        <f t="shared" si="26"/>
        <v>0</v>
      </c>
      <c r="L378" s="167"/>
      <c r="M378" s="167"/>
    </row>
    <row r="379" spans="1:13" s="168" customFormat="1" ht="18" customHeight="1">
      <c r="A379" s="158">
        <f>A378</f>
        <v>75</v>
      </c>
      <c r="B379" s="159" t="str">
        <f>'75'!$F$26</f>
        <v>ВАРТАНОВ Армен</v>
      </c>
      <c r="C379" s="160">
        <f>'75'!$AB$26</f>
        <v>3</v>
      </c>
      <c r="D379" s="161" t="s">
        <v>13555</v>
      </c>
      <c r="E379" s="160">
        <f>'75'!$AD$26</f>
        <v>0</v>
      </c>
      <c r="F379" s="162" t="str">
        <f>'75'!$L$26</f>
        <v>ХАРЧЕНКО Вера</v>
      </c>
      <c r="G379" s="163" t="str">
        <f t="shared" si="23"/>
        <v>ВАРТАНОВ Армен</v>
      </c>
      <c r="H379" s="163" t="str">
        <f t="shared" si="24"/>
        <v>ХАРЧЕНКО Вера</v>
      </c>
      <c r="I379" s="164">
        <f t="shared" si="25"/>
        <v>3</v>
      </c>
      <c r="J379" s="165" t="s">
        <v>13555</v>
      </c>
      <c r="K379" s="166">
        <f t="shared" si="26"/>
        <v>0</v>
      </c>
      <c r="L379" s="167"/>
      <c r="M379" s="167"/>
    </row>
    <row r="380" spans="1:13" s="168" customFormat="1" ht="18" customHeight="1">
      <c r="A380" s="158">
        <f>A379</f>
        <v>75</v>
      </c>
      <c r="B380" s="159" t="str">
        <f>'75'!$F$27</f>
        <v>КЛИМЧЕНКО Виктория</v>
      </c>
      <c r="C380" s="160">
        <f>'75'!$AB$27</f>
        <v>2</v>
      </c>
      <c r="D380" s="161" t="s">
        <v>13555</v>
      </c>
      <c r="E380" s="160">
        <f>'75'!$AD$27</f>
        <v>3</v>
      </c>
      <c r="F380" s="162" t="str">
        <f>'75'!$L$27</f>
        <v>СИНЧЕНКО Виталий</v>
      </c>
      <c r="G380" s="163" t="str">
        <f t="shared" si="23"/>
        <v>СИНЧЕНКО Виталий</v>
      </c>
      <c r="H380" s="163" t="str">
        <f t="shared" si="24"/>
        <v>КЛИМЧЕНКО Виктория</v>
      </c>
      <c r="I380" s="164">
        <f t="shared" si="25"/>
        <v>3</v>
      </c>
      <c r="J380" s="165" t="s">
        <v>13555</v>
      </c>
      <c r="K380" s="166">
        <f t="shared" si="26"/>
        <v>2</v>
      </c>
      <c r="L380" s="167"/>
      <c r="M380" s="167"/>
    </row>
    <row r="381" spans="1:13" s="168" customFormat="1" ht="18" customHeight="1">
      <c r="A381" s="158">
        <f>A380</f>
        <v>75</v>
      </c>
      <c r="B381" s="159" t="str">
        <f>'75'!$F$28</f>
        <v>ВИНОГРАДОВ Алексей</v>
      </c>
      <c r="C381" s="160">
        <f>'75'!$AB$28</f>
        <v>0</v>
      </c>
      <c r="D381" s="161" t="s">
        <v>13555</v>
      </c>
      <c r="E381" s="160">
        <f>'75'!$AD$28</f>
        <v>3</v>
      </c>
      <c r="F381" s="162" t="str">
        <f>'75'!$L$28</f>
        <v>ЧЕРНЯВСКАЯ Елизавета</v>
      </c>
      <c r="G381" s="163" t="str">
        <f t="shared" si="23"/>
        <v>ЧЕРНЯВСКАЯ Елизавета</v>
      </c>
      <c r="H381" s="163" t="str">
        <f t="shared" si="24"/>
        <v>ВИНОГРАДОВ Алексей</v>
      </c>
      <c r="I381" s="164">
        <f t="shared" si="25"/>
        <v>3</v>
      </c>
      <c r="J381" s="165" t="s">
        <v>13555</v>
      </c>
      <c r="K381" s="166">
        <f t="shared" si="26"/>
        <v>0</v>
      </c>
      <c r="L381" s="167"/>
      <c r="M381" s="167"/>
    </row>
    <row r="382" spans="1:13" s="168" customFormat="1" ht="18" customHeight="1">
      <c r="A382" s="169">
        <f>A377+1</f>
        <v>76</v>
      </c>
      <c r="B382" s="159" t="str">
        <f>'76'!$F$24</f>
        <v>ВАСИЛЕНКО Михаил</v>
      </c>
      <c r="C382" s="160">
        <f>'76'!$AB$24</f>
        <v>0</v>
      </c>
      <c r="D382" s="161" t="s">
        <v>13555</v>
      </c>
      <c r="E382" s="160">
        <f>'76'!$AD$24</f>
        <v>3</v>
      </c>
      <c r="F382" s="162" t="str">
        <f>'76'!$L$24</f>
        <v>НАУМОВ Михаил</v>
      </c>
      <c r="G382" s="163" t="str">
        <f t="shared" si="23"/>
        <v>НАУМОВ Михаил</v>
      </c>
      <c r="H382" s="163" t="str">
        <f t="shared" si="24"/>
        <v>ВАСИЛЕНКО Михаил</v>
      </c>
      <c r="I382" s="164">
        <f t="shared" si="25"/>
        <v>3</v>
      </c>
      <c r="J382" s="165" t="s">
        <v>13555</v>
      </c>
      <c r="K382" s="166">
        <f t="shared" si="26"/>
        <v>0</v>
      </c>
      <c r="L382" s="167"/>
      <c r="M382" s="167"/>
    </row>
    <row r="383" spans="1:13" s="168" customFormat="1" ht="18" customHeight="1">
      <c r="A383" s="169">
        <f>A382</f>
        <v>76</v>
      </c>
      <c r="B383" s="159" t="str">
        <f>'76'!$F$25</f>
        <v>ЕЛИСЕЕВ Максим</v>
      </c>
      <c r="C383" s="160">
        <f>'76'!$AB$25</f>
        <v>3</v>
      </c>
      <c r="D383" s="161" t="s">
        <v>13555</v>
      </c>
      <c r="E383" s="160">
        <f>'76'!$AD$25</f>
        <v>2</v>
      </c>
      <c r="F383" s="162" t="str">
        <f>'76'!$L$25</f>
        <v>ЧЕРНОКНИЖНИКОВ Александр</v>
      </c>
      <c r="G383" s="163" t="str">
        <f t="shared" si="23"/>
        <v>ЕЛИСЕЕВ Максим</v>
      </c>
      <c r="H383" s="163" t="str">
        <f t="shared" si="24"/>
        <v>ЧЕРНОКНИЖНИКОВ Александр</v>
      </c>
      <c r="I383" s="164">
        <f t="shared" si="25"/>
        <v>3</v>
      </c>
      <c r="J383" s="165" t="s">
        <v>13555</v>
      </c>
      <c r="K383" s="166">
        <f t="shared" si="26"/>
        <v>2</v>
      </c>
      <c r="L383" s="167"/>
      <c r="M383" s="167"/>
    </row>
    <row r="384" spans="1:13" s="168" customFormat="1" ht="18" customHeight="1">
      <c r="A384" s="169">
        <f>A383</f>
        <v>76</v>
      </c>
      <c r="B384" s="159" t="str">
        <f>'76'!$F$26</f>
        <v>АНТИФЕЕВ Олег</v>
      </c>
      <c r="C384" s="160">
        <f>'76'!$AB$26</f>
        <v>1</v>
      </c>
      <c r="D384" s="161" t="s">
        <v>13555</v>
      </c>
      <c r="E384" s="160">
        <f>'76'!$AD$26</f>
        <v>3</v>
      </c>
      <c r="F384" s="162" t="str">
        <f>'76'!$L$26</f>
        <v>КАЛАШНИКОВА Эвелина</v>
      </c>
      <c r="G384" s="163" t="str">
        <f t="shared" si="23"/>
        <v>КАЛАШНИКОВА Эвелина</v>
      </c>
      <c r="H384" s="163" t="str">
        <f t="shared" si="24"/>
        <v>АНТИФЕЕВ Олег</v>
      </c>
      <c r="I384" s="164">
        <f t="shared" si="25"/>
        <v>3</v>
      </c>
      <c r="J384" s="165" t="s">
        <v>13555</v>
      </c>
      <c r="K384" s="166">
        <f t="shared" si="26"/>
        <v>1</v>
      </c>
      <c r="L384" s="167"/>
      <c r="M384" s="167"/>
    </row>
    <row r="385" spans="1:13" s="168" customFormat="1" ht="18" customHeight="1">
      <c r="A385" s="169">
        <f>A384</f>
        <v>76</v>
      </c>
      <c r="B385" s="159" t="str">
        <f>'76'!$F$27</f>
        <v>ВАСИЛЕНКО Михаил</v>
      </c>
      <c r="C385" s="160">
        <f>'76'!$AB$27</f>
        <v>0</v>
      </c>
      <c r="D385" s="161" t="s">
        <v>13555</v>
      </c>
      <c r="E385" s="160">
        <f>'76'!$AD$27</f>
        <v>3</v>
      </c>
      <c r="F385" s="162" t="str">
        <f>'76'!$L$27</f>
        <v>ЧЕРНОКНИЖНИКОВ Александр</v>
      </c>
      <c r="G385" s="163" t="str">
        <f t="shared" si="23"/>
        <v>ЧЕРНОКНИЖНИКОВ Александр</v>
      </c>
      <c r="H385" s="163" t="str">
        <f t="shared" si="24"/>
        <v>ВАСИЛЕНКО Михаил</v>
      </c>
      <c r="I385" s="164">
        <f t="shared" si="25"/>
        <v>3</v>
      </c>
      <c r="J385" s="165" t="s">
        <v>13555</v>
      </c>
      <c r="K385" s="166">
        <f t="shared" si="26"/>
        <v>0</v>
      </c>
      <c r="L385" s="167"/>
      <c r="M385" s="167"/>
    </row>
    <row r="386" spans="1:13" s="168" customFormat="1" ht="18" customHeight="1">
      <c r="A386" s="169">
        <f>A385</f>
        <v>76</v>
      </c>
      <c r="B386" s="159" t="str">
        <f>'76'!$F$28</f>
        <v>ЕЛИСЕЕВ Максим</v>
      </c>
      <c r="C386" s="160" t="str">
        <f>'76'!$AB$28</f>
        <v/>
      </c>
      <c r="D386" s="161" t="s">
        <v>13555</v>
      </c>
      <c r="E386" s="160" t="str">
        <f>'76'!$AD$28</f>
        <v/>
      </c>
      <c r="F386" s="162" t="str">
        <f>'76'!$L$28</f>
        <v>НАУМОВ Михаил</v>
      </c>
      <c r="G386" s="163" t="str">
        <f t="shared" si="23"/>
        <v>НАУМОВ Михаил</v>
      </c>
      <c r="H386" s="163" t="str">
        <f t="shared" si="24"/>
        <v>НАУМОВ Михаил</v>
      </c>
      <c r="I386" s="164" t="str">
        <f t="shared" si="25"/>
        <v/>
      </c>
      <c r="J386" s="165" t="s">
        <v>13555</v>
      </c>
      <c r="K386" s="166" t="str">
        <f t="shared" si="26"/>
        <v/>
      </c>
      <c r="L386" s="167"/>
      <c r="M386" s="167"/>
    </row>
    <row r="387" spans="1:13" s="168" customFormat="1" ht="18" customHeight="1">
      <c r="A387" s="158">
        <f>A382+1</f>
        <v>77</v>
      </c>
      <c r="B387" s="159" t="str">
        <f>'77'!$F$24</f>
        <v>СЕРДЮК Роман</v>
      </c>
      <c r="C387" s="160">
        <f>'77'!$AB$24</f>
        <v>2</v>
      </c>
      <c r="D387" s="161" t="s">
        <v>13555</v>
      </c>
      <c r="E387" s="160">
        <f>'77'!$AD$24</f>
        <v>3</v>
      </c>
      <c r="F387" s="162" t="str">
        <f>'77'!$L$24</f>
        <v>ЧЕРЕДНИЧЕНКО Сергей</v>
      </c>
      <c r="G387" s="163" t="str">
        <f t="shared" si="23"/>
        <v>ЧЕРЕДНИЧЕНКО Сергей</v>
      </c>
      <c r="H387" s="163" t="str">
        <f t="shared" si="24"/>
        <v>СЕРДЮК Роман</v>
      </c>
      <c r="I387" s="164">
        <f t="shared" si="25"/>
        <v>3</v>
      </c>
      <c r="J387" s="165" t="s">
        <v>13555</v>
      </c>
      <c r="K387" s="166">
        <f t="shared" si="26"/>
        <v>2</v>
      </c>
      <c r="L387" s="167"/>
      <c r="M387" s="167"/>
    </row>
    <row r="388" spans="1:13" s="168" customFormat="1" ht="18" customHeight="1">
      <c r="A388" s="158">
        <f>A387</f>
        <v>77</v>
      </c>
      <c r="B388" s="159" t="str">
        <f>'77'!$F$25</f>
        <v>ИВАНОВ Константин</v>
      </c>
      <c r="C388" s="160">
        <f>'77'!$AB$25</f>
        <v>0</v>
      </c>
      <c r="D388" s="161" t="s">
        <v>13555</v>
      </c>
      <c r="E388" s="160">
        <f>'77'!$AD$25</f>
        <v>3</v>
      </c>
      <c r="F388" s="162" t="str">
        <f>'77'!$L$25</f>
        <v>ШЕПЕЛЕВ Роман</v>
      </c>
      <c r="G388" s="163" t="str">
        <f t="shared" si="23"/>
        <v>ШЕПЕЛЕВ Роман</v>
      </c>
      <c r="H388" s="163" t="str">
        <f t="shared" si="24"/>
        <v>ИВАНОВ Константин</v>
      </c>
      <c r="I388" s="164">
        <f t="shared" si="25"/>
        <v>3</v>
      </c>
      <c r="J388" s="165" t="s">
        <v>13555</v>
      </c>
      <c r="K388" s="166">
        <f t="shared" si="26"/>
        <v>0</v>
      </c>
      <c r="L388" s="167"/>
      <c r="M388" s="167"/>
    </row>
    <row r="389" spans="1:13" s="168" customFormat="1" ht="18" customHeight="1">
      <c r="A389" s="158">
        <f>A388</f>
        <v>77</v>
      </c>
      <c r="B389" s="159" t="str">
        <f>'77'!$F$26</f>
        <v>ТОМУЛИС Дарья</v>
      </c>
      <c r="C389" s="160">
        <f>'77'!$AB$26</f>
        <v>0</v>
      </c>
      <c r="D389" s="161" t="s">
        <v>13555</v>
      </c>
      <c r="E389" s="160">
        <f>'77'!$AD$26</f>
        <v>3</v>
      </c>
      <c r="F389" s="162" t="str">
        <f>'77'!$L$26</f>
        <v>ЛАПИН Андрей</v>
      </c>
      <c r="G389" s="163" t="str">
        <f t="shared" si="23"/>
        <v>ЛАПИН Андрей</v>
      </c>
      <c r="H389" s="163" t="str">
        <f t="shared" si="24"/>
        <v>ТОМУЛИС Дарья</v>
      </c>
      <c r="I389" s="164">
        <f t="shared" si="25"/>
        <v>3</v>
      </c>
      <c r="J389" s="165" t="s">
        <v>13555</v>
      </c>
      <c r="K389" s="166">
        <f t="shared" si="26"/>
        <v>0</v>
      </c>
      <c r="L389" s="167"/>
      <c r="M389" s="167"/>
    </row>
    <row r="390" spans="1:13" s="168" customFormat="1" ht="18" customHeight="1">
      <c r="A390" s="158">
        <f>A389</f>
        <v>77</v>
      </c>
      <c r="B390" s="159" t="str">
        <f>'77'!$F$27</f>
        <v>СЕРДЮК Роман</v>
      </c>
      <c r="C390" s="160" t="str">
        <f>'77'!$AB$27</f>
        <v/>
      </c>
      <c r="D390" s="161" t="s">
        <v>13555</v>
      </c>
      <c r="E390" s="160" t="str">
        <f>'77'!$AD$27</f>
        <v/>
      </c>
      <c r="F390" s="162" t="str">
        <f>'77'!$L$27</f>
        <v>ШЕПЕЛЕВ Роман</v>
      </c>
      <c r="G390" s="163" t="str">
        <f t="shared" si="23"/>
        <v>ШЕПЕЛЕВ Роман</v>
      </c>
      <c r="H390" s="163" t="str">
        <f t="shared" si="24"/>
        <v>ШЕПЕЛЕВ Роман</v>
      </c>
      <c r="I390" s="164" t="str">
        <f t="shared" si="25"/>
        <v/>
      </c>
      <c r="J390" s="165" t="s">
        <v>13555</v>
      </c>
      <c r="K390" s="166" t="str">
        <f t="shared" si="26"/>
        <v/>
      </c>
      <c r="L390" s="167"/>
      <c r="M390" s="167"/>
    </row>
    <row r="391" spans="1:13" s="168" customFormat="1" ht="18" customHeight="1">
      <c r="A391" s="158">
        <f>A390</f>
        <v>77</v>
      </c>
      <c r="B391" s="159" t="str">
        <f>'77'!$F$28</f>
        <v>ИВАНОВ Константин</v>
      </c>
      <c r="C391" s="160" t="str">
        <f>'77'!$AB$28</f>
        <v/>
      </c>
      <c r="D391" s="161" t="s">
        <v>13555</v>
      </c>
      <c r="E391" s="160" t="str">
        <f>'77'!$AD$28</f>
        <v/>
      </c>
      <c r="F391" s="162" t="str">
        <f>'77'!$L$28</f>
        <v>ЧЕРЕДНИЧЕНКО Сергей</v>
      </c>
      <c r="G391" s="163" t="str">
        <f t="shared" ref="G391:G416" si="27">IF(C391&gt;E391,B391,F391)</f>
        <v>ЧЕРЕДНИЧЕНКО Сергей</v>
      </c>
      <c r="H391" s="163" t="str">
        <f t="shared" ref="H391:H416" si="28">IF(C391&lt;E391,B391,F391)</f>
        <v>ЧЕРЕДНИЧЕНКО Сергей</v>
      </c>
      <c r="I391" s="164" t="str">
        <f t="shared" ref="I391:I416" si="29">IF(C391&gt;E391,C391,E391)</f>
        <v/>
      </c>
      <c r="J391" s="165" t="s">
        <v>13555</v>
      </c>
      <c r="K391" s="166" t="str">
        <f t="shared" ref="K391:K416" si="30">IF(C391&lt;E391,C391,E391)</f>
        <v/>
      </c>
      <c r="L391" s="167"/>
      <c r="M391" s="167"/>
    </row>
    <row r="392" spans="1:13" s="168" customFormat="1" ht="18" customHeight="1">
      <c r="A392" s="169">
        <f>A387+1</f>
        <v>78</v>
      </c>
      <c r="B392" s="159" t="str">
        <f>'78'!$F$24</f>
        <v>ЮСУПОВА Карина</v>
      </c>
      <c r="C392" s="160">
        <f>'78'!$AB$24</f>
        <v>3</v>
      </c>
      <c r="D392" s="161" t="s">
        <v>13555</v>
      </c>
      <c r="E392" s="160">
        <f>'78'!$AD$24</f>
        <v>0</v>
      </c>
      <c r="F392" s="162" t="str">
        <f>'78'!$L$24</f>
        <v>ЖУРАВЛЕВ Евгений</v>
      </c>
      <c r="G392" s="163" t="str">
        <f t="shared" si="27"/>
        <v>ЮСУПОВА Карина</v>
      </c>
      <c r="H392" s="163" t="str">
        <f t="shared" si="28"/>
        <v>ЖУРАВЛЕВ Евгений</v>
      </c>
      <c r="I392" s="164">
        <f t="shared" si="29"/>
        <v>3</v>
      </c>
      <c r="J392" s="165" t="s">
        <v>13555</v>
      </c>
      <c r="K392" s="166">
        <f t="shared" si="30"/>
        <v>0</v>
      </c>
      <c r="L392" s="167"/>
      <c r="M392" s="167"/>
    </row>
    <row r="393" spans="1:13" s="168" customFormat="1" ht="18" customHeight="1">
      <c r="A393" s="169">
        <f>A392</f>
        <v>78</v>
      </c>
      <c r="B393" s="159" t="str">
        <f>'78'!$F$25</f>
        <v>РАКОВА Мария</v>
      </c>
      <c r="C393" s="160">
        <f>'78'!$AB$25</f>
        <v>3</v>
      </c>
      <c r="D393" s="161" t="s">
        <v>13555</v>
      </c>
      <c r="E393" s="160">
        <f>'78'!$AD$25</f>
        <v>1</v>
      </c>
      <c r="F393" s="162" t="str">
        <f>'78'!$L$25</f>
        <v>ЛЕБЕДЕВ Александр</v>
      </c>
      <c r="G393" s="163" t="str">
        <f t="shared" si="27"/>
        <v>РАКОВА Мария</v>
      </c>
      <c r="H393" s="163" t="str">
        <f t="shared" si="28"/>
        <v>ЛЕБЕДЕВ Александр</v>
      </c>
      <c r="I393" s="164">
        <f t="shared" si="29"/>
        <v>3</v>
      </c>
      <c r="J393" s="165" t="s">
        <v>13555</v>
      </c>
      <c r="K393" s="166">
        <f t="shared" si="30"/>
        <v>1</v>
      </c>
      <c r="L393" s="167"/>
      <c r="M393" s="167"/>
    </row>
    <row r="394" spans="1:13" s="168" customFormat="1" ht="18" customHeight="1">
      <c r="A394" s="169">
        <f>A393</f>
        <v>78</v>
      </c>
      <c r="B394" s="159" t="str">
        <f>'78'!$F$26</f>
        <v>БОРДЮГОВСКАЯ Дарья</v>
      </c>
      <c r="C394" s="160">
        <f>'78'!$AB$26</f>
        <v>3</v>
      </c>
      <c r="D394" s="161" t="s">
        <v>13555</v>
      </c>
      <c r="E394" s="160">
        <f>'78'!$AD$26</f>
        <v>0</v>
      </c>
      <c r="F394" s="162" t="str">
        <f>'78'!$L$26</f>
        <v>ЭРЕНЦЕНОВ Алдар</v>
      </c>
      <c r="G394" s="163" t="str">
        <f t="shared" si="27"/>
        <v>БОРДЮГОВСКАЯ Дарья</v>
      </c>
      <c r="H394" s="163" t="str">
        <f t="shared" si="28"/>
        <v>ЭРЕНЦЕНОВ Алдар</v>
      </c>
      <c r="I394" s="164">
        <f t="shared" si="29"/>
        <v>3</v>
      </c>
      <c r="J394" s="165" t="s">
        <v>13555</v>
      </c>
      <c r="K394" s="166">
        <f t="shared" si="30"/>
        <v>0</v>
      </c>
      <c r="L394" s="167"/>
      <c r="M394" s="167"/>
    </row>
    <row r="395" spans="1:13" s="168" customFormat="1" ht="18" customHeight="1">
      <c r="A395" s="169">
        <f>A394</f>
        <v>78</v>
      </c>
      <c r="B395" s="159" t="str">
        <f>'78'!$F$27</f>
        <v>ЮСУПОВА Карина</v>
      </c>
      <c r="C395" s="160" t="str">
        <f>'78'!$AB$27</f>
        <v/>
      </c>
      <c r="D395" s="161" t="s">
        <v>13555</v>
      </c>
      <c r="E395" s="160" t="str">
        <f>'78'!$AD$27</f>
        <v/>
      </c>
      <c r="F395" s="162" t="str">
        <f>'78'!$L$27</f>
        <v>ЛЕБЕДЕВ Александр</v>
      </c>
      <c r="G395" s="163" t="str">
        <f t="shared" si="27"/>
        <v>ЛЕБЕДЕВ Александр</v>
      </c>
      <c r="H395" s="163" t="str">
        <f t="shared" si="28"/>
        <v>ЛЕБЕДЕВ Александр</v>
      </c>
      <c r="I395" s="164" t="str">
        <f t="shared" si="29"/>
        <v/>
      </c>
      <c r="J395" s="165" t="s">
        <v>13555</v>
      </c>
      <c r="K395" s="166" t="str">
        <f t="shared" si="30"/>
        <v/>
      </c>
      <c r="L395" s="167"/>
      <c r="M395" s="167"/>
    </row>
    <row r="396" spans="1:13" s="168" customFormat="1" ht="18" customHeight="1">
      <c r="A396" s="169">
        <f>A395</f>
        <v>78</v>
      </c>
      <c r="B396" s="159" t="str">
        <f>'78'!$F$28</f>
        <v>РАКОВА Мария</v>
      </c>
      <c r="C396" s="160" t="str">
        <f>'78'!$AB$28</f>
        <v/>
      </c>
      <c r="D396" s="161" t="s">
        <v>13555</v>
      </c>
      <c r="E396" s="160" t="str">
        <f>'78'!$AD$28</f>
        <v/>
      </c>
      <c r="F396" s="162" t="str">
        <f>'78'!$L$28</f>
        <v>ЖУРАВЛЕВ Евгений</v>
      </c>
      <c r="G396" s="163" t="str">
        <f t="shared" si="27"/>
        <v>ЖУРАВЛЕВ Евгений</v>
      </c>
      <c r="H396" s="163" t="str">
        <f t="shared" si="28"/>
        <v>ЖУРАВЛЕВ Евгений</v>
      </c>
      <c r="I396" s="164" t="str">
        <f t="shared" si="29"/>
        <v/>
      </c>
      <c r="J396" s="165" t="s">
        <v>13555</v>
      </c>
      <c r="K396" s="166" t="str">
        <f t="shared" si="30"/>
        <v/>
      </c>
      <c r="L396" s="167"/>
      <c r="M396" s="167"/>
    </row>
    <row r="397" spans="1:13" s="168" customFormat="1" ht="18" customHeight="1">
      <c r="A397" s="158">
        <f>A392+1</f>
        <v>79</v>
      </c>
      <c r="B397" s="159" t="str">
        <f>'79'!$F$24</f>
        <v>БОРОДИН Илья</v>
      </c>
      <c r="C397" s="160">
        <f>'79'!$AB$24</f>
        <v>3</v>
      </c>
      <c r="D397" s="161" t="s">
        <v>13555</v>
      </c>
      <c r="E397" s="160">
        <f>'79'!$AD$24</f>
        <v>0</v>
      </c>
      <c r="F397" s="162" t="str">
        <f>'79'!$L$24</f>
        <v>ТРЕТЬЯКОВ Даниил</v>
      </c>
      <c r="G397" s="163" t="str">
        <f t="shared" si="27"/>
        <v>БОРОДИН Илья</v>
      </c>
      <c r="H397" s="163" t="str">
        <f t="shared" si="28"/>
        <v>ТРЕТЬЯКОВ Даниил</v>
      </c>
      <c r="I397" s="164">
        <f t="shared" si="29"/>
        <v>3</v>
      </c>
      <c r="J397" s="165" t="s">
        <v>13555</v>
      </c>
      <c r="K397" s="166">
        <f t="shared" si="30"/>
        <v>0</v>
      </c>
      <c r="L397" s="167"/>
      <c r="M397" s="167"/>
    </row>
    <row r="398" spans="1:13" s="168" customFormat="1" ht="18" customHeight="1">
      <c r="A398" s="158">
        <f>A397</f>
        <v>79</v>
      </c>
      <c r="B398" s="159" t="str">
        <f>'79'!$F$25</f>
        <v>УКРАИНСКИЙ Александр</v>
      </c>
      <c r="C398" s="160">
        <f>'79'!$AB$25</f>
        <v>0</v>
      </c>
      <c r="D398" s="161" t="s">
        <v>13555</v>
      </c>
      <c r="E398" s="160">
        <f>'79'!$AD$25</f>
        <v>3</v>
      </c>
      <c r="F398" s="162" t="str">
        <f>'79'!$L$25</f>
        <v>ЖУРЕНКО Денис</v>
      </c>
      <c r="G398" s="163" t="str">
        <f t="shared" si="27"/>
        <v>ЖУРЕНКО Денис</v>
      </c>
      <c r="H398" s="163" t="str">
        <f t="shared" si="28"/>
        <v>УКРАИНСКИЙ Александр</v>
      </c>
      <c r="I398" s="164">
        <f t="shared" si="29"/>
        <v>3</v>
      </c>
      <c r="J398" s="165" t="s">
        <v>13555</v>
      </c>
      <c r="K398" s="166">
        <f t="shared" si="30"/>
        <v>0</v>
      </c>
      <c r="L398" s="167"/>
      <c r="M398" s="167"/>
    </row>
    <row r="399" spans="1:13" s="168" customFormat="1" ht="18" customHeight="1">
      <c r="A399" s="158">
        <f>A398</f>
        <v>79</v>
      </c>
      <c r="B399" s="159" t="str">
        <f>'79'!$F$26</f>
        <v>ЗАЙЦЕВ Игорь</v>
      </c>
      <c r="C399" s="160">
        <f>'79'!$AB$26</f>
        <v>3</v>
      </c>
      <c r="D399" s="161" t="s">
        <v>13555</v>
      </c>
      <c r="E399" s="160">
        <f>'79'!$AD$26</f>
        <v>0</v>
      </c>
      <c r="F399" s="162" t="str">
        <f>'79'!$L$26</f>
        <v>ЛЕЩЕНКО Дмитрий</v>
      </c>
      <c r="G399" s="163" t="str">
        <f t="shared" si="27"/>
        <v>ЗАЙЦЕВ Игорь</v>
      </c>
      <c r="H399" s="163" t="str">
        <f t="shared" si="28"/>
        <v>ЛЕЩЕНКО Дмитрий</v>
      </c>
      <c r="I399" s="164">
        <f t="shared" si="29"/>
        <v>3</v>
      </c>
      <c r="J399" s="165" t="s">
        <v>13555</v>
      </c>
      <c r="K399" s="166">
        <f t="shared" si="30"/>
        <v>0</v>
      </c>
      <c r="L399" s="167"/>
      <c r="M399" s="167"/>
    </row>
    <row r="400" spans="1:13" s="168" customFormat="1" ht="18" customHeight="1">
      <c r="A400" s="158">
        <f>A399</f>
        <v>79</v>
      </c>
      <c r="B400" s="159" t="str">
        <f>'79'!$F$27</f>
        <v>БОРОДИН Илья</v>
      </c>
      <c r="C400" s="160">
        <f>'79'!$AB$27</f>
        <v>3</v>
      </c>
      <c r="D400" s="161" t="s">
        <v>13555</v>
      </c>
      <c r="E400" s="160">
        <f>'79'!$AD$27</f>
        <v>1</v>
      </c>
      <c r="F400" s="162" t="str">
        <f>'79'!$L$27</f>
        <v>ЖУРЕНКО Денис</v>
      </c>
      <c r="G400" s="163" t="str">
        <f t="shared" si="27"/>
        <v>БОРОДИН Илья</v>
      </c>
      <c r="H400" s="163" t="str">
        <f t="shared" si="28"/>
        <v>ЖУРЕНКО Денис</v>
      </c>
      <c r="I400" s="164">
        <f t="shared" si="29"/>
        <v>3</v>
      </c>
      <c r="J400" s="165" t="s">
        <v>13555</v>
      </c>
      <c r="K400" s="166">
        <f t="shared" si="30"/>
        <v>1</v>
      </c>
      <c r="L400" s="167"/>
      <c r="M400" s="167"/>
    </row>
    <row r="401" spans="1:13" s="168" customFormat="1" ht="18" customHeight="1">
      <c r="A401" s="158">
        <f>A400</f>
        <v>79</v>
      </c>
      <c r="B401" s="208" t="str">
        <f>'79'!$F$28</f>
        <v>УКРАИНСКИЙ Александр</v>
      </c>
      <c r="C401" s="160" t="str">
        <f>'79'!$AB$28</f>
        <v/>
      </c>
      <c r="D401" s="161" t="s">
        <v>13555</v>
      </c>
      <c r="E401" s="160" t="str">
        <f>'79'!$AD$28</f>
        <v/>
      </c>
      <c r="F401" s="162" t="str">
        <f>'79'!$L$28</f>
        <v>ТРЕТЬЯКОВ Даниил</v>
      </c>
      <c r="G401" s="163" t="str">
        <f t="shared" si="27"/>
        <v>ТРЕТЬЯКОВ Даниил</v>
      </c>
      <c r="H401" s="163" t="str">
        <f t="shared" si="28"/>
        <v>ТРЕТЬЯКОВ Даниил</v>
      </c>
      <c r="I401" s="164" t="str">
        <f t="shared" si="29"/>
        <v/>
      </c>
      <c r="J401" s="165" t="s">
        <v>13555</v>
      </c>
      <c r="K401" s="166" t="str">
        <f t="shared" si="30"/>
        <v/>
      </c>
      <c r="L401" s="167"/>
      <c r="M401" s="167"/>
    </row>
    <row r="402" spans="1:13" s="168" customFormat="1" ht="18" customHeight="1">
      <c r="A402" s="169">
        <f>A397+1</f>
        <v>80</v>
      </c>
      <c r="B402" s="159" t="str">
        <f>'80'!$F$24</f>
        <v>ДОРОФЕЕВ Петр</v>
      </c>
      <c r="C402" s="160" t="str">
        <f>'80'!$AB$24</f>
        <v/>
      </c>
      <c r="D402" s="161" t="s">
        <v>13555</v>
      </c>
      <c r="E402" s="160" t="str">
        <f>'80'!$AD$24</f>
        <v/>
      </c>
      <c r="F402" s="162" t="str">
        <f>'80'!$L$24</f>
        <v>ШУМАКОВ Виталий</v>
      </c>
      <c r="G402" s="163" t="str">
        <f t="shared" si="27"/>
        <v>ШУМАКОВ Виталий</v>
      </c>
      <c r="H402" s="163" t="str">
        <f t="shared" si="28"/>
        <v>ШУМАКОВ Виталий</v>
      </c>
      <c r="I402" s="164" t="str">
        <f t="shared" si="29"/>
        <v/>
      </c>
      <c r="J402" s="165" t="s">
        <v>13555</v>
      </c>
      <c r="K402" s="166" t="str">
        <f t="shared" si="30"/>
        <v/>
      </c>
      <c r="L402" s="167"/>
      <c r="M402" s="167"/>
    </row>
    <row r="403" spans="1:13" s="168" customFormat="1" ht="18" customHeight="1">
      <c r="A403" s="169">
        <f>A402</f>
        <v>80</v>
      </c>
      <c r="B403" s="208" t="str">
        <f>'80'!$F$25</f>
        <v>ДОБРОТВОРСКИЙ Дмитрий</v>
      </c>
      <c r="C403" s="160" t="str">
        <f>'80'!$AB$25</f>
        <v/>
      </c>
      <c r="D403" s="161" t="s">
        <v>13555</v>
      </c>
      <c r="E403" s="160" t="str">
        <f>'80'!$AD$25</f>
        <v/>
      </c>
      <c r="F403" s="162" t="str">
        <f>'80'!$L$25</f>
        <v>ЗУБОТЫКИН Юрий</v>
      </c>
      <c r="G403" s="163" t="str">
        <f t="shared" si="27"/>
        <v>ЗУБОТЫКИН Юрий</v>
      </c>
      <c r="H403" s="163" t="str">
        <f t="shared" si="28"/>
        <v>ЗУБОТЫКИН Юрий</v>
      </c>
      <c r="I403" s="164" t="str">
        <f t="shared" si="29"/>
        <v/>
      </c>
      <c r="J403" s="165" t="s">
        <v>13555</v>
      </c>
      <c r="K403" s="166" t="str">
        <f t="shared" si="30"/>
        <v/>
      </c>
      <c r="L403" s="167"/>
      <c r="M403" s="167"/>
    </row>
    <row r="404" spans="1:13" s="168" customFormat="1" ht="18" customHeight="1">
      <c r="A404" s="169">
        <f>A403</f>
        <v>80</v>
      </c>
      <c r="B404" s="159" t="str">
        <f>'80'!$F$26</f>
        <v>ДЕМЕНТЬЕВ Петр</v>
      </c>
      <c r="C404" s="160" t="str">
        <f>'80'!$AB$26</f>
        <v/>
      </c>
      <c r="D404" s="161" t="s">
        <v>13555</v>
      </c>
      <c r="E404" s="160" t="str">
        <f>'80'!$AD$26</f>
        <v/>
      </c>
      <c r="F404" s="162" t="str">
        <f>'80'!$L$26</f>
        <v>БОНДАРЬ Владимир</v>
      </c>
      <c r="G404" s="163" t="str">
        <f t="shared" si="27"/>
        <v>БОНДАРЬ Владимир</v>
      </c>
      <c r="H404" s="163" t="str">
        <f t="shared" si="28"/>
        <v>БОНДАРЬ Владимир</v>
      </c>
      <c r="I404" s="164" t="str">
        <f t="shared" si="29"/>
        <v/>
      </c>
      <c r="J404" s="165" t="s">
        <v>13555</v>
      </c>
      <c r="K404" s="166" t="str">
        <f t="shared" si="30"/>
        <v/>
      </c>
      <c r="L404" s="167"/>
      <c r="M404" s="167"/>
    </row>
    <row r="405" spans="1:13" s="168" customFormat="1" ht="18" customHeight="1">
      <c r="A405" s="169">
        <f>A404</f>
        <v>80</v>
      </c>
      <c r="B405" s="159" t="str">
        <f>'80'!$F$27</f>
        <v>ДОРОФЕЕВ Петр</v>
      </c>
      <c r="C405" s="160" t="str">
        <f>'80'!$AB$27</f>
        <v/>
      </c>
      <c r="D405" s="161" t="s">
        <v>13555</v>
      </c>
      <c r="E405" s="160" t="str">
        <f>'80'!$AD$27</f>
        <v/>
      </c>
      <c r="F405" s="162" t="str">
        <f>'80'!$L$27</f>
        <v>ЗУБОТЫКИН Юрий</v>
      </c>
      <c r="G405" s="163" t="str">
        <f t="shared" si="27"/>
        <v>ЗУБОТЫКИН Юрий</v>
      </c>
      <c r="H405" s="163" t="str">
        <f t="shared" si="28"/>
        <v>ЗУБОТЫКИН Юрий</v>
      </c>
      <c r="I405" s="164" t="str">
        <f t="shared" si="29"/>
        <v/>
      </c>
      <c r="J405" s="165" t="s">
        <v>13555</v>
      </c>
      <c r="K405" s="166" t="str">
        <f t="shared" si="30"/>
        <v/>
      </c>
      <c r="L405" s="167"/>
      <c r="M405" s="167"/>
    </row>
    <row r="406" spans="1:13" s="168" customFormat="1" ht="18" customHeight="1">
      <c r="A406" s="169">
        <f>A405</f>
        <v>80</v>
      </c>
      <c r="B406" s="208" t="str">
        <f>'80'!$F$28</f>
        <v>ДОБРОТВОРСКИЙ Дмитрий</v>
      </c>
      <c r="C406" s="160" t="str">
        <f>'80'!$AB$28</f>
        <v/>
      </c>
      <c r="D406" s="161" t="s">
        <v>13555</v>
      </c>
      <c r="E406" s="160" t="str">
        <f>'80'!$AD$28</f>
        <v/>
      </c>
      <c r="F406" s="162" t="str">
        <f>'80'!$L$28</f>
        <v>ШУМАКОВ Виталий</v>
      </c>
      <c r="G406" s="163" t="str">
        <f t="shared" si="27"/>
        <v>ШУМАКОВ Виталий</v>
      </c>
      <c r="H406" s="163" t="str">
        <f t="shared" si="28"/>
        <v>ШУМАКОВ Виталий</v>
      </c>
      <c r="I406" s="164" t="str">
        <f t="shared" si="29"/>
        <v/>
      </c>
      <c r="J406" s="165" t="s">
        <v>13555</v>
      </c>
      <c r="K406" s="166" t="str">
        <f t="shared" si="30"/>
        <v/>
      </c>
      <c r="L406" s="167"/>
      <c r="M406" s="167"/>
    </row>
    <row r="407" spans="1:13" s="168" customFormat="1" ht="18" customHeight="1">
      <c r="A407" s="158">
        <f>A402+1</f>
        <v>81</v>
      </c>
      <c r="B407" s="159" t="str">
        <f>'81'!$F$24</f>
        <v>ВАСИЛЕНКО Михаил</v>
      </c>
      <c r="C407" s="160">
        <f>'81'!$AB$24</f>
        <v>1</v>
      </c>
      <c r="D407" s="161" t="s">
        <v>13555</v>
      </c>
      <c r="E407" s="160">
        <f>'81'!$AD$24</f>
        <v>3</v>
      </c>
      <c r="F407" s="162" t="str">
        <f>'81'!$L$24</f>
        <v>СУСЛИН Анатолий</v>
      </c>
      <c r="G407" s="163" t="str">
        <f t="shared" si="27"/>
        <v>СУСЛИН Анатолий</v>
      </c>
      <c r="H407" s="163" t="str">
        <f t="shared" si="28"/>
        <v>ВАСИЛЕНКО Михаил</v>
      </c>
      <c r="I407" s="164">
        <f t="shared" si="29"/>
        <v>3</v>
      </c>
      <c r="J407" s="165" t="s">
        <v>13555</v>
      </c>
      <c r="K407" s="166">
        <f t="shared" si="30"/>
        <v>1</v>
      </c>
      <c r="L407" s="167"/>
      <c r="M407" s="167"/>
    </row>
    <row r="408" spans="1:13" s="168" customFormat="1" ht="18" customHeight="1">
      <c r="A408" s="158">
        <f>A407</f>
        <v>81</v>
      </c>
      <c r="B408" s="159" t="str">
        <f>'81'!$F$25</f>
        <v>ЕЛИСЕЕВ Максим</v>
      </c>
      <c r="C408" s="160">
        <f>'81'!$AB$25</f>
        <v>3</v>
      </c>
      <c r="D408" s="161" t="s">
        <v>13555</v>
      </c>
      <c r="E408" s="160">
        <f>'81'!$AD$25</f>
        <v>1</v>
      </c>
      <c r="F408" s="162" t="str">
        <f>'81'!$L$25</f>
        <v>ТКАЧЕНКО Максим</v>
      </c>
      <c r="G408" s="163" t="str">
        <f t="shared" si="27"/>
        <v>ЕЛИСЕЕВ Максим</v>
      </c>
      <c r="H408" s="163" t="str">
        <f t="shared" si="28"/>
        <v>ТКАЧЕНКО Максим</v>
      </c>
      <c r="I408" s="164">
        <f t="shared" si="29"/>
        <v>3</v>
      </c>
      <c r="J408" s="165" t="s">
        <v>13555</v>
      </c>
      <c r="K408" s="166">
        <f t="shared" si="30"/>
        <v>1</v>
      </c>
      <c r="L408" s="167"/>
      <c r="M408" s="167"/>
    </row>
    <row r="409" spans="1:13" s="168" customFormat="1" ht="18" customHeight="1">
      <c r="A409" s="158">
        <f>A408</f>
        <v>81</v>
      </c>
      <c r="B409" s="159" t="str">
        <f>'81'!$F$26</f>
        <v>АНТИФЕЕВ Олег</v>
      </c>
      <c r="C409" s="160">
        <f>'81'!$AB$26</f>
        <v>3</v>
      </c>
      <c r="D409" s="161" t="s">
        <v>13555</v>
      </c>
      <c r="E409" s="160">
        <f>'81'!$AD$26</f>
        <v>0</v>
      </c>
      <c r="F409" s="162" t="str">
        <f>'81'!$L$26</f>
        <v>ЧЕРНЫШКОВА Нина</v>
      </c>
      <c r="G409" s="163" t="str">
        <f t="shared" si="27"/>
        <v>АНТИФЕЕВ Олег</v>
      </c>
      <c r="H409" s="163" t="str">
        <f t="shared" si="28"/>
        <v>ЧЕРНЫШКОВА Нина</v>
      </c>
      <c r="I409" s="164">
        <f t="shared" si="29"/>
        <v>3</v>
      </c>
      <c r="J409" s="165" t="s">
        <v>13555</v>
      </c>
      <c r="K409" s="166">
        <f t="shared" si="30"/>
        <v>0</v>
      </c>
      <c r="L409" s="167"/>
      <c r="M409" s="167"/>
    </row>
    <row r="410" spans="1:13" s="168" customFormat="1" ht="18" customHeight="1">
      <c r="A410" s="158">
        <f>A409</f>
        <v>81</v>
      </c>
      <c r="B410" s="159" t="str">
        <f>'81'!$F$27</f>
        <v>ВАСИЛЕНКО Михаил</v>
      </c>
      <c r="C410" s="160">
        <f>'81'!$AB$27</f>
        <v>1</v>
      </c>
      <c r="D410" s="161" t="s">
        <v>13555</v>
      </c>
      <c r="E410" s="160">
        <f>'81'!$AD$27</f>
        <v>3</v>
      </c>
      <c r="F410" s="162" t="str">
        <f>'81'!$L$27</f>
        <v>ТКАЧЕНКО Максим</v>
      </c>
      <c r="G410" s="163" t="str">
        <f t="shared" si="27"/>
        <v>ТКАЧЕНКО Максим</v>
      </c>
      <c r="H410" s="163" t="str">
        <f t="shared" si="28"/>
        <v>ВАСИЛЕНКО Михаил</v>
      </c>
      <c r="I410" s="164">
        <f t="shared" si="29"/>
        <v>3</v>
      </c>
      <c r="J410" s="165" t="s">
        <v>13555</v>
      </c>
      <c r="K410" s="166">
        <f t="shared" si="30"/>
        <v>1</v>
      </c>
      <c r="L410" s="167"/>
      <c r="M410" s="167"/>
    </row>
    <row r="411" spans="1:13" s="168" customFormat="1" ht="18" customHeight="1">
      <c r="A411" s="158">
        <f>A410</f>
        <v>81</v>
      </c>
      <c r="B411" s="159" t="str">
        <f>'81'!$F$28</f>
        <v>ЕЛИСЕЕВ Максим</v>
      </c>
      <c r="C411" s="160">
        <f>'81'!$AB$28</f>
        <v>3</v>
      </c>
      <c r="D411" s="161" t="s">
        <v>13555</v>
      </c>
      <c r="E411" s="160">
        <f>'81'!$AD$28</f>
        <v>2</v>
      </c>
      <c r="F411" s="162" t="str">
        <f>'81'!$L$28</f>
        <v>СУСЛИН Анатолий</v>
      </c>
      <c r="G411" s="163" t="str">
        <f t="shared" si="27"/>
        <v>ЕЛИСЕЕВ Максим</v>
      </c>
      <c r="H411" s="163" t="str">
        <f t="shared" si="28"/>
        <v>СУСЛИН Анатолий</v>
      </c>
      <c r="I411" s="164">
        <f t="shared" si="29"/>
        <v>3</v>
      </c>
      <c r="J411" s="165" t="s">
        <v>13555</v>
      </c>
      <c r="K411" s="166">
        <f t="shared" si="30"/>
        <v>2</v>
      </c>
      <c r="L411" s="167"/>
      <c r="M411" s="167"/>
    </row>
    <row r="412" spans="1:13" s="168" customFormat="1" ht="18" customHeight="1">
      <c r="A412" s="169">
        <f>A407+1</f>
        <v>82</v>
      </c>
      <c r="B412" s="208" t="str">
        <f>'82'!$F$24</f>
        <v>ЧЕРНЯВСКАЯ Елизавета</v>
      </c>
      <c r="C412" s="160" t="str">
        <f>'82'!$AB$24</f>
        <v/>
      </c>
      <c r="D412" s="161" t="s">
        <v>13555</v>
      </c>
      <c r="E412" s="160" t="str">
        <f>'82'!$AD$24</f>
        <v/>
      </c>
      <c r="F412" s="162" t="str">
        <f>'82'!$L$24</f>
        <v>ТОМУЛИС Дарья</v>
      </c>
      <c r="G412" s="163" t="str">
        <f t="shared" si="27"/>
        <v>ТОМУЛИС Дарья</v>
      </c>
      <c r="H412" s="163" t="str">
        <f t="shared" si="28"/>
        <v>ТОМУЛИС Дарья</v>
      </c>
      <c r="I412" s="164" t="str">
        <f t="shared" si="29"/>
        <v/>
      </c>
      <c r="J412" s="165" t="s">
        <v>13555</v>
      </c>
      <c r="K412" s="166" t="str">
        <f t="shared" si="30"/>
        <v/>
      </c>
      <c r="L412" s="167"/>
      <c r="M412" s="167"/>
    </row>
    <row r="413" spans="1:13" s="168" customFormat="1" ht="18" customHeight="1">
      <c r="A413" s="169">
        <f>A412</f>
        <v>82</v>
      </c>
      <c r="B413" s="159" t="str">
        <f>'82'!$F$25</f>
        <v>СИНЧЕНКО Виталий</v>
      </c>
      <c r="C413" s="160" t="str">
        <f>'82'!$AB$25</f>
        <v/>
      </c>
      <c r="D413" s="161" t="s">
        <v>13555</v>
      </c>
      <c r="E413" s="160" t="str">
        <f>'82'!$AD$25</f>
        <v/>
      </c>
      <c r="F413" s="162" t="str">
        <f>'82'!$L$25</f>
        <v>СЕРДЮК Роман</v>
      </c>
      <c r="G413" s="163" t="str">
        <f t="shared" si="27"/>
        <v>СЕРДЮК Роман</v>
      </c>
      <c r="H413" s="163" t="str">
        <f t="shared" si="28"/>
        <v>СЕРДЮК Роман</v>
      </c>
      <c r="I413" s="164" t="str">
        <f t="shared" si="29"/>
        <v/>
      </c>
      <c r="J413" s="165" t="s">
        <v>13555</v>
      </c>
      <c r="K413" s="166" t="str">
        <f t="shared" si="30"/>
        <v/>
      </c>
      <c r="L413" s="167"/>
      <c r="M413" s="167"/>
    </row>
    <row r="414" spans="1:13" s="168" customFormat="1" ht="18" customHeight="1">
      <c r="A414" s="169">
        <f>A413</f>
        <v>82</v>
      </c>
      <c r="B414" s="159" t="str">
        <f>'82'!$F$26</f>
        <v>ХАРЧЕНКО Вера</v>
      </c>
      <c r="C414" s="160" t="str">
        <f>'82'!$AB$26</f>
        <v/>
      </c>
      <c r="D414" s="161" t="s">
        <v>13555</v>
      </c>
      <c r="E414" s="160" t="str">
        <f>'82'!$AD$26</f>
        <v/>
      </c>
      <c r="F414" s="162" t="str">
        <f>'82'!$L$26</f>
        <v>ИВАНОВ Константин</v>
      </c>
      <c r="G414" s="163" t="str">
        <f t="shared" si="27"/>
        <v>ИВАНОВ Константин</v>
      </c>
      <c r="H414" s="163" t="str">
        <f t="shared" si="28"/>
        <v>ИВАНОВ Константин</v>
      </c>
      <c r="I414" s="164" t="str">
        <f t="shared" si="29"/>
        <v/>
      </c>
      <c r="J414" s="165" t="s">
        <v>13555</v>
      </c>
      <c r="K414" s="166" t="str">
        <f t="shared" si="30"/>
        <v/>
      </c>
      <c r="L414" s="167"/>
      <c r="M414" s="167"/>
    </row>
    <row r="415" spans="1:13" s="168" customFormat="1" ht="18" customHeight="1">
      <c r="A415" s="169">
        <f>A414</f>
        <v>82</v>
      </c>
      <c r="B415" s="208" t="str">
        <f>'82'!$F$27</f>
        <v>ЧЕРНЯВСКАЯ Елизавета</v>
      </c>
      <c r="C415" s="160" t="str">
        <f>'82'!$AB$27</f>
        <v/>
      </c>
      <c r="D415" s="161" t="s">
        <v>13555</v>
      </c>
      <c r="E415" s="160" t="str">
        <f>'82'!$AD$27</f>
        <v/>
      </c>
      <c r="F415" s="162" t="str">
        <f>'82'!$L$27</f>
        <v>СЕРДЮК Роман</v>
      </c>
      <c r="G415" s="163" t="str">
        <f t="shared" si="27"/>
        <v>СЕРДЮК Роман</v>
      </c>
      <c r="H415" s="163" t="str">
        <f t="shared" si="28"/>
        <v>СЕРДЮК Роман</v>
      </c>
      <c r="I415" s="164" t="str">
        <f t="shared" si="29"/>
        <v/>
      </c>
      <c r="J415" s="165" t="s">
        <v>13555</v>
      </c>
      <c r="K415" s="166" t="str">
        <f t="shared" si="30"/>
        <v/>
      </c>
      <c r="L415" s="167"/>
      <c r="M415" s="167"/>
    </row>
    <row r="416" spans="1:13" s="168" customFormat="1" ht="18" customHeight="1">
      <c r="A416" s="169">
        <f>A415</f>
        <v>82</v>
      </c>
      <c r="B416" s="159" t="str">
        <f>'82'!$F$28</f>
        <v>СИНЧЕНКО Виталий</v>
      </c>
      <c r="C416" s="160" t="str">
        <f>'82'!$AB$28</f>
        <v/>
      </c>
      <c r="D416" s="161" t="s">
        <v>13555</v>
      </c>
      <c r="E416" s="160" t="str">
        <f>'82'!$AD$28</f>
        <v/>
      </c>
      <c r="F416" s="162" t="str">
        <f>'82'!$L$28</f>
        <v>ТОМУЛИС Дарья</v>
      </c>
      <c r="G416" s="163" t="str">
        <f t="shared" si="27"/>
        <v>ТОМУЛИС Дарья</v>
      </c>
      <c r="H416" s="163" t="str">
        <f t="shared" si="28"/>
        <v>ТОМУЛИС Дарья</v>
      </c>
      <c r="I416" s="164" t="str">
        <f t="shared" si="29"/>
        <v/>
      </c>
      <c r="J416" s="165" t="s">
        <v>13555</v>
      </c>
      <c r="K416" s="166" t="str">
        <f t="shared" si="30"/>
        <v/>
      </c>
      <c r="L416" s="167"/>
      <c r="M416" s="167"/>
    </row>
    <row r="417" spans="1:11" ht="27">
      <c r="A417" s="158">
        <f t="shared" ref="A417" si="31">A412+1</f>
        <v>83</v>
      </c>
      <c r="B417" s="208" t="str">
        <f>'83'!$F$24</f>
        <v>МАСОВЕР Андрей</v>
      </c>
      <c r="C417" s="160">
        <f>'83'!$AB$24</f>
        <v>3</v>
      </c>
      <c r="D417" s="161" t="s">
        <v>13555</v>
      </c>
      <c r="E417" s="160">
        <f>'83'!$AD$24</f>
        <v>1</v>
      </c>
      <c r="F417" s="162" t="str">
        <f>'83'!$L$24</f>
        <v>ЮСУПОВА Карина</v>
      </c>
      <c r="G417" s="163" t="str">
        <f t="shared" ref="G417:G461" si="32">IF(C417&gt;E417,B417,F417)</f>
        <v>МАСОВЕР Андрей</v>
      </c>
      <c r="H417" s="163" t="str">
        <f t="shared" ref="H417:H461" si="33">IF(C417&lt;E417,B417,F417)</f>
        <v>ЮСУПОВА Карина</v>
      </c>
      <c r="I417" s="164">
        <f t="shared" ref="I417:I461" si="34">IF(C417&gt;E417,C417,E417)</f>
        <v>3</v>
      </c>
      <c r="J417" s="165" t="s">
        <v>13555</v>
      </c>
      <c r="K417" s="166">
        <f t="shared" ref="K417:K461" si="35">IF(C417&lt;E417,C417,E417)</f>
        <v>1</v>
      </c>
    </row>
    <row r="418" spans="1:11" ht="27">
      <c r="A418" s="158">
        <f t="shared" ref="A418:A421" si="36">A417</f>
        <v>83</v>
      </c>
      <c r="B418" s="159" t="str">
        <f>'83'!$F$25</f>
        <v>НАУМОВ Михаил</v>
      </c>
      <c r="C418" s="160">
        <f>'83'!$AB$25</f>
        <v>3</v>
      </c>
      <c r="D418" s="161" t="s">
        <v>13555</v>
      </c>
      <c r="E418" s="160">
        <f>'83'!$AD$25</f>
        <v>1</v>
      </c>
      <c r="F418" s="162" t="str">
        <f>'83'!$L$25</f>
        <v>ГЕРГОВА Аминат</v>
      </c>
      <c r="G418" s="163" t="str">
        <f t="shared" si="32"/>
        <v>НАУМОВ Михаил</v>
      </c>
      <c r="H418" s="163" t="str">
        <f t="shared" si="33"/>
        <v>ГЕРГОВА Аминат</v>
      </c>
      <c r="I418" s="164">
        <f t="shared" si="34"/>
        <v>3</v>
      </c>
      <c r="J418" s="165" t="s">
        <v>13555</v>
      </c>
      <c r="K418" s="166">
        <f t="shared" si="35"/>
        <v>1</v>
      </c>
    </row>
    <row r="419" spans="1:11" ht="30">
      <c r="A419" s="158">
        <f t="shared" si="36"/>
        <v>83</v>
      </c>
      <c r="B419" s="159" t="str">
        <f>'83'!$F$26</f>
        <v>ЧЕРНОКНИЖНИКОВ Александр</v>
      </c>
      <c r="C419" s="160">
        <f>'83'!$AB$26</f>
        <v>3</v>
      </c>
      <c r="D419" s="161" t="s">
        <v>13555</v>
      </c>
      <c r="E419" s="160">
        <f>'83'!$AD$26</f>
        <v>2</v>
      </c>
      <c r="F419" s="162" t="str">
        <f>'83'!$L$26</f>
        <v>РАКОВА Мария</v>
      </c>
      <c r="G419" s="163" t="str">
        <f t="shared" si="32"/>
        <v>ЧЕРНОКНИЖНИКОВ Александр</v>
      </c>
      <c r="H419" s="163" t="str">
        <f t="shared" si="33"/>
        <v>РАКОВА Мария</v>
      </c>
      <c r="I419" s="164">
        <f t="shared" si="34"/>
        <v>3</v>
      </c>
      <c r="J419" s="165" t="s">
        <v>13555</v>
      </c>
      <c r="K419" s="166">
        <f t="shared" si="35"/>
        <v>2</v>
      </c>
    </row>
    <row r="420" spans="1:11" ht="27">
      <c r="A420" s="158">
        <f t="shared" si="36"/>
        <v>83</v>
      </c>
      <c r="B420" s="208" t="str">
        <f>'83'!$F$27</f>
        <v>МАСОВЕР Андрей</v>
      </c>
      <c r="C420" s="160" t="str">
        <f>'83'!$AB$27</f>
        <v/>
      </c>
      <c r="D420" s="161" t="s">
        <v>13555</v>
      </c>
      <c r="E420" s="160" t="str">
        <f>'83'!$AD$27</f>
        <v/>
      </c>
      <c r="F420" s="162" t="str">
        <f>'83'!$L$27</f>
        <v>ГЕРГОВА Аминат</v>
      </c>
      <c r="G420" s="163" t="str">
        <f t="shared" si="32"/>
        <v>ГЕРГОВА Аминат</v>
      </c>
      <c r="H420" s="163" t="str">
        <f t="shared" si="33"/>
        <v>ГЕРГОВА Аминат</v>
      </c>
      <c r="I420" s="164" t="str">
        <f t="shared" si="34"/>
        <v/>
      </c>
      <c r="J420" s="165" t="s">
        <v>13555</v>
      </c>
      <c r="K420" s="166" t="str">
        <f t="shared" si="35"/>
        <v/>
      </c>
    </row>
    <row r="421" spans="1:11" ht="27">
      <c r="A421" s="158">
        <f t="shared" si="36"/>
        <v>83</v>
      </c>
      <c r="B421" s="159" t="str">
        <f>'83'!$F$28</f>
        <v>НАУМОВ Михаил</v>
      </c>
      <c r="C421" s="160" t="str">
        <f>'83'!$AB$28</f>
        <v/>
      </c>
      <c r="D421" s="161" t="s">
        <v>13555</v>
      </c>
      <c r="E421" s="160" t="str">
        <f>'83'!$AD$28</f>
        <v/>
      </c>
      <c r="F421" s="162" t="str">
        <f>'83'!$L$28</f>
        <v>ЮСУПОВА Карина</v>
      </c>
      <c r="G421" s="163" t="str">
        <f t="shared" si="32"/>
        <v>ЮСУПОВА Карина</v>
      </c>
      <c r="H421" s="163" t="str">
        <f t="shared" si="33"/>
        <v>ЮСУПОВА Карина</v>
      </c>
      <c r="I421" s="164" t="str">
        <f t="shared" si="34"/>
        <v/>
      </c>
      <c r="J421" s="165" t="s">
        <v>13555</v>
      </c>
      <c r="K421" s="166" t="str">
        <f t="shared" si="35"/>
        <v/>
      </c>
    </row>
    <row r="422" spans="1:11" ht="27">
      <c r="A422" s="169">
        <f t="shared" ref="A422" si="37">A417+1</f>
        <v>84</v>
      </c>
      <c r="B422" s="208" t="str">
        <f>'84'!$F$24</f>
        <v>ЧЕРЕДНИЧЕНКО Сергей</v>
      </c>
      <c r="C422" s="160" t="str">
        <f>'84'!$AB$24</f>
        <v/>
      </c>
      <c r="D422" s="161" t="s">
        <v>13555</v>
      </c>
      <c r="E422" s="160" t="str">
        <f>'84'!$AD$24</f>
        <v/>
      </c>
      <c r="F422" s="162" t="str">
        <f>'82'!$L$24</f>
        <v>ТОМУЛИС Дарья</v>
      </c>
      <c r="G422" s="163" t="str">
        <f t="shared" si="32"/>
        <v>ТОМУЛИС Дарья</v>
      </c>
      <c r="H422" s="163" t="str">
        <f t="shared" si="33"/>
        <v>ТОМУЛИС Дарья</v>
      </c>
      <c r="I422" s="164" t="str">
        <f t="shared" si="34"/>
        <v/>
      </c>
      <c r="J422" s="165" t="s">
        <v>13555</v>
      </c>
      <c r="K422" s="166" t="str">
        <f t="shared" si="35"/>
        <v/>
      </c>
    </row>
    <row r="423" spans="1:11" ht="27">
      <c r="A423" s="169">
        <f t="shared" ref="A423:A426" si="38">A422</f>
        <v>84</v>
      </c>
      <c r="B423" s="159" t="str">
        <f>'84'!$F$25</f>
        <v>ШЕПЕЛЕВ Роман</v>
      </c>
      <c r="C423" s="160" t="str">
        <f>'84'!$AB$25</f>
        <v/>
      </c>
      <c r="D423" s="161" t="s">
        <v>13555</v>
      </c>
      <c r="E423" s="160" t="str">
        <f>'84'!$AD$25</f>
        <v/>
      </c>
      <c r="F423" s="162" t="str">
        <f>'82'!$L$25</f>
        <v>СЕРДЮК Роман</v>
      </c>
      <c r="G423" s="163" t="str">
        <f t="shared" si="32"/>
        <v>СЕРДЮК Роман</v>
      </c>
      <c r="H423" s="163" t="str">
        <f t="shared" si="33"/>
        <v>СЕРДЮК Роман</v>
      </c>
      <c r="I423" s="164" t="str">
        <f t="shared" si="34"/>
        <v/>
      </c>
      <c r="J423" s="165" t="s">
        <v>13555</v>
      </c>
      <c r="K423" s="166" t="str">
        <f t="shared" si="35"/>
        <v/>
      </c>
    </row>
    <row r="424" spans="1:11" ht="27">
      <c r="A424" s="169">
        <f t="shared" si="38"/>
        <v>84</v>
      </c>
      <c r="B424" s="159" t="str">
        <f>'84'!$F$26</f>
        <v>ЛАПИН Андрей</v>
      </c>
      <c r="C424" s="160" t="str">
        <f>'84'!$AB$26</f>
        <v/>
      </c>
      <c r="D424" s="161" t="s">
        <v>13555</v>
      </c>
      <c r="E424" s="160" t="str">
        <f>'84'!$AD$26</f>
        <v/>
      </c>
      <c r="F424" s="162" t="str">
        <f>'82'!$L$26</f>
        <v>ИВАНОВ Константин</v>
      </c>
      <c r="G424" s="163" t="str">
        <f t="shared" si="32"/>
        <v>ИВАНОВ Константин</v>
      </c>
      <c r="H424" s="163" t="str">
        <f t="shared" si="33"/>
        <v>ИВАНОВ Константин</v>
      </c>
      <c r="I424" s="164" t="str">
        <f t="shared" si="34"/>
        <v/>
      </c>
      <c r="J424" s="165" t="s">
        <v>13555</v>
      </c>
      <c r="K424" s="166" t="str">
        <f t="shared" si="35"/>
        <v/>
      </c>
    </row>
    <row r="425" spans="1:11" ht="27">
      <c r="A425" s="169">
        <f t="shared" si="38"/>
        <v>84</v>
      </c>
      <c r="B425" s="208" t="str">
        <f>'84'!$F$27</f>
        <v>ЧЕРЕДНИЧЕНКО Сергей</v>
      </c>
      <c r="C425" s="160" t="str">
        <f>'84'!$AB$27</f>
        <v/>
      </c>
      <c r="D425" s="161" t="s">
        <v>13555</v>
      </c>
      <c r="E425" s="160" t="str">
        <f>'84'!$AD$27</f>
        <v/>
      </c>
      <c r="F425" s="162" t="str">
        <f>'82'!$L$27</f>
        <v>СЕРДЮК Роман</v>
      </c>
      <c r="G425" s="163" t="str">
        <f t="shared" si="32"/>
        <v>СЕРДЮК Роман</v>
      </c>
      <c r="H425" s="163" t="str">
        <f t="shared" si="33"/>
        <v>СЕРДЮК Роман</v>
      </c>
      <c r="I425" s="164" t="str">
        <f t="shared" si="34"/>
        <v/>
      </c>
      <c r="J425" s="165" t="s">
        <v>13555</v>
      </c>
      <c r="K425" s="166" t="str">
        <f t="shared" si="35"/>
        <v/>
      </c>
    </row>
    <row r="426" spans="1:11" ht="27">
      <c r="A426" s="169">
        <f t="shared" si="38"/>
        <v>84</v>
      </c>
      <c r="B426" s="159" t="str">
        <f>'84'!$F$28</f>
        <v>ШЕПЕЛЕВ Роман</v>
      </c>
      <c r="C426" s="160" t="str">
        <f>'84'!$AB$28</f>
        <v/>
      </c>
      <c r="D426" s="161" t="s">
        <v>13555</v>
      </c>
      <c r="E426" s="160" t="str">
        <f>'84'!$AD$28</f>
        <v/>
      </c>
      <c r="F426" s="162" t="str">
        <f>'82'!$L$28</f>
        <v>ТОМУЛИС Дарья</v>
      </c>
      <c r="G426" s="163" t="str">
        <f t="shared" si="32"/>
        <v>ТОМУЛИС Дарья</v>
      </c>
      <c r="H426" s="163" t="str">
        <f t="shared" si="33"/>
        <v>ТОМУЛИС Дарья</v>
      </c>
      <c r="I426" s="164" t="str">
        <f t="shared" si="34"/>
        <v/>
      </c>
      <c r="J426" s="165" t="s">
        <v>13555</v>
      </c>
      <c r="K426" s="166" t="str">
        <f t="shared" si="35"/>
        <v/>
      </c>
    </row>
    <row r="427" spans="1:11" ht="27">
      <c r="A427" s="158">
        <f t="shared" ref="A427" si="39">A422+1</f>
        <v>85</v>
      </c>
      <c r="B427" s="208" t="str">
        <f>'85'!$F$24</f>
        <v>ЗАЙЦЕВ Игорь</v>
      </c>
      <c r="C427" s="160" t="str">
        <f>'85'!$AB$24</f>
        <v/>
      </c>
      <c r="D427" s="161" t="s">
        <v>13555</v>
      </c>
      <c r="E427" s="160" t="str">
        <f>'85'!$AD$24</f>
        <v/>
      </c>
      <c r="F427" s="162" t="str">
        <f>'85'!$L$24</f>
        <v>ЖУРАВЛЕВ Евгений</v>
      </c>
      <c r="G427" s="163" t="str">
        <f t="shared" si="32"/>
        <v>ЖУРАВЛЕВ Евгений</v>
      </c>
      <c r="H427" s="163" t="str">
        <f t="shared" si="33"/>
        <v>ЖУРАВЛЕВ Евгений</v>
      </c>
      <c r="I427" s="164" t="str">
        <f t="shared" si="34"/>
        <v/>
      </c>
      <c r="J427" s="165" t="s">
        <v>13555</v>
      </c>
      <c r="K427" s="166" t="str">
        <f t="shared" si="35"/>
        <v/>
      </c>
    </row>
    <row r="428" spans="1:11" ht="30">
      <c r="A428" s="158">
        <f t="shared" ref="A428:A431" si="40">A427</f>
        <v>85</v>
      </c>
      <c r="B428" s="159" t="str">
        <f>'85'!$F$25</f>
        <v>УКРАИНСКИЙ Александр</v>
      </c>
      <c r="C428" s="160" t="str">
        <f>'85'!$AB$25</f>
        <v/>
      </c>
      <c r="D428" s="161" t="s">
        <v>13555</v>
      </c>
      <c r="E428" s="160" t="str">
        <f>'85'!$AD$25</f>
        <v/>
      </c>
      <c r="F428" s="162" t="str">
        <f>'85'!$L$25</f>
        <v>ЛЕБЕДЕВ Александр</v>
      </c>
      <c r="G428" s="163" t="str">
        <f t="shared" si="32"/>
        <v>ЛЕБЕДЕВ Александр</v>
      </c>
      <c r="H428" s="163" t="str">
        <f t="shared" si="33"/>
        <v>ЛЕБЕДЕВ Александр</v>
      </c>
      <c r="I428" s="164" t="str">
        <f t="shared" si="34"/>
        <v/>
      </c>
      <c r="J428" s="165" t="s">
        <v>13555</v>
      </c>
      <c r="K428" s="166" t="str">
        <f t="shared" si="35"/>
        <v/>
      </c>
    </row>
    <row r="429" spans="1:11" ht="27">
      <c r="A429" s="158">
        <f t="shared" si="40"/>
        <v>85</v>
      </c>
      <c r="B429" s="159" t="str">
        <f>'85'!$F$26</f>
        <v>ГУБАНОВ Никита</v>
      </c>
      <c r="C429" s="160" t="str">
        <f>'85'!$AB$26</f>
        <v/>
      </c>
      <c r="D429" s="161" t="s">
        <v>13555</v>
      </c>
      <c r="E429" s="160" t="str">
        <f>'85'!$AD$26</f>
        <v/>
      </c>
      <c r="F429" s="162" t="str">
        <f>'85'!$L$26</f>
        <v>ЭРЕНЦЕНОВ Алдар</v>
      </c>
      <c r="G429" s="163" t="str">
        <f t="shared" si="32"/>
        <v>ЭРЕНЦЕНОВ Алдар</v>
      </c>
      <c r="H429" s="163" t="str">
        <f t="shared" si="33"/>
        <v>ЭРЕНЦЕНОВ Алдар</v>
      </c>
      <c r="I429" s="164" t="str">
        <f t="shared" si="34"/>
        <v/>
      </c>
      <c r="J429" s="165" t="s">
        <v>13555</v>
      </c>
      <c r="K429" s="166" t="str">
        <f t="shared" si="35"/>
        <v/>
      </c>
    </row>
    <row r="430" spans="1:11" ht="27">
      <c r="A430" s="158">
        <f t="shared" si="40"/>
        <v>85</v>
      </c>
      <c r="B430" s="208" t="str">
        <f>'85'!$F$27</f>
        <v>ЗАЙЦЕВ Игорь</v>
      </c>
      <c r="C430" s="160" t="str">
        <f>'85'!$AB$27</f>
        <v/>
      </c>
      <c r="D430" s="161" t="s">
        <v>13555</v>
      </c>
      <c r="E430" s="160" t="str">
        <f>'85'!$AD$27</f>
        <v/>
      </c>
      <c r="F430" s="162" t="str">
        <f>'85'!$L$27</f>
        <v>ЛЕБЕДЕВ Александр</v>
      </c>
      <c r="G430" s="163" t="str">
        <f t="shared" si="32"/>
        <v>ЛЕБЕДЕВ Александр</v>
      </c>
      <c r="H430" s="163" t="str">
        <f t="shared" si="33"/>
        <v>ЛЕБЕДЕВ Александр</v>
      </c>
      <c r="I430" s="164" t="str">
        <f t="shared" si="34"/>
        <v/>
      </c>
      <c r="J430" s="165" t="s">
        <v>13555</v>
      </c>
      <c r="K430" s="166" t="str">
        <f t="shared" si="35"/>
        <v/>
      </c>
    </row>
    <row r="431" spans="1:11" ht="30">
      <c r="A431" s="158">
        <f t="shared" si="40"/>
        <v>85</v>
      </c>
      <c r="B431" s="159" t="str">
        <f>'85'!$F$28</f>
        <v>УКРАИНСКИЙ Александр</v>
      </c>
      <c r="C431" s="160" t="str">
        <f>'85'!$AB$28</f>
        <v/>
      </c>
      <c r="D431" s="161" t="s">
        <v>13555</v>
      </c>
      <c r="E431" s="160" t="str">
        <f>'85'!$AD$28</f>
        <v/>
      </c>
      <c r="F431" s="162" t="str">
        <f>'85'!$L$28</f>
        <v>ЖУРАВЛЕВ Евгений</v>
      </c>
      <c r="G431" s="163" t="str">
        <f t="shared" si="32"/>
        <v>ЖУРАВЛЕВ Евгений</v>
      </c>
      <c r="H431" s="163" t="str">
        <f t="shared" si="33"/>
        <v>ЖУРАВЛЕВ Евгений</v>
      </c>
      <c r="I431" s="164" t="str">
        <f t="shared" si="34"/>
        <v/>
      </c>
      <c r="J431" s="165" t="s">
        <v>13555</v>
      </c>
      <c r="K431" s="166" t="str">
        <f t="shared" si="35"/>
        <v/>
      </c>
    </row>
    <row r="432" spans="1:11" ht="27">
      <c r="A432" s="169">
        <f t="shared" ref="A432" si="41">A427+1</f>
        <v>86</v>
      </c>
      <c r="B432" s="208" t="str">
        <f>'86'!$F$24</f>
        <v>ДОРОФЕЕВ Петр</v>
      </c>
      <c r="C432" s="160" t="str">
        <f>'86'!$AB$24</f>
        <v/>
      </c>
      <c r="D432" s="161" t="s">
        <v>13555</v>
      </c>
      <c r="E432" s="160" t="str">
        <f>'86'!$AD$24</f>
        <v/>
      </c>
      <c r="F432" s="162" t="str">
        <f>'86'!$L$24</f>
        <v>ЛОПАТИН Александр</v>
      </c>
      <c r="G432" s="163" t="str">
        <f t="shared" si="32"/>
        <v>ЛОПАТИН Александр</v>
      </c>
      <c r="H432" s="163" t="str">
        <f t="shared" si="33"/>
        <v>ЛОПАТИН Александр</v>
      </c>
      <c r="I432" s="164" t="str">
        <f t="shared" si="34"/>
        <v/>
      </c>
      <c r="J432" s="165" t="s">
        <v>13555</v>
      </c>
      <c r="K432" s="166" t="str">
        <f t="shared" si="35"/>
        <v/>
      </c>
    </row>
    <row r="433" spans="1:11" ht="30">
      <c r="A433" s="169">
        <f t="shared" ref="A433:A436" si="42">A432</f>
        <v>86</v>
      </c>
      <c r="B433" s="159" t="str">
        <f>'86'!$F$25</f>
        <v>ДОБРОТВОРСКИЙ Дмитрий</v>
      </c>
      <c r="C433" s="160" t="str">
        <f>'86'!$AB$25</f>
        <v/>
      </c>
      <c r="D433" s="161" t="s">
        <v>13555</v>
      </c>
      <c r="E433" s="160" t="str">
        <f>'86'!$AD$25</f>
        <v/>
      </c>
      <c r="F433" s="162" t="str">
        <f>'86'!$L$25</f>
        <v>ЧЕРКЕС Данил</v>
      </c>
      <c r="G433" s="163" t="str">
        <f t="shared" si="32"/>
        <v>ЧЕРКЕС Данил</v>
      </c>
      <c r="H433" s="163" t="str">
        <f t="shared" si="33"/>
        <v>ЧЕРКЕС Данил</v>
      </c>
      <c r="I433" s="164" t="str">
        <f t="shared" si="34"/>
        <v/>
      </c>
      <c r="J433" s="165" t="s">
        <v>13555</v>
      </c>
      <c r="K433" s="166" t="str">
        <f t="shared" si="35"/>
        <v/>
      </c>
    </row>
    <row r="434" spans="1:11" ht="27">
      <c r="A434" s="169">
        <f t="shared" si="42"/>
        <v>86</v>
      </c>
      <c r="B434" s="159" t="str">
        <f>'86'!$F$26</f>
        <v>ДЕМЕНТЬЕВ Петр</v>
      </c>
      <c r="C434" s="160" t="str">
        <f>'86'!$AB$26</f>
        <v/>
      </c>
      <c r="D434" s="161" t="s">
        <v>13555</v>
      </c>
      <c r="E434" s="160" t="str">
        <f>'86'!$AD$26</f>
        <v/>
      </c>
      <c r="F434" s="162" t="str">
        <f>'86'!$L$26</f>
        <v>КОСТКИН Денис</v>
      </c>
      <c r="G434" s="163" t="str">
        <f t="shared" si="32"/>
        <v>КОСТКИН Денис</v>
      </c>
      <c r="H434" s="163" t="str">
        <f t="shared" si="33"/>
        <v>КОСТКИН Денис</v>
      </c>
      <c r="I434" s="164" t="str">
        <f t="shared" si="34"/>
        <v/>
      </c>
      <c r="J434" s="165" t="s">
        <v>13555</v>
      </c>
      <c r="K434" s="166" t="str">
        <f t="shared" si="35"/>
        <v/>
      </c>
    </row>
    <row r="435" spans="1:11" ht="27">
      <c r="A435" s="169">
        <f t="shared" si="42"/>
        <v>86</v>
      </c>
      <c r="B435" s="208" t="str">
        <f>'86'!$F$27</f>
        <v>ДОРОФЕЕВ Петр</v>
      </c>
      <c r="C435" s="160" t="str">
        <f>'86'!$AB$27</f>
        <v/>
      </c>
      <c r="D435" s="161" t="s">
        <v>13555</v>
      </c>
      <c r="E435" s="160" t="str">
        <f>'86'!$AD$27</f>
        <v/>
      </c>
      <c r="F435" s="162" t="str">
        <f>'86'!$L$27</f>
        <v>ЧЕРКЕС Данил</v>
      </c>
      <c r="G435" s="163" t="str">
        <f t="shared" si="32"/>
        <v>ЧЕРКЕС Данил</v>
      </c>
      <c r="H435" s="163" t="str">
        <f t="shared" si="33"/>
        <v>ЧЕРКЕС Данил</v>
      </c>
      <c r="I435" s="164" t="str">
        <f t="shared" si="34"/>
        <v/>
      </c>
      <c r="J435" s="165" t="s">
        <v>13555</v>
      </c>
      <c r="K435" s="166" t="str">
        <f t="shared" si="35"/>
        <v/>
      </c>
    </row>
    <row r="436" spans="1:11" ht="30">
      <c r="A436" s="169">
        <f t="shared" si="42"/>
        <v>86</v>
      </c>
      <c r="B436" s="159" t="str">
        <f>'86'!$F$28</f>
        <v>ДОБРОТВОРСКИЙ Дмитрий</v>
      </c>
      <c r="C436" s="160" t="str">
        <f>'86'!$AB$28</f>
        <v/>
      </c>
      <c r="D436" s="161" t="s">
        <v>13555</v>
      </c>
      <c r="E436" s="160" t="str">
        <f>'86'!$AD$28</f>
        <v/>
      </c>
      <c r="F436" s="162" t="str">
        <f>'86'!$L$28</f>
        <v>ЛОПАТИН Александр</v>
      </c>
      <c r="G436" s="163" t="str">
        <f t="shared" si="32"/>
        <v>ЛОПАТИН Александр</v>
      </c>
      <c r="H436" s="163" t="str">
        <f t="shared" si="33"/>
        <v>ЛОПАТИН Александр</v>
      </c>
      <c r="I436" s="164" t="str">
        <f t="shared" si="34"/>
        <v/>
      </c>
      <c r="J436" s="165" t="s">
        <v>13555</v>
      </c>
      <c r="K436" s="166" t="str">
        <f t="shared" si="35"/>
        <v/>
      </c>
    </row>
    <row r="437" spans="1:11" ht="27">
      <c r="A437" s="158">
        <f t="shared" ref="A437" si="43">A432+1</f>
        <v>87</v>
      </c>
      <c r="B437" s="208" t="str">
        <f>'87'!$F$24</f>
        <v>ШУМАКОВ Виталий</v>
      </c>
      <c r="C437" s="160" t="str">
        <f>'87'!$AB$24</f>
        <v/>
      </c>
      <c r="D437" s="161" t="s">
        <v>13555</v>
      </c>
      <c r="E437" s="160" t="str">
        <f>'87'!$AD$24</f>
        <v/>
      </c>
      <c r="F437" s="162" t="str">
        <f>'87'!$L$24</f>
        <v>РОМАНЧЕНКО Екатерина</v>
      </c>
      <c r="G437" s="163" t="str">
        <f t="shared" si="32"/>
        <v>РОМАНЧЕНКО Екатерина</v>
      </c>
      <c r="H437" s="163" t="str">
        <f t="shared" si="33"/>
        <v>РОМАНЧЕНКО Екатерина</v>
      </c>
      <c r="I437" s="164" t="str">
        <f t="shared" si="34"/>
        <v/>
      </c>
      <c r="J437" s="165" t="s">
        <v>13555</v>
      </c>
      <c r="K437" s="166" t="str">
        <f t="shared" si="35"/>
        <v/>
      </c>
    </row>
    <row r="438" spans="1:11" ht="27">
      <c r="A438" s="158">
        <f t="shared" ref="A438:A441" si="44">A437</f>
        <v>87</v>
      </c>
      <c r="B438" s="159" t="str">
        <f>'87'!$F$25</f>
        <v>ЗУБОТЫКИН Юрий</v>
      </c>
      <c r="C438" s="160" t="str">
        <f>'87'!$AB$25</f>
        <v/>
      </c>
      <c r="D438" s="161" t="s">
        <v>13555</v>
      </c>
      <c r="E438" s="160" t="str">
        <f>'87'!$AD$25</f>
        <v/>
      </c>
      <c r="F438" s="162" t="str">
        <f>'87'!$L$25</f>
        <v>МАТРИЗАЕВА Александра</v>
      </c>
      <c r="G438" s="163" t="str">
        <f t="shared" si="32"/>
        <v>МАТРИЗАЕВА Александра</v>
      </c>
      <c r="H438" s="163" t="str">
        <f t="shared" si="33"/>
        <v>МАТРИЗАЕВА Александра</v>
      </c>
      <c r="I438" s="164" t="str">
        <f t="shared" si="34"/>
        <v/>
      </c>
      <c r="J438" s="165" t="s">
        <v>13555</v>
      </c>
      <c r="K438" s="166" t="str">
        <f t="shared" si="35"/>
        <v/>
      </c>
    </row>
    <row r="439" spans="1:11" ht="27">
      <c r="A439" s="158">
        <f t="shared" si="44"/>
        <v>87</v>
      </c>
      <c r="B439" s="159" t="str">
        <f>'87'!$F$26</f>
        <v>БОНДАРЬ Владимир</v>
      </c>
      <c r="C439" s="160" t="str">
        <f>'87'!$AB$26</f>
        <v/>
      </c>
      <c r="D439" s="161" t="s">
        <v>13555</v>
      </c>
      <c r="E439" s="160" t="str">
        <f>'87'!$AD$26</f>
        <v/>
      </c>
      <c r="F439" s="162" t="str">
        <f>'87'!$L$26</f>
        <v>КЛИМЧЕНКО Виктория</v>
      </c>
      <c r="G439" s="163" t="str">
        <f t="shared" si="32"/>
        <v>КЛИМЧЕНКО Виктория</v>
      </c>
      <c r="H439" s="163" t="str">
        <f t="shared" si="33"/>
        <v>КЛИМЧЕНКО Виктория</v>
      </c>
      <c r="I439" s="164" t="str">
        <f t="shared" si="34"/>
        <v/>
      </c>
      <c r="J439" s="165" t="s">
        <v>13555</v>
      </c>
      <c r="K439" s="166" t="str">
        <f t="shared" si="35"/>
        <v/>
      </c>
    </row>
    <row r="440" spans="1:11" ht="27">
      <c r="A440" s="158">
        <f t="shared" si="44"/>
        <v>87</v>
      </c>
      <c r="B440" s="208" t="str">
        <f>'87'!$F$27</f>
        <v>ШУМАКОВ Виталий</v>
      </c>
      <c r="C440" s="160" t="str">
        <f>'87'!$AB$27</f>
        <v/>
      </c>
      <c r="D440" s="161" t="s">
        <v>13555</v>
      </c>
      <c r="E440" s="160" t="str">
        <f>'87'!$AD$27</f>
        <v/>
      </c>
      <c r="F440" s="162" t="str">
        <f>'87'!$L$27</f>
        <v>МАТРИЗАЕВА Александра</v>
      </c>
      <c r="G440" s="163" t="str">
        <f t="shared" si="32"/>
        <v>МАТРИЗАЕВА Александра</v>
      </c>
      <c r="H440" s="163" t="str">
        <f t="shared" si="33"/>
        <v>МАТРИЗАЕВА Александра</v>
      </c>
      <c r="I440" s="164" t="str">
        <f t="shared" si="34"/>
        <v/>
      </c>
      <c r="J440" s="165" t="s">
        <v>13555</v>
      </c>
      <c r="K440" s="166" t="str">
        <f t="shared" si="35"/>
        <v/>
      </c>
    </row>
    <row r="441" spans="1:11" ht="27">
      <c r="A441" s="158">
        <f t="shared" si="44"/>
        <v>87</v>
      </c>
      <c r="B441" s="159" t="str">
        <f>'87'!$F$28</f>
        <v>ЗУБОТЫКИН Юрий</v>
      </c>
      <c r="C441" s="160" t="str">
        <f>'87'!$AB$28</f>
        <v/>
      </c>
      <c r="D441" s="161" t="s">
        <v>13555</v>
      </c>
      <c r="E441" s="160" t="str">
        <f>'87'!$AD$28</f>
        <v/>
      </c>
      <c r="F441" s="162" t="str">
        <f>'87'!$L$28</f>
        <v>РОМАНЧЕНКО Екатерина</v>
      </c>
      <c r="G441" s="163" t="str">
        <f t="shared" si="32"/>
        <v>РОМАНЧЕНКО Екатерина</v>
      </c>
      <c r="H441" s="163" t="str">
        <f t="shared" si="33"/>
        <v>РОМАНЧЕНКО Екатерина</v>
      </c>
      <c r="I441" s="164" t="str">
        <f t="shared" si="34"/>
        <v/>
      </c>
      <c r="J441" s="165" t="s">
        <v>13555</v>
      </c>
      <c r="K441" s="166" t="str">
        <f t="shared" si="35"/>
        <v/>
      </c>
    </row>
    <row r="442" spans="1:11" ht="27">
      <c r="A442" s="169">
        <f t="shared" ref="A442" si="45">A437+1</f>
        <v>88</v>
      </c>
      <c r="B442" s="208" t="str">
        <f>'88'!$F$24</f>
        <v>СУСЛИН Анатолий</v>
      </c>
      <c r="C442" s="160">
        <f>'88'!$AB$24</f>
        <v>3</v>
      </c>
      <c r="D442" s="161" t="s">
        <v>13555</v>
      </c>
      <c r="E442" s="160">
        <f>'88'!$AD$24</f>
        <v>2</v>
      </c>
      <c r="F442" s="162" t="str">
        <f>'88'!$L$24</f>
        <v>ГЕРГОВА Аминат</v>
      </c>
      <c r="G442" s="163" t="str">
        <f t="shared" si="32"/>
        <v>СУСЛИН Анатолий</v>
      </c>
      <c r="H442" s="163" t="str">
        <f t="shared" si="33"/>
        <v>ГЕРГОВА Аминат</v>
      </c>
      <c r="I442" s="164">
        <f t="shared" si="34"/>
        <v>3</v>
      </c>
      <c r="J442" s="165" t="s">
        <v>13555</v>
      </c>
      <c r="K442" s="166">
        <f t="shared" si="35"/>
        <v>2</v>
      </c>
    </row>
    <row r="443" spans="1:11" ht="27">
      <c r="A443" s="169">
        <f t="shared" ref="A443:A446" si="46">A442</f>
        <v>88</v>
      </c>
      <c r="B443" s="159" t="str">
        <f>'88'!$F$25</f>
        <v>ТКАЧЕНКО Максим</v>
      </c>
      <c r="C443" s="160">
        <f>'88'!$AB$25</f>
        <v>2</v>
      </c>
      <c r="D443" s="161" t="s">
        <v>13555</v>
      </c>
      <c r="E443" s="160">
        <f>'88'!$AD$25</f>
        <v>3</v>
      </c>
      <c r="F443" s="162" t="str">
        <f>'88'!$L$25</f>
        <v>ЮСУПОВА Карина</v>
      </c>
      <c r="G443" s="163" t="str">
        <f t="shared" si="32"/>
        <v>ЮСУПОВА Карина</v>
      </c>
      <c r="H443" s="163" t="str">
        <f t="shared" si="33"/>
        <v>ТКАЧЕНКО Максим</v>
      </c>
      <c r="I443" s="164">
        <f t="shared" si="34"/>
        <v>3</v>
      </c>
      <c r="J443" s="165" t="s">
        <v>13555</v>
      </c>
      <c r="K443" s="166">
        <f t="shared" si="35"/>
        <v>2</v>
      </c>
    </row>
    <row r="444" spans="1:11" ht="27">
      <c r="A444" s="169">
        <f t="shared" si="46"/>
        <v>88</v>
      </c>
      <c r="B444" s="159" t="str">
        <f>'88'!$F$26</f>
        <v>ЧЕРНЫШКОВА Нина</v>
      </c>
      <c r="C444" s="160">
        <f>'88'!$AB$26</f>
        <v>0</v>
      </c>
      <c r="D444" s="161" t="s">
        <v>13555</v>
      </c>
      <c r="E444" s="160">
        <f>'88'!$AD$26</f>
        <v>3</v>
      </c>
      <c r="F444" s="162" t="str">
        <f>'88'!$L$26</f>
        <v>РАКОВА Мария</v>
      </c>
      <c r="G444" s="163" t="str">
        <f t="shared" si="32"/>
        <v>РАКОВА Мария</v>
      </c>
      <c r="H444" s="163" t="str">
        <f t="shared" si="33"/>
        <v>ЧЕРНЫШКОВА Нина</v>
      </c>
      <c r="I444" s="164">
        <f t="shared" si="34"/>
        <v>3</v>
      </c>
      <c r="J444" s="165" t="s">
        <v>13555</v>
      </c>
      <c r="K444" s="166">
        <f t="shared" si="35"/>
        <v>0</v>
      </c>
    </row>
    <row r="445" spans="1:11" ht="27">
      <c r="A445" s="169">
        <f t="shared" si="46"/>
        <v>88</v>
      </c>
      <c r="B445" s="208" t="str">
        <f>'88'!$F$27</f>
        <v>СУСЛИН Анатолий</v>
      </c>
      <c r="C445" s="160">
        <f>'88'!$AB$27</f>
        <v>3</v>
      </c>
      <c r="D445" s="161" t="s">
        <v>13555</v>
      </c>
      <c r="E445" s="160">
        <f>'88'!$AD$27</f>
        <v>1</v>
      </c>
      <c r="F445" s="162" t="str">
        <f>'88'!$L$27</f>
        <v>ЮСУПОВА Карина</v>
      </c>
      <c r="G445" s="163" t="str">
        <f t="shared" si="32"/>
        <v>СУСЛИН Анатолий</v>
      </c>
      <c r="H445" s="163" t="str">
        <f t="shared" si="33"/>
        <v>ЮСУПОВА Карина</v>
      </c>
      <c r="I445" s="164">
        <f t="shared" si="34"/>
        <v>3</v>
      </c>
      <c r="J445" s="165" t="s">
        <v>13555</v>
      </c>
      <c r="K445" s="166">
        <f t="shared" si="35"/>
        <v>1</v>
      </c>
    </row>
    <row r="446" spans="1:11" ht="27">
      <c r="A446" s="169">
        <f t="shared" si="46"/>
        <v>88</v>
      </c>
      <c r="B446" s="159" t="str">
        <f>'88'!$F$28</f>
        <v>ТКАЧЕНКО Максим</v>
      </c>
      <c r="C446" s="160">
        <f>'88'!$AB$28</f>
        <v>3</v>
      </c>
      <c r="D446" s="161" t="s">
        <v>13555</v>
      </c>
      <c r="E446" s="160">
        <f>'88'!$AD$28</f>
        <v>2</v>
      </c>
      <c r="F446" s="162" t="str">
        <f>'88'!$L$28</f>
        <v>ГЕРГОВА Аминат</v>
      </c>
      <c r="G446" s="163" t="str">
        <f t="shared" si="32"/>
        <v>ТКАЧЕНКО Максим</v>
      </c>
      <c r="H446" s="163" t="str">
        <f t="shared" si="33"/>
        <v>ГЕРГОВА Аминат</v>
      </c>
      <c r="I446" s="164">
        <f t="shared" si="34"/>
        <v>3</v>
      </c>
      <c r="J446" s="165" t="s">
        <v>13555</v>
      </c>
      <c r="K446" s="166">
        <f t="shared" si="35"/>
        <v>2</v>
      </c>
    </row>
    <row r="447" spans="1:11" ht="27">
      <c r="A447" s="158">
        <f t="shared" ref="A447" si="47">A442+1</f>
        <v>89</v>
      </c>
      <c r="B447" s="208" t="str">
        <f>'89'!$F$24</f>
        <v>ЖУРЕНКО Денис</v>
      </c>
      <c r="C447" s="160">
        <f>'89'!$AB$24</f>
        <v>3</v>
      </c>
      <c r="D447" s="161" t="s">
        <v>13555</v>
      </c>
      <c r="E447" s="160">
        <f>'89'!$AD$24</f>
        <v>1</v>
      </c>
      <c r="F447" s="162" t="str">
        <f>'89'!$L$24</f>
        <v>ЧЕРНЯВСКАЯ Елизавета</v>
      </c>
      <c r="G447" s="163" t="str">
        <f t="shared" si="32"/>
        <v>ЖУРЕНКО Денис</v>
      </c>
      <c r="H447" s="163" t="str">
        <f t="shared" si="33"/>
        <v>ЧЕРНЯВСКАЯ Елизавета</v>
      </c>
      <c r="I447" s="164">
        <f t="shared" si="34"/>
        <v>3</v>
      </c>
      <c r="J447" s="165" t="s">
        <v>13555</v>
      </c>
      <c r="K447" s="166">
        <f t="shared" si="35"/>
        <v>1</v>
      </c>
    </row>
    <row r="448" spans="1:11" ht="27">
      <c r="A448" s="158">
        <f t="shared" ref="A448:A451" si="48">A447</f>
        <v>89</v>
      </c>
      <c r="B448" s="159" t="str">
        <f>'89'!$F$25</f>
        <v>ТРЕТЬЯКОВ Даниил</v>
      </c>
      <c r="C448" s="160">
        <f>'89'!$AB$25</f>
        <v>0</v>
      </c>
      <c r="D448" s="161" t="s">
        <v>13555</v>
      </c>
      <c r="E448" s="160">
        <f>'89'!$AD$25</f>
        <v>3</v>
      </c>
      <c r="F448" s="162" t="str">
        <f>'89'!$L$25</f>
        <v>СИНЧЕНКО Виталий</v>
      </c>
      <c r="G448" s="163" t="str">
        <f t="shared" si="32"/>
        <v>СИНЧЕНКО Виталий</v>
      </c>
      <c r="H448" s="163" t="str">
        <f t="shared" si="33"/>
        <v>ТРЕТЬЯКОВ Даниил</v>
      </c>
      <c r="I448" s="164">
        <f t="shared" si="34"/>
        <v>3</v>
      </c>
      <c r="J448" s="165" t="s">
        <v>13555</v>
      </c>
      <c r="K448" s="166">
        <f t="shared" si="35"/>
        <v>0</v>
      </c>
    </row>
    <row r="449" spans="1:11" ht="27">
      <c r="A449" s="158">
        <f t="shared" si="48"/>
        <v>89</v>
      </c>
      <c r="B449" s="159" t="str">
        <f>'89'!$F$26</f>
        <v>ЛЕЩЕНКО Дмитрий</v>
      </c>
      <c r="C449" s="160">
        <f>'89'!$AB$26</f>
        <v>3</v>
      </c>
      <c r="D449" s="161" t="s">
        <v>13555</v>
      </c>
      <c r="E449" s="160">
        <f>'89'!$AD$26</f>
        <v>1</v>
      </c>
      <c r="F449" s="162" t="str">
        <f>'89'!$L$26</f>
        <v>ХАРЧЕНКО Вера</v>
      </c>
      <c r="G449" s="163" t="str">
        <f t="shared" si="32"/>
        <v>ЛЕЩЕНКО Дмитрий</v>
      </c>
      <c r="H449" s="163" t="str">
        <f t="shared" si="33"/>
        <v>ХАРЧЕНКО Вера</v>
      </c>
      <c r="I449" s="164">
        <f t="shared" si="34"/>
        <v>3</v>
      </c>
      <c r="J449" s="165" t="s">
        <v>13555</v>
      </c>
      <c r="K449" s="166">
        <f t="shared" si="35"/>
        <v>1</v>
      </c>
    </row>
    <row r="450" spans="1:11" ht="27">
      <c r="A450" s="158">
        <f t="shared" si="48"/>
        <v>89</v>
      </c>
      <c r="B450" s="208" t="str">
        <f>'89'!$F$27</f>
        <v>ЖУРЕНКО Денис</v>
      </c>
      <c r="C450" s="160">
        <f>'89'!$AB$27</f>
        <v>0</v>
      </c>
      <c r="D450" s="161" t="s">
        <v>13555</v>
      </c>
      <c r="E450" s="160">
        <f>'89'!$AD$27</f>
        <v>3</v>
      </c>
      <c r="F450" s="162" t="str">
        <f>'89'!$L$27</f>
        <v>СИНЧЕНКО Виталий</v>
      </c>
      <c r="G450" s="163" t="str">
        <f t="shared" si="32"/>
        <v>СИНЧЕНКО Виталий</v>
      </c>
      <c r="H450" s="163" t="str">
        <f t="shared" si="33"/>
        <v>ЖУРЕНКО Денис</v>
      </c>
      <c r="I450" s="164">
        <f t="shared" si="34"/>
        <v>3</v>
      </c>
      <c r="J450" s="165" t="s">
        <v>13555</v>
      </c>
      <c r="K450" s="166">
        <f t="shared" si="35"/>
        <v>0</v>
      </c>
    </row>
    <row r="451" spans="1:11" ht="27">
      <c r="A451" s="158">
        <f t="shared" si="48"/>
        <v>89</v>
      </c>
      <c r="B451" s="159" t="str">
        <f>'89'!$F$28</f>
        <v>ТРЕТЬЯКОВ Даниил</v>
      </c>
      <c r="C451" s="160">
        <f>'89'!$AB$28</f>
        <v>3</v>
      </c>
      <c r="D451" s="161" t="s">
        <v>13555</v>
      </c>
      <c r="E451" s="160">
        <f>'89'!$AD$28</f>
        <v>0</v>
      </c>
      <c r="F451" s="162" t="str">
        <f>'89'!$L$28</f>
        <v>ЧЕРНЯВСКАЯ Елизавета</v>
      </c>
      <c r="G451" s="163" t="str">
        <f t="shared" si="32"/>
        <v>ТРЕТЬЯКОВ Даниил</v>
      </c>
      <c r="H451" s="163" t="str">
        <f t="shared" si="33"/>
        <v>ЧЕРНЯВСКАЯ Елизавета</v>
      </c>
      <c r="I451" s="164">
        <f t="shared" si="34"/>
        <v>3</v>
      </c>
      <c r="J451" s="165" t="s">
        <v>13555</v>
      </c>
      <c r="K451" s="166">
        <f t="shared" si="35"/>
        <v>0</v>
      </c>
    </row>
    <row r="452" spans="1:11" ht="27">
      <c r="A452" s="169">
        <f t="shared" ref="A452" si="49">A447+1</f>
        <v>90</v>
      </c>
      <c r="B452" s="208" t="str">
        <f>'90'!$F$24</f>
        <v>НАУМОВ Михаил</v>
      </c>
      <c r="C452" s="160" t="str">
        <f>'90'!$AB$24</f>
        <v/>
      </c>
      <c r="D452" s="161" t="s">
        <v>13555</v>
      </c>
      <c r="E452" s="160" t="str">
        <f>'90'!$AD$24</f>
        <v/>
      </c>
      <c r="F452" s="162" t="str">
        <f>'90'!$L$24</f>
        <v>БОРОДИН Илья</v>
      </c>
      <c r="G452" s="163" t="str">
        <f t="shared" si="32"/>
        <v>БОРОДИН Илья</v>
      </c>
      <c r="H452" s="163" t="str">
        <f t="shared" si="33"/>
        <v>БОРОДИН Илья</v>
      </c>
      <c r="I452" s="164" t="str">
        <f t="shared" si="34"/>
        <v/>
      </c>
      <c r="J452" s="165" t="s">
        <v>13555</v>
      </c>
      <c r="K452" s="166" t="str">
        <f t="shared" si="35"/>
        <v/>
      </c>
    </row>
    <row r="453" spans="1:11" ht="30">
      <c r="A453" s="169">
        <f t="shared" ref="A453:A456" si="50">A452</f>
        <v>90</v>
      </c>
      <c r="B453" s="159" t="str">
        <f>'90'!$F$25</f>
        <v>ЧЕРНОКНИЖНИКОВ Александр</v>
      </c>
      <c r="C453" s="160" t="str">
        <f>'90'!$AB$25</f>
        <v/>
      </c>
      <c r="D453" s="161" t="s">
        <v>13555</v>
      </c>
      <c r="E453" s="160" t="str">
        <f>'90'!$AD$25</f>
        <v/>
      </c>
      <c r="F453" s="162" t="str">
        <f>'90'!$L$25</f>
        <v>УКРАИНСКИЙ Александр</v>
      </c>
      <c r="G453" s="163" t="str">
        <f t="shared" si="32"/>
        <v>УКРАИНСКИЙ Александр</v>
      </c>
      <c r="H453" s="163" t="str">
        <f t="shared" si="33"/>
        <v>УКРАИНСКИЙ Александр</v>
      </c>
      <c r="I453" s="164" t="str">
        <f t="shared" si="34"/>
        <v/>
      </c>
      <c r="J453" s="165" t="s">
        <v>13555</v>
      </c>
      <c r="K453" s="166" t="str">
        <f t="shared" si="35"/>
        <v/>
      </c>
    </row>
    <row r="454" spans="1:11" ht="30">
      <c r="A454" s="169">
        <f t="shared" si="50"/>
        <v>90</v>
      </c>
      <c r="B454" s="159" t="str">
        <f>'90'!$F$26</f>
        <v>КАЛАШНИКОВА Эвелина</v>
      </c>
      <c r="C454" s="160" t="str">
        <f>'90'!$AB$26</f>
        <v/>
      </c>
      <c r="D454" s="161" t="s">
        <v>13555</v>
      </c>
      <c r="E454" s="160" t="str">
        <f>'90'!$AD$26</f>
        <v/>
      </c>
      <c r="F454" s="162" t="str">
        <f>'90'!$L$26</f>
        <v>ГУБАНОВ Никита</v>
      </c>
      <c r="G454" s="163" t="str">
        <f t="shared" si="32"/>
        <v>ГУБАНОВ Никита</v>
      </c>
      <c r="H454" s="163" t="str">
        <f t="shared" si="33"/>
        <v>ГУБАНОВ Никита</v>
      </c>
      <c r="I454" s="164" t="str">
        <f t="shared" si="34"/>
        <v/>
      </c>
      <c r="J454" s="165" t="s">
        <v>13555</v>
      </c>
      <c r="K454" s="166" t="str">
        <f t="shared" si="35"/>
        <v/>
      </c>
    </row>
    <row r="455" spans="1:11" ht="27">
      <c r="A455" s="169">
        <f t="shared" si="50"/>
        <v>90</v>
      </c>
      <c r="B455" s="208" t="str">
        <f>'90'!$F$27</f>
        <v>НАУМОВ Михаил</v>
      </c>
      <c r="C455" s="160" t="str">
        <f>'90'!$AB$27</f>
        <v/>
      </c>
      <c r="D455" s="161" t="s">
        <v>13555</v>
      </c>
      <c r="E455" s="160" t="str">
        <f>'90'!$AD$27</f>
        <v/>
      </c>
      <c r="F455" s="162" t="str">
        <f>'90'!$L$27</f>
        <v>УКРАИНСКИЙ Александр</v>
      </c>
      <c r="G455" s="163" t="str">
        <f t="shared" si="32"/>
        <v>УКРАИНСКИЙ Александр</v>
      </c>
      <c r="H455" s="163" t="str">
        <f t="shared" si="33"/>
        <v>УКРАИНСКИЙ Александр</v>
      </c>
      <c r="I455" s="164" t="str">
        <f t="shared" si="34"/>
        <v/>
      </c>
      <c r="J455" s="165" t="s">
        <v>13555</v>
      </c>
      <c r="K455" s="166" t="str">
        <f t="shared" si="35"/>
        <v/>
      </c>
    </row>
    <row r="456" spans="1:11" ht="30">
      <c r="A456" s="169">
        <f t="shared" si="50"/>
        <v>90</v>
      </c>
      <c r="B456" s="159" t="str">
        <f>'90'!$F$28</f>
        <v>ЧЕРНОКНИЖНИКОВ Александр</v>
      </c>
      <c r="C456" s="160" t="str">
        <f>'90'!$AB$28</f>
        <v/>
      </c>
      <c r="D456" s="161" t="s">
        <v>13555</v>
      </c>
      <c r="E456" s="160" t="str">
        <f>'90'!$AD$28</f>
        <v/>
      </c>
      <c r="F456" s="162" t="str">
        <f>'90'!$L$28</f>
        <v>БОРОДИН Илья</v>
      </c>
      <c r="G456" s="163" t="str">
        <f t="shared" si="32"/>
        <v>БОРОДИН Илья</v>
      </c>
      <c r="H456" s="163" t="str">
        <f t="shared" si="33"/>
        <v>БОРОДИН Илья</v>
      </c>
      <c r="I456" s="164" t="str">
        <f t="shared" si="34"/>
        <v/>
      </c>
      <c r="J456" s="165" t="s">
        <v>13555</v>
      </c>
      <c r="K456" s="166" t="str">
        <f t="shared" si="35"/>
        <v/>
      </c>
    </row>
    <row r="457" spans="1:11" ht="27">
      <c r="A457" s="158">
        <f t="shared" ref="A457" si="51">A452+1</f>
        <v>91</v>
      </c>
      <c r="B457" s="208" t="str">
        <f>'91'!$F$24</f>
        <v>ЧЕРЕДНИЧЕНКО Сергей</v>
      </c>
      <c r="C457" s="160">
        <f>'91'!$AB$24</f>
        <v>2</v>
      </c>
      <c r="D457" s="161" t="s">
        <v>13555</v>
      </c>
      <c r="E457" s="160">
        <f>'91'!$AD$24</f>
        <v>3</v>
      </c>
      <c r="F457" s="162" t="str">
        <f>'91'!$L$24</f>
        <v>ЖУРАВЛЕВ Евгений</v>
      </c>
      <c r="G457" s="163" t="str">
        <f t="shared" si="32"/>
        <v>ЖУРАВЛЕВ Евгений</v>
      </c>
      <c r="H457" s="163" t="str">
        <f t="shared" si="33"/>
        <v>ЧЕРЕДНИЧЕНКО Сергей</v>
      </c>
      <c r="I457" s="164">
        <f t="shared" si="34"/>
        <v>3</v>
      </c>
      <c r="J457" s="165" t="s">
        <v>13555</v>
      </c>
      <c r="K457" s="166">
        <f t="shared" si="35"/>
        <v>2</v>
      </c>
    </row>
    <row r="458" spans="1:11" ht="27">
      <c r="A458" s="158">
        <f t="shared" ref="A458:A461" si="52">A457</f>
        <v>91</v>
      </c>
      <c r="B458" s="159" t="str">
        <f>'91'!$F$25</f>
        <v>ЛАПИН Андрей</v>
      </c>
      <c r="C458" s="160">
        <f>'91'!$AB$25</f>
        <v>3</v>
      </c>
      <c r="D458" s="161" t="s">
        <v>13555</v>
      </c>
      <c r="E458" s="160">
        <f>'91'!$AD$25</f>
        <v>0</v>
      </c>
      <c r="F458" s="162" t="str">
        <f>'91'!$L$25</f>
        <v>ЛЕБЕДЕВ Александр</v>
      </c>
      <c r="G458" s="163" t="str">
        <f t="shared" si="32"/>
        <v>ЛАПИН Андрей</v>
      </c>
      <c r="H458" s="163" t="str">
        <f t="shared" si="33"/>
        <v>ЛЕБЕДЕВ Александр</v>
      </c>
      <c r="I458" s="164">
        <f t="shared" si="34"/>
        <v>3</v>
      </c>
      <c r="J458" s="165" t="s">
        <v>13555</v>
      </c>
      <c r="K458" s="166">
        <f t="shared" si="35"/>
        <v>0</v>
      </c>
    </row>
    <row r="459" spans="1:11" ht="27">
      <c r="A459" s="158">
        <f t="shared" si="52"/>
        <v>91</v>
      </c>
      <c r="B459" s="159" t="str">
        <f>'91'!$F$26</f>
        <v>ШЕПЕЛЕВ Роман</v>
      </c>
      <c r="C459" s="160">
        <f>'91'!$AB$26</f>
        <v>3</v>
      </c>
      <c r="D459" s="161" t="s">
        <v>13555</v>
      </c>
      <c r="E459" s="160">
        <f>'91'!$AD$26</f>
        <v>2</v>
      </c>
      <c r="F459" s="162" t="str">
        <f>'91'!$L$26</f>
        <v>ЭРЕНЦЕНОВ Алдар</v>
      </c>
      <c r="G459" s="163" t="str">
        <f t="shared" si="32"/>
        <v>ШЕПЕЛЕВ Роман</v>
      </c>
      <c r="H459" s="163" t="str">
        <f t="shared" si="33"/>
        <v>ЭРЕНЦЕНОВ Алдар</v>
      </c>
      <c r="I459" s="164">
        <f t="shared" si="34"/>
        <v>3</v>
      </c>
      <c r="J459" s="165" t="s">
        <v>13555</v>
      </c>
      <c r="K459" s="166">
        <f t="shared" si="35"/>
        <v>2</v>
      </c>
    </row>
    <row r="460" spans="1:11" ht="27">
      <c r="A460" s="158">
        <f t="shared" si="52"/>
        <v>91</v>
      </c>
      <c r="B460" s="208" t="str">
        <f>'91'!$F$27</f>
        <v>ЧЕРЕДНИЧЕНКО Сергей</v>
      </c>
      <c r="C460" s="160">
        <f>'91'!$AB$27</f>
        <v>3</v>
      </c>
      <c r="D460" s="161" t="s">
        <v>13555</v>
      </c>
      <c r="E460" s="160">
        <f>'91'!$AD$27</f>
        <v>1</v>
      </c>
      <c r="F460" s="162" t="str">
        <f>'91'!$L$27</f>
        <v>ЛЕБЕДЕВ Александр</v>
      </c>
      <c r="G460" s="163" t="str">
        <f t="shared" si="32"/>
        <v>ЧЕРЕДНИЧЕНКО Сергей</v>
      </c>
      <c r="H460" s="163" t="str">
        <f t="shared" si="33"/>
        <v>ЛЕБЕДЕВ Александр</v>
      </c>
      <c r="I460" s="164">
        <f t="shared" si="34"/>
        <v>3</v>
      </c>
      <c r="J460" s="165" t="s">
        <v>13555</v>
      </c>
      <c r="K460" s="166">
        <f t="shared" si="35"/>
        <v>1</v>
      </c>
    </row>
    <row r="461" spans="1:11" ht="27">
      <c r="A461" s="158">
        <f t="shared" si="52"/>
        <v>91</v>
      </c>
      <c r="B461" s="159" t="str">
        <f>'91'!$F$28</f>
        <v>ЛАПИН Андрей</v>
      </c>
      <c r="C461" s="160" t="str">
        <f>'91'!$AB$28</f>
        <v/>
      </c>
      <c r="D461" s="161" t="s">
        <v>13555</v>
      </c>
      <c r="E461" s="160" t="str">
        <f>'91'!$AD$28</f>
        <v/>
      </c>
      <c r="F461" s="162" t="str">
        <f>'91'!$L$28</f>
        <v>ЖУРАВЛЕВ Евгений</v>
      </c>
      <c r="G461" s="163" t="str">
        <f t="shared" si="32"/>
        <v>ЖУРАВЛЕВ Евгений</v>
      </c>
      <c r="H461" s="163" t="str">
        <f t="shared" si="33"/>
        <v>ЖУРАВЛЕВ Евгений</v>
      </c>
      <c r="I461" s="164" t="str">
        <f t="shared" si="34"/>
        <v/>
      </c>
      <c r="J461" s="165" t="s">
        <v>13555</v>
      </c>
      <c r="K461" s="166" t="str">
        <f t="shared" si="35"/>
        <v/>
      </c>
    </row>
    <row r="462" spans="1:11" ht="20.25">
      <c r="A462" s="169">
        <f t="shared" ref="A462" si="53">A457+1</f>
        <v>92</v>
      </c>
    </row>
    <row r="463" spans="1:11" ht="20.25">
      <c r="A463" s="169">
        <f t="shared" ref="A463:A466" si="54">A462</f>
        <v>92</v>
      </c>
    </row>
    <row r="464" spans="1:11" ht="20.25">
      <c r="A464" s="169">
        <f t="shared" si="54"/>
        <v>92</v>
      </c>
    </row>
    <row r="465" spans="1:1" ht="20.25">
      <c r="A465" s="169">
        <f t="shared" si="54"/>
        <v>92</v>
      </c>
    </row>
    <row r="466" spans="1:1" ht="20.25">
      <c r="A466" s="169">
        <f t="shared" si="54"/>
        <v>92</v>
      </c>
    </row>
    <row r="467" spans="1:1" ht="20.25">
      <c r="A467" s="158">
        <f t="shared" ref="A467" si="55">A462+1</f>
        <v>93</v>
      </c>
    </row>
    <row r="468" spans="1:1" ht="20.25">
      <c r="A468" s="158">
        <f t="shared" ref="A468:A471" si="56">A467</f>
        <v>93</v>
      </c>
    </row>
    <row r="469" spans="1:1" ht="20.25">
      <c r="A469" s="158">
        <f t="shared" si="56"/>
        <v>93</v>
      </c>
    </row>
    <row r="470" spans="1:1" ht="20.25">
      <c r="A470" s="158">
        <f t="shared" si="56"/>
        <v>93</v>
      </c>
    </row>
    <row r="471" spans="1:1" ht="20.25">
      <c r="A471" s="158">
        <f t="shared" si="56"/>
        <v>93</v>
      </c>
    </row>
    <row r="472" spans="1:1" ht="20.25">
      <c r="A472" s="169">
        <f t="shared" ref="A472" si="57">A467+1</f>
        <v>94</v>
      </c>
    </row>
    <row r="473" spans="1:1" ht="20.25">
      <c r="A473" s="169">
        <f t="shared" ref="A473:A476" si="58">A472</f>
        <v>94</v>
      </c>
    </row>
    <row r="474" spans="1:1" ht="20.25">
      <c r="A474" s="169">
        <f t="shared" si="58"/>
        <v>94</v>
      </c>
    </row>
    <row r="475" spans="1:1" ht="20.25">
      <c r="A475" s="169">
        <f t="shared" si="58"/>
        <v>94</v>
      </c>
    </row>
    <row r="476" spans="1:1" ht="20.25">
      <c r="A476" s="169">
        <f t="shared" si="58"/>
        <v>94</v>
      </c>
    </row>
    <row r="477" spans="1:1" ht="20.25">
      <c r="A477" s="158">
        <f t="shared" ref="A477" si="59">A472+1</f>
        <v>95</v>
      </c>
    </row>
    <row r="478" spans="1:1" ht="20.25">
      <c r="A478" s="158">
        <f t="shared" ref="A478:A481" si="60">A477</f>
        <v>95</v>
      </c>
    </row>
    <row r="479" spans="1:1" ht="20.25">
      <c r="A479" s="158">
        <f t="shared" si="60"/>
        <v>95</v>
      </c>
    </row>
    <row r="480" spans="1:1" ht="20.25">
      <c r="A480" s="158">
        <f t="shared" si="60"/>
        <v>95</v>
      </c>
    </row>
    <row r="481" spans="1:1" ht="20.25">
      <c r="A481" s="158">
        <f t="shared" si="60"/>
        <v>95</v>
      </c>
    </row>
    <row r="482" spans="1:1" ht="20.25">
      <c r="A482" s="169">
        <f t="shared" ref="A482" si="61">A477+1</f>
        <v>96</v>
      </c>
    </row>
    <row r="483" spans="1:1" ht="20.25">
      <c r="A483" s="169">
        <f t="shared" ref="A483:A486" si="62">A482</f>
        <v>96</v>
      </c>
    </row>
    <row r="484" spans="1:1" ht="20.25">
      <c r="A484" s="169">
        <f t="shared" si="62"/>
        <v>96</v>
      </c>
    </row>
    <row r="485" spans="1:1" ht="20.25">
      <c r="A485" s="169">
        <f t="shared" si="62"/>
        <v>96</v>
      </c>
    </row>
    <row r="486" spans="1:1" ht="20.25">
      <c r="A486" s="169">
        <f t="shared" si="62"/>
        <v>96</v>
      </c>
    </row>
    <row r="487" spans="1:1" ht="20.25">
      <c r="A487" s="158">
        <f t="shared" ref="A487" si="63">A482+1</f>
        <v>97</v>
      </c>
    </row>
    <row r="488" spans="1:1" ht="20.25">
      <c r="A488" s="158">
        <f t="shared" ref="A488:A491" si="64">A487</f>
        <v>97</v>
      </c>
    </row>
    <row r="489" spans="1:1" ht="20.25">
      <c r="A489" s="158">
        <f t="shared" si="64"/>
        <v>97</v>
      </c>
    </row>
    <row r="490" spans="1:1" ht="20.25">
      <c r="A490" s="158">
        <f t="shared" si="64"/>
        <v>97</v>
      </c>
    </row>
    <row r="491" spans="1:1" ht="20.25">
      <c r="A491" s="158">
        <f t="shared" si="64"/>
        <v>97</v>
      </c>
    </row>
    <row r="492" spans="1:1" ht="20.25">
      <c r="A492" s="169">
        <f t="shared" ref="A492" si="65">A487+1</f>
        <v>98</v>
      </c>
    </row>
    <row r="493" spans="1:1" ht="20.25">
      <c r="A493" s="169">
        <f t="shared" ref="A493:A496" si="66">A492</f>
        <v>98</v>
      </c>
    </row>
    <row r="494" spans="1:1" ht="20.25">
      <c r="A494" s="169">
        <f t="shared" si="66"/>
        <v>98</v>
      </c>
    </row>
    <row r="495" spans="1:1" ht="20.25">
      <c r="A495" s="169">
        <f t="shared" si="66"/>
        <v>98</v>
      </c>
    </row>
    <row r="496" spans="1:1" ht="20.25">
      <c r="A496" s="169">
        <f t="shared" si="66"/>
        <v>98</v>
      </c>
    </row>
    <row r="497" spans="1:1" ht="20.25">
      <c r="A497" s="158">
        <f t="shared" ref="A497" si="67">A492+1</f>
        <v>99</v>
      </c>
    </row>
    <row r="498" spans="1:1" ht="20.25">
      <c r="A498" s="158">
        <f t="shared" ref="A498:A501" si="68">A497</f>
        <v>99</v>
      </c>
    </row>
    <row r="499" spans="1:1" ht="20.25">
      <c r="A499" s="158">
        <f t="shared" si="68"/>
        <v>99</v>
      </c>
    </row>
    <row r="500" spans="1:1" ht="20.25">
      <c r="A500" s="158">
        <f t="shared" si="68"/>
        <v>99</v>
      </c>
    </row>
    <row r="501" spans="1:1" ht="20.25">
      <c r="A501" s="158">
        <f t="shared" si="68"/>
        <v>99</v>
      </c>
    </row>
    <row r="502" spans="1:1" ht="20.25">
      <c r="A502" s="169">
        <f t="shared" ref="A502" si="69">A497+1</f>
        <v>100</v>
      </c>
    </row>
    <row r="503" spans="1:1" ht="20.25">
      <c r="A503" s="169">
        <f t="shared" ref="A503:A506" si="70">A502</f>
        <v>100</v>
      </c>
    </row>
    <row r="504" spans="1:1" ht="20.25">
      <c r="A504" s="169">
        <f t="shared" si="70"/>
        <v>100</v>
      </c>
    </row>
    <row r="505" spans="1:1" ht="20.25">
      <c r="A505" s="169">
        <f t="shared" si="70"/>
        <v>100</v>
      </c>
    </row>
    <row r="506" spans="1:1" ht="20.25">
      <c r="A506" s="169">
        <f t="shared" si="70"/>
        <v>100</v>
      </c>
    </row>
    <row r="507" spans="1:1" ht="20.25">
      <c r="A507" s="158">
        <f t="shared" ref="A507" si="71">A502+1</f>
        <v>101</v>
      </c>
    </row>
    <row r="508" spans="1:1" ht="20.25">
      <c r="A508" s="158">
        <f t="shared" ref="A508:A511" si="72">A507</f>
        <v>101</v>
      </c>
    </row>
    <row r="509" spans="1:1" ht="20.25">
      <c r="A509" s="158">
        <f t="shared" si="72"/>
        <v>101</v>
      </c>
    </row>
    <row r="510" spans="1:1" ht="20.25">
      <c r="A510" s="158">
        <f t="shared" si="72"/>
        <v>101</v>
      </c>
    </row>
    <row r="511" spans="1:1" ht="20.25">
      <c r="A511" s="158">
        <f t="shared" si="72"/>
        <v>101</v>
      </c>
    </row>
    <row r="512" spans="1:1" ht="20.25">
      <c r="A512" s="169">
        <f t="shared" ref="A512" si="73">A507+1</f>
        <v>102</v>
      </c>
    </row>
    <row r="513" spans="1:1" ht="20.25">
      <c r="A513" s="169">
        <f t="shared" ref="A513:A516" si="74">A512</f>
        <v>102</v>
      </c>
    </row>
    <row r="514" spans="1:1" ht="20.25">
      <c r="A514" s="169">
        <f t="shared" si="74"/>
        <v>102</v>
      </c>
    </row>
    <row r="515" spans="1:1" ht="20.25">
      <c r="A515" s="169">
        <f t="shared" si="74"/>
        <v>102</v>
      </c>
    </row>
    <row r="516" spans="1:1" ht="20.25">
      <c r="A516" s="169">
        <f t="shared" si="74"/>
        <v>102</v>
      </c>
    </row>
    <row r="517" spans="1:1" ht="20.25">
      <c r="A517" s="158">
        <f t="shared" ref="A517" si="75">A512+1</f>
        <v>103</v>
      </c>
    </row>
    <row r="518" spans="1:1" ht="20.25">
      <c r="A518" s="158">
        <f t="shared" ref="A518:A521" si="76">A517</f>
        <v>103</v>
      </c>
    </row>
    <row r="519" spans="1:1" ht="20.25">
      <c r="A519" s="158">
        <f t="shared" si="76"/>
        <v>103</v>
      </c>
    </row>
    <row r="520" spans="1:1" ht="20.25">
      <c r="A520" s="158">
        <f t="shared" si="76"/>
        <v>103</v>
      </c>
    </row>
    <row r="521" spans="1:1" ht="20.25">
      <c r="A521" s="158">
        <f t="shared" si="76"/>
        <v>103</v>
      </c>
    </row>
    <row r="522" spans="1:1" ht="20.25">
      <c r="A522" s="169">
        <f t="shared" ref="A522" si="77">A517+1</f>
        <v>104</v>
      </c>
    </row>
    <row r="523" spans="1:1" ht="20.25">
      <c r="A523" s="169">
        <f t="shared" ref="A523:A526" si="78">A522</f>
        <v>104</v>
      </c>
    </row>
    <row r="524" spans="1:1" ht="20.25">
      <c r="A524" s="169">
        <f t="shared" si="78"/>
        <v>104</v>
      </c>
    </row>
    <row r="525" spans="1:1" ht="20.25">
      <c r="A525" s="169">
        <f t="shared" si="78"/>
        <v>104</v>
      </c>
    </row>
    <row r="526" spans="1:1" ht="20.25">
      <c r="A526" s="169">
        <f t="shared" si="78"/>
        <v>104</v>
      </c>
    </row>
    <row r="527" spans="1:1" ht="20.25">
      <c r="A527" s="158">
        <f t="shared" ref="A527" si="79">A522+1</f>
        <v>105</v>
      </c>
    </row>
    <row r="528" spans="1:1" ht="20.25">
      <c r="A528" s="158">
        <f t="shared" ref="A528:A531" si="80">A527</f>
        <v>105</v>
      </c>
    </row>
    <row r="529" spans="1:1" ht="20.25">
      <c r="A529" s="158">
        <f t="shared" si="80"/>
        <v>105</v>
      </c>
    </row>
    <row r="530" spans="1:1" ht="20.25">
      <c r="A530" s="158">
        <f t="shared" si="80"/>
        <v>105</v>
      </c>
    </row>
    <row r="531" spans="1:1" ht="20.25">
      <c r="A531" s="158">
        <f t="shared" si="80"/>
        <v>105</v>
      </c>
    </row>
    <row r="532" spans="1:1" ht="20.25">
      <c r="A532" s="169">
        <f t="shared" ref="A532" si="81">A527+1</f>
        <v>106</v>
      </c>
    </row>
    <row r="533" spans="1:1" ht="20.25">
      <c r="A533" s="169">
        <f t="shared" ref="A533:A536" si="82">A532</f>
        <v>106</v>
      </c>
    </row>
    <row r="534" spans="1:1" ht="20.25">
      <c r="A534" s="169">
        <f t="shared" si="82"/>
        <v>106</v>
      </c>
    </row>
    <row r="535" spans="1:1" ht="20.25">
      <c r="A535" s="169">
        <f t="shared" si="82"/>
        <v>106</v>
      </c>
    </row>
    <row r="536" spans="1:1" ht="20.25">
      <c r="A536" s="169">
        <f t="shared" si="82"/>
        <v>106</v>
      </c>
    </row>
    <row r="537" spans="1:1" ht="20.25">
      <c r="A537" s="158">
        <f t="shared" ref="A537" si="83">A532+1</f>
        <v>107</v>
      </c>
    </row>
    <row r="538" spans="1:1" ht="20.25">
      <c r="A538" s="158">
        <f t="shared" ref="A538:A539" si="84">A537</f>
        <v>107</v>
      </c>
    </row>
    <row r="539" spans="1:1" ht="20.25">
      <c r="A539" s="158">
        <f t="shared" si="84"/>
        <v>107</v>
      </c>
    </row>
  </sheetData>
  <mergeCells count="5">
    <mergeCell ref="A1:K1"/>
    <mergeCell ref="A2:K2"/>
    <mergeCell ref="A3:K3"/>
    <mergeCell ref="A4:K4"/>
    <mergeCell ref="I6:K6"/>
  </mergeCells>
  <printOptions horizontalCentered="1"/>
  <pageMargins left="0" right="0" top="0" bottom="0" header="0" footer="0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3</v>
      </c>
      <c r="Z8" s="442"/>
      <c r="AA8" s="443"/>
      <c r="AB8" s="448">
        <v>1</v>
      </c>
      <c r="AC8" s="449"/>
      <c r="AD8" s="450"/>
      <c r="AE8" s="441">
        <v>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11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11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54</v>
      </c>
      <c r="C19" s="193" t="s">
        <v>81</v>
      </c>
      <c r="D19" s="78">
        <v>103</v>
      </c>
      <c r="E19" s="42" t="s">
        <v>92</v>
      </c>
      <c r="F19" s="399" t="str">
        <f>IF(B19="","",VLOOKUP(B19,СПИСКИ!$D:$J,2,FALSE))</f>
        <v>СУСЛИН Анатолий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ГУБАНОВ Никита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630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53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ТКАЧЕНКО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101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БОРОДИН Илья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626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54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СУСЛИН Анатолий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ГУБАНОВ Никита</v>
      </c>
      <c r="M24" s="397"/>
      <c r="N24" s="397"/>
      <c r="O24" s="397"/>
      <c r="P24" s="397"/>
      <c r="Q24" s="397"/>
      <c r="R24" s="398">
        <v>4</v>
      </c>
      <c r="S24" s="383"/>
      <c r="T24" s="383">
        <v>5</v>
      </c>
      <c r="U24" s="383"/>
      <c r="V24" s="383">
        <v>10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53</v>
      </c>
      <c r="B25" s="75"/>
      <c r="C25" s="74">
        <f>IF(D19="","",D19)</f>
        <v>103</v>
      </c>
      <c r="D25" s="76"/>
      <c r="E25" s="60" t="s">
        <v>93</v>
      </c>
      <c r="F25" s="379" t="str">
        <f>IF(A25="","",VLOOKUP(A25,СПИСКИ!$D:$J,2,FALSE))</f>
        <v>ТКАЧЕНКО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4</v>
      </c>
      <c r="S25" s="352"/>
      <c r="T25" s="352">
        <v>5</v>
      </c>
      <c r="U25" s="352"/>
      <c r="V25" s="352">
        <v>5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101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БОРОДИН Илья</v>
      </c>
      <c r="M26" s="380"/>
      <c r="N26" s="380"/>
      <c r="O26" s="380"/>
      <c r="P26" s="380"/>
      <c r="Q26" s="381"/>
      <c r="R26" s="382">
        <v>-10</v>
      </c>
      <c r="S26" s="366"/>
      <c r="T26" s="366">
        <v>-4</v>
      </c>
      <c r="U26" s="366"/>
      <c r="V26" s="366">
        <v>-3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54</v>
      </c>
      <c r="B27" s="75"/>
      <c r="C27" s="74">
        <f>IF(D19="","",D19)</f>
        <v>103</v>
      </c>
      <c r="D27" s="76"/>
      <c r="E27" s="60" t="s">
        <v>986</v>
      </c>
      <c r="F27" s="363" t="str">
        <f>IF(A27="","",VLOOKUP(A27,СПИСКИ!$D:$J,2,FALSE))</f>
        <v>СУСЛИН Анатолий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>
        <v>5</v>
      </c>
      <c r="S27" s="352"/>
      <c r="T27" s="352">
        <v>4</v>
      </c>
      <c r="U27" s="352"/>
      <c r="V27" s="352">
        <v>7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53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ТКАЧЕНКО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ГУБАНОВ Никита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4</v>
      </c>
      <c r="Z8" s="442"/>
      <c r="AA8" s="443"/>
      <c r="AB8" s="448">
        <v>1</v>
      </c>
      <c r="AC8" s="449"/>
      <c r="AD8" s="450"/>
      <c r="AE8" s="441">
        <v>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10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10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61</v>
      </c>
      <c r="C19" s="193" t="s">
        <v>81</v>
      </c>
      <c r="D19" s="78">
        <v>92</v>
      </c>
      <c r="E19" s="42" t="s">
        <v>92</v>
      </c>
      <c r="F19" s="399" t="str">
        <f>IF(B19="","",VLOOKUP(B19,СПИСКИ!$D:$J,2,FALSE))</f>
        <v>СИНЧЕНКО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642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ЛЕБЕДЕВ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62</v>
      </c>
      <c r="C20" s="193" t="s">
        <v>80</v>
      </c>
      <c r="D20" s="78">
        <v>91</v>
      </c>
      <c r="E20" s="42" t="s">
        <v>93</v>
      </c>
      <c r="F20" s="399" t="str">
        <f>IF(B20="","",VLOOKUP(B20,СПИСКИ!$D:$J,2,FALSE))</f>
        <v>ЧЕРНЯВСКАЯ Елизавета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323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ЖУРАВЛЕВ Евгений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61</v>
      </c>
      <c r="B24" s="75"/>
      <c r="C24" s="74">
        <f>IF(D20="","",D20)</f>
        <v>91</v>
      </c>
      <c r="D24" s="76"/>
      <c r="E24" s="59" t="s">
        <v>92</v>
      </c>
      <c r="F24" s="396" t="str">
        <f>IF(A24="","",VLOOKUP(A24,СПИСКИ!$D:$J,2,FALSE))</f>
        <v>СИНЧЕНКО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ЛЕБЕДЕВ Александр</v>
      </c>
      <c r="M24" s="397"/>
      <c r="N24" s="397"/>
      <c r="O24" s="397"/>
      <c r="P24" s="397"/>
      <c r="Q24" s="397"/>
      <c r="R24" s="398">
        <v>11</v>
      </c>
      <c r="S24" s="383"/>
      <c r="T24" s="383">
        <v>9</v>
      </c>
      <c r="U24" s="383"/>
      <c r="V24" s="383">
        <v>-6</v>
      </c>
      <c r="W24" s="383"/>
      <c r="X24" s="383">
        <v>9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62</v>
      </c>
      <c r="B25" s="75"/>
      <c r="C25" s="74">
        <f>IF(D19="","",D19)</f>
        <v>92</v>
      </c>
      <c r="D25" s="76"/>
      <c r="E25" s="60" t="s">
        <v>93</v>
      </c>
      <c r="F25" s="379" t="str">
        <f>IF(A25="","",VLOOKUP(A25,СПИСКИ!$D:$J,2,FALSE))</f>
        <v>ЧЕРНЯВСКАЯ Елизавета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ЖУРАВЛЕВ Евгений</v>
      </c>
      <c r="M25" s="364"/>
      <c r="N25" s="364"/>
      <c r="O25" s="364"/>
      <c r="P25" s="364"/>
      <c r="Q25" s="364"/>
      <c r="R25" s="365">
        <v>-7</v>
      </c>
      <c r="S25" s="352"/>
      <c r="T25" s="352">
        <v>-6</v>
      </c>
      <c r="U25" s="352"/>
      <c r="V25" s="352">
        <v>-8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63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-4</v>
      </c>
      <c r="S26" s="366"/>
      <c r="T26" s="366">
        <v>-3</v>
      </c>
      <c r="U26" s="366"/>
      <c r="V26" s="366">
        <v>-3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61</v>
      </c>
      <c r="B27" s="75"/>
      <c r="C27" s="74">
        <f>IF(D19="","",D19)</f>
        <v>92</v>
      </c>
      <c r="D27" s="76"/>
      <c r="E27" s="60" t="s">
        <v>986</v>
      </c>
      <c r="F27" s="363" t="str">
        <f>IF(A27="","",VLOOKUP(A27,СПИСКИ!$D:$J,2,FALSE))</f>
        <v>СИНЧЕНКО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ЖУРАВЛЕВ Евгений</v>
      </c>
      <c r="M27" s="364"/>
      <c r="N27" s="364"/>
      <c r="O27" s="364"/>
      <c r="P27" s="364"/>
      <c r="Q27" s="364"/>
      <c r="R27" s="365">
        <v>6</v>
      </c>
      <c r="S27" s="352"/>
      <c r="T27" s="352">
        <v>12</v>
      </c>
      <c r="U27" s="352"/>
      <c r="V27" s="352">
        <v>8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62</v>
      </c>
      <c r="B28" s="75"/>
      <c r="C28" s="74">
        <f>D20</f>
        <v>91</v>
      </c>
      <c r="D28" s="76"/>
      <c r="E28" s="63" t="s">
        <v>985</v>
      </c>
      <c r="F28" s="360" t="str">
        <f>IF(A28="","",VLOOKUP(A28,СПИСКИ!$D:$J,2,FALSE))</f>
        <v>ЧЕРНЯВСКАЯ Елизавета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ЛЕБЕДЕВ Александр</v>
      </c>
      <c r="M28" s="361"/>
      <c r="N28" s="361"/>
      <c r="O28" s="361"/>
      <c r="P28" s="361"/>
      <c r="Q28" s="361"/>
      <c r="R28" s="362">
        <v>-4</v>
      </c>
      <c r="S28" s="344"/>
      <c r="T28" s="344">
        <v>-9</v>
      </c>
      <c r="U28" s="344"/>
      <c r="V28" s="344">
        <v>10</v>
      </c>
      <c r="W28" s="344"/>
      <c r="X28" s="344">
        <v>10</v>
      </c>
      <c r="Y28" s="344"/>
      <c r="Z28" s="344">
        <v>11</v>
      </c>
      <c r="AA28" s="345"/>
      <c r="AB28" s="346">
        <f>IF(R28="","",SUM(AJ28:AN28))</f>
        <v>3</v>
      </c>
      <c r="AC28" s="347"/>
      <c r="AD28" s="347">
        <f>IF(R28="","",SUM(AO28:AS28))</f>
        <v>2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1</v>
      </c>
      <c r="AM28" s="100">
        <f>IF(X28&gt;0,1,0)</f>
        <v>1</v>
      </c>
      <c r="AN28" s="100">
        <f>IF(Z28&gt;0,1,0)</f>
        <v>1</v>
      </c>
      <c r="AO28" s="100">
        <f>IF(R28&lt;0,1,0)</f>
        <v>1</v>
      </c>
      <c r="AP28" s="100">
        <f>IF(T28&lt;0,1,0)</f>
        <v>1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7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"Аромадон" г.Ростов-на-Дону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9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5</v>
      </c>
      <c r="Z8" s="442"/>
      <c r="AA8" s="443"/>
      <c r="AB8" s="448">
        <v>1</v>
      </c>
      <c r="AC8" s="449"/>
      <c r="AD8" s="450"/>
      <c r="AE8" s="441">
        <v>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8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8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71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НАУМОВ Михаил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615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82</v>
      </c>
      <c r="C20" s="193" t="s">
        <v>80</v>
      </c>
      <c r="D20" s="78">
        <v>75</v>
      </c>
      <c r="E20" s="42" t="s">
        <v>93</v>
      </c>
      <c r="F20" s="399" t="str">
        <f>IF(B20="","",VLOOKUP(B20,СПИСКИ!$D:$J,2,FALSE))</f>
        <v>ЛАПИН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МАСОВЕР Андрей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820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83</v>
      </c>
      <c r="C21" s="193" t="s">
        <v>82</v>
      </c>
      <c r="D21" s="78">
        <v>73</v>
      </c>
      <c r="E21" s="50" t="s">
        <v>84</v>
      </c>
      <c r="F21" s="402" t="str">
        <f>IF(B21="","",VLOOKUP(B21,СПИСКИ!$D:$J,2,FALSE))</f>
        <v>ШЕПЕЛЕВ Роман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КАЛАШНИКОВА Эвелина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664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75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НАУМОВ Михаил</v>
      </c>
      <c r="M24" s="397"/>
      <c r="N24" s="397"/>
      <c r="O24" s="397"/>
      <c r="P24" s="397"/>
      <c r="Q24" s="397"/>
      <c r="R24" s="398">
        <v>-6</v>
      </c>
      <c r="S24" s="383"/>
      <c r="T24" s="383">
        <v>9</v>
      </c>
      <c r="U24" s="383"/>
      <c r="V24" s="383">
        <v>-9</v>
      </c>
      <c r="W24" s="383"/>
      <c r="X24" s="383">
        <v>-10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82</v>
      </c>
      <c r="B25" s="75"/>
      <c r="C25" s="74">
        <f>IF(D19="","",D19)</f>
        <v>71</v>
      </c>
      <c r="D25" s="76"/>
      <c r="E25" s="60" t="s">
        <v>93</v>
      </c>
      <c r="F25" s="379" t="str">
        <f>IF(A25="","",VLOOKUP(A25,СПИСКИ!$D:$J,2,FALSE))</f>
        <v>ЛАПИН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МАСОВЕР Андрей</v>
      </c>
      <c r="M25" s="364"/>
      <c r="N25" s="364"/>
      <c r="O25" s="364"/>
      <c r="P25" s="364"/>
      <c r="Q25" s="364"/>
      <c r="R25" s="365">
        <v>-7</v>
      </c>
      <c r="S25" s="352"/>
      <c r="T25" s="352">
        <v>5</v>
      </c>
      <c r="U25" s="352"/>
      <c r="V25" s="352">
        <v>-7</v>
      </c>
      <c r="W25" s="352"/>
      <c r="X25" s="352">
        <v>-8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83</v>
      </c>
      <c r="B26" s="75"/>
      <c r="C26" s="74">
        <f>IF(D21="","",D21)</f>
        <v>73</v>
      </c>
      <c r="D26" s="76"/>
      <c r="E26" s="61" t="s">
        <v>84</v>
      </c>
      <c r="F26" s="379" t="str">
        <f>IF(A26="","",VLOOKUP(A26,СПИСКИ!$D:$J,2,FALSE))</f>
        <v>ШЕПЕЛЕВ Роман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КАЛАШНИКОВА Эвелина</v>
      </c>
      <c r="M26" s="380"/>
      <c r="N26" s="380"/>
      <c r="O26" s="380"/>
      <c r="P26" s="380"/>
      <c r="Q26" s="381"/>
      <c r="R26" s="382">
        <v>-9</v>
      </c>
      <c r="S26" s="366"/>
      <c r="T26" s="366">
        <v>6</v>
      </c>
      <c r="U26" s="366"/>
      <c r="V26" s="366">
        <v>-10</v>
      </c>
      <c r="W26" s="366"/>
      <c r="X26" s="366">
        <v>7</v>
      </c>
      <c r="Y26" s="366"/>
      <c r="Z26" s="366">
        <v>5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1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71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МАСОВЕР Андрей</v>
      </c>
      <c r="M27" s="364"/>
      <c r="N27" s="364"/>
      <c r="O27" s="364"/>
      <c r="P27" s="364"/>
      <c r="Q27" s="364"/>
      <c r="R27" s="365">
        <v>-8</v>
      </c>
      <c r="S27" s="352"/>
      <c r="T27" s="352">
        <v>-8</v>
      </c>
      <c r="U27" s="352"/>
      <c r="V27" s="352">
        <v>8</v>
      </c>
      <c r="W27" s="352"/>
      <c r="X27" s="352">
        <v>-5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82</v>
      </c>
      <c r="B28" s="75"/>
      <c r="C28" s="74">
        <f>D20</f>
        <v>75</v>
      </c>
      <c r="D28" s="76"/>
      <c r="E28" s="63" t="s">
        <v>985</v>
      </c>
      <c r="F28" s="360" t="str">
        <f>IF(A28="","",VLOOKUP(A28,СПИСКИ!$D:$J,2,FALSE))</f>
        <v>ЛАПИН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НАУМОВ Михаил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6</v>
      </c>
      <c r="AC29" s="341"/>
      <c r="AD29" s="341">
        <f>IF(R24="","",SUM(AD24:AE28))</f>
        <v>11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6</v>
      </c>
      <c r="Z8" s="442"/>
      <c r="AA8" s="443"/>
      <c r="AB8" s="448">
        <v>1</v>
      </c>
      <c r="AC8" s="449"/>
      <c r="AD8" s="450"/>
      <c r="AE8" s="441">
        <v>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15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2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11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ЛОПАТИН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808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141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АНТИФЕЕВ Олег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416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143</v>
      </c>
      <c r="C21" s="193" t="s">
        <v>82</v>
      </c>
      <c r="D21" s="78">
        <v>14</v>
      </c>
      <c r="E21" s="50" t="s">
        <v>84</v>
      </c>
      <c r="F21" s="402" t="str">
        <f>IF(B21="","",VLOOKUP(B21,СПИСКИ!$D:$J,2,FALSE))</f>
        <v>ВАСИЛЕНКО Михаил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КОСТКИН Денис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561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ЛОПАТИН Александр</v>
      </c>
      <c r="M24" s="397"/>
      <c r="N24" s="397"/>
      <c r="O24" s="397"/>
      <c r="P24" s="397"/>
      <c r="Q24" s="397"/>
      <c r="R24" s="398">
        <v>-4</v>
      </c>
      <c r="S24" s="383"/>
      <c r="T24" s="383">
        <v>-5</v>
      </c>
      <c r="U24" s="383"/>
      <c r="V24" s="383">
        <v>-8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141</v>
      </c>
      <c r="B25" s="75"/>
      <c r="C25" s="74">
        <f>IF(D19="","",D19)</f>
        <v>11</v>
      </c>
      <c r="D25" s="76"/>
      <c r="E25" s="60" t="s">
        <v>93</v>
      </c>
      <c r="F25" s="379" t="str">
        <f>IF(A25="","",VLOOKUP(A25,СПИСКИ!$D:$J,2,FALSE))</f>
        <v>АНТИФЕЕВ Олег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>
        <v>-6</v>
      </c>
      <c r="S25" s="352"/>
      <c r="T25" s="352">
        <v>-4</v>
      </c>
      <c r="U25" s="352"/>
      <c r="V25" s="352">
        <v>-7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143</v>
      </c>
      <c r="B26" s="75"/>
      <c r="C26" s="74">
        <f>IF(D21="","",D21)</f>
        <v>14</v>
      </c>
      <c r="D26" s="76"/>
      <c r="E26" s="61" t="s">
        <v>84</v>
      </c>
      <c r="F26" s="379" t="str">
        <f>IF(A26="","",VLOOKUP(A26,СПИСКИ!$D:$J,2,FALSE))</f>
        <v>ВАСИЛЕНКО Михаил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КОСТКИН Денис</v>
      </c>
      <c r="M26" s="380"/>
      <c r="N26" s="380"/>
      <c r="O26" s="380"/>
      <c r="P26" s="380"/>
      <c r="Q26" s="381"/>
      <c r="R26" s="382">
        <v>-9</v>
      </c>
      <c r="S26" s="366"/>
      <c r="T26" s="366">
        <v>-6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142</v>
      </c>
      <c r="B27" s="75"/>
      <c r="C27" s="74">
        <f>IF(D19="","",D19)</f>
        <v>11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141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АНТИФЕЕВ Олег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ЛОПАТИН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0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6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"Машиностроитель" г.Тихорецк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1</v>
      </c>
      <c r="Z8" s="442"/>
      <c r="AA8" s="443"/>
      <c r="AB8" s="448">
        <v>2</v>
      </c>
      <c r="AC8" s="449"/>
      <c r="AD8" s="450"/>
      <c r="AE8" s="441">
        <v>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15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15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"Машиностроитель" г.Тихорецк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75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142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ЕЛИСЕЕВ Максим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596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141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АНТИФЕЕВ Олег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416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</v>
      </c>
      <c r="C21" s="193" t="s">
        <v>82</v>
      </c>
      <c r="D21" s="78">
        <v>143</v>
      </c>
      <c r="E21" s="50" t="s">
        <v>84</v>
      </c>
      <c r="F21" s="402" t="str">
        <f>IF(B21="","",VLOOKUP(B21,СПИСКИ!$D:$J,2,FALSE))</f>
        <v>ДОРОФЕЕВ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ВАСИЛЕНКО Михаил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274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141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ЕЛИСЕЕВ Максим</v>
      </c>
      <c r="M24" s="397"/>
      <c r="N24" s="397"/>
      <c r="O24" s="397"/>
      <c r="P24" s="397"/>
      <c r="Q24" s="397"/>
      <c r="R24" s="398">
        <v>8</v>
      </c>
      <c r="S24" s="383"/>
      <c r="T24" s="383">
        <v>-11</v>
      </c>
      <c r="U24" s="383"/>
      <c r="V24" s="383">
        <v>9</v>
      </c>
      <c r="W24" s="383"/>
      <c r="X24" s="383">
        <v>8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142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АНТИФЕЕВ Олег</v>
      </c>
      <c r="M25" s="364"/>
      <c r="N25" s="364"/>
      <c r="O25" s="364"/>
      <c r="P25" s="364"/>
      <c r="Q25" s="364"/>
      <c r="R25" s="365">
        <v>9</v>
      </c>
      <c r="S25" s="352"/>
      <c r="T25" s="352">
        <v>6</v>
      </c>
      <c r="U25" s="352"/>
      <c r="V25" s="352">
        <v>9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</v>
      </c>
      <c r="B26" s="75"/>
      <c r="C26" s="74">
        <f>IF(D21="","",D21)</f>
        <v>143</v>
      </c>
      <c r="D26" s="76"/>
      <c r="E26" s="61" t="s">
        <v>84</v>
      </c>
      <c r="F26" s="379" t="str">
        <f>IF(A26="","",VLOOKUP(A26,СПИСКИ!$D:$J,2,FALSE))</f>
        <v>ДОРОФЕЕВ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ВАСИЛЕНКО Михаил</v>
      </c>
      <c r="M26" s="380"/>
      <c r="N26" s="380"/>
      <c r="O26" s="380"/>
      <c r="P26" s="380"/>
      <c r="Q26" s="381"/>
      <c r="R26" s="382">
        <v>10</v>
      </c>
      <c r="S26" s="366"/>
      <c r="T26" s="366">
        <v>9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142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АНТИФЕЕВ Олег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141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ЕЛИСЕЕВ Максим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151</v>
      </c>
      <c r="B4" s="98" t="str">
        <f>IF(A4="","",VLOOKUP(A4,СПИСКИ!$D:$J,2,FALSE))</f>
        <v>КЛИМЧЕНКО Виктория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152</v>
      </c>
      <c r="B5" s="98" t="str">
        <f>IF(A5="","",VLOOKUP(A5,СПИСКИ!$D:$J,2,FALSE))</f>
        <v>ВИНОГРАДОВ Алексей</v>
      </c>
      <c r="C5" s="187">
        <v>131</v>
      </c>
      <c r="D5" s="99" t="str">
        <f>IF(C5="","",VLOOKUP(C5,СПИСКИ!$D:$J,2,FALSE))</f>
        <v>ТОМУЛИС Дарья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153</v>
      </c>
      <c r="B6" s="98" t="str">
        <f>IF(A6="","",VLOOKUP(A6,СПИСКИ!$D:$J,2,FALSE))</f>
        <v>ТХАКАХОВ Руслан</v>
      </c>
      <c r="C6" s="187">
        <v>132</v>
      </c>
      <c r="D6" s="99" t="str">
        <f>IF(C6="","",VLOOKUP(C6,СПИСКИ!$D:$J,2,FALSE))</f>
        <v>СЕРДЮК Роман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154</v>
      </c>
      <c r="B7" s="98" t="str">
        <f>IF(A7="","",VLOOKUP(A7,СПИСКИ!$D:$J,2,FALSE))</f>
        <v>ВАРТАНОВ Армен</v>
      </c>
      <c r="C7" s="187">
        <v>133</v>
      </c>
      <c r="D7" s="99" t="str">
        <f>IF(C7="","",VLOOKUP(C7,СПИСКИ!$D:$J,2,FALSE))</f>
        <v>ИВАНОВ Константин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155</v>
      </c>
      <c r="B8" s="98" t="str">
        <f>IF(A8="","",VLOOKUP(A8,СПИСКИ!$D:$J,2,FALSE))</f>
        <v>РОМАНЧЕНКО Екатерина</v>
      </c>
      <c r="C8" s="187">
        <v>134</v>
      </c>
      <c r="D8" s="99" t="str">
        <f>IF(C8="","",VLOOKUP(C8,СПИСКИ!$D:$J,2,FALSE))</f>
        <v>СОЛОВЕЙ Юрий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2</v>
      </c>
      <c r="Z8" s="442"/>
      <c r="AA8" s="443"/>
      <c r="AB8" s="448">
        <v>2</v>
      </c>
      <c r="AC8" s="449"/>
      <c r="AD8" s="450"/>
      <c r="AE8" s="441">
        <v>8</v>
      </c>
      <c r="AF8" s="442"/>
      <c r="AG8" s="443"/>
      <c r="AJ8" s="189"/>
    </row>
    <row r="9" spans="1:48" ht="30" customHeight="1">
      <c r="A9" s="186">
        <v>156</v>
      </c>
      <c r="B9" s="98" t="str">
        <f>IF(A9="","",VLOOKUP(A9,СПИСКИ!$D:$J,2,FALSE))</f>
        <v>МАТРИЗАЕВА Александра</v>
      </c>
      <c r="C9" s="187">
        <v>135</v>
      </c>
      <c r="D9" s="99">
        <f>IF(C9="","",VLOOKUP(C9,СПИСКИ!$D:$J,2,FALSE))</f>
        <v>0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157</v>
      </c>
      <c r="B10" s="98">
        <f>IF(A10="","",VLOOKUP(A10,СПИСКИ!$D:$J,2,FALSE))</f>
        <v>0</v>
      </c>
      <c r="C10" s="187">
        <v>136</v>
      </c>
      <c r="D10" s="99">
        <f>IF(C10="","",VLOOKUP(C10,СПИСКИ!$D:$J,2,FALSE))</f>
        <v>0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16</v>
      </c>
      <c r="B13" s="425"/>
      <c r="C13" s="426">
        <v>14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14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154</v>
      </c>
      <c r="C19" s="193" t="s">
        <v>81</v>
      </c>
      <c r="D19" s="78">
        <v>133</v>
      </c>
      <c r="E19" s="42" t="s">
        <v>92</v>
      </c>
      <c r="F19" s="399" t="str">
        <f>IF(B19="","",VLOOKUP(B19,СПИСКИ!$D:$J,2,FALSE))</f>
        <v>ВАРТАНОВ Армен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ИВАНОВ Константин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151</v>
      </c>
      <c r="C20" s="193" t="s">
        <v>80</v>
      </c>
      <c r="D20" s="78">
        <v>132</v>
      </c>
      <c r="E20" s="42" t="s">
        <v>93</v>
      </c>
      <c r="F20" s="399" t="str">
        <f>IF(B20="","",VLOOKUP(B20,СПИСКИ!$D:$J,2,FALSE))</f>
        <v>КЛИМЧЕНКО Виктория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965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СЕРДЮК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153</v>
      </c>
      <c r="C21" s="193" t="s">
        <v>82</v>
      </c>
      <c r="D21" s="78">
        <v>131</v>
      </c>
      <c r="E21" s="50" t="s">
        <v>84</v>
      </c>
      <c r="F21" s="402" t="str">
        <f>IF(B21="","",VLOOKUP(B21,СПИСКИ!$D:$J,2,FALSE))</f>
        <v>ТХАКАХОВ Руслан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ТОМУЛИС Дарья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291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154</v>
      </c>
      <c r="B24" s="75"/>
      <c r="C24" s="74">
        <f>IF(D20="","",D20)</f>
        <v>132</v>
      </c>
      <c r="D24" s="76"/>
      <c r="E24" s="59" t="s">
        <v>92</v>
      </c>
      <c r="F24" s="396" t="str">
        <f>IF(A24="","",VLOOKUP(A24,СПИСКИ!$D:$J,2,FALSE))</f>
        <v>ВАРТАНОВ Армен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ИВАНОВ Константин</v>
      </c>
      <c r="M24" s="397"/>
      <c r="N24" s="397"/>
      <c r="O24" s="397"/>
      <c r="P24" s="397"/>
      <c r="Q24" s="397"/>
      <c r="R24" s="398">
        <v>-10</v>
      </c>
      <c r="S24" s="383"/>
      <c r="T24" s="383">
        <v>9</v>
      </c>
      <c r="U24" s="383"/>
      <c r="V24" s="383">
        <v>8</v>
      </c>
      <c r="W24" s="383"/>
      <c r="X24" s="383">
        <v>4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151</v>
      </c>
      <c r="B25" s="75"/>
      <c r="C25" s="74">
        <f>IF(D19="","",D19)</f>
        <v>133</v>
      </c>
      <c r="D25" s="76"/>
      <c r="E25" s="60" t="s">
        <v>93</v>
      </c>
      <c r="F25" s="379" t="str">
        <f>IF(A25="","",VLOOKUP(A25,СПИСКИ!$D:$J,2,FALSE))</f>
        <v>КЛИМЧЕНКО Виктория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СЕРДЮК Роман</v>
      </c>
      <c r="M25" s="364"/>
      <c r="N25" s="364"/>
      <c r="O25" s="364"/>
      <c r="P25" s="364"/>
      <c r="Q25" s="364"/>
      <c r="R25" s="365">
        <v>12</v>
      </c>
      <c r="S25" s="352"/>
      <c r="T25" s="352">
        <v>5</v>
      </c>
      <c r="U25" s="352"/>
      <c r="V25" s="352">
        <v>7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153</v>
      </c>
      <c r="B26" s="75"/>
      <c r="C26" s="74">
        <f>IF(D21="","",D21)</f>
        <v>131</v>
      </c>
      <c r="D26" s="76"/>
      <c r="E26" s="61" t="s">
        <v>84</v>
      </c>
      <c r="F26" s="379" t="str">
        <f>IF(A26="","",VLOOKUP(A26,СПИСКИ!$D:$J,2,FALSE))</f>
        <v>ТХАКАХОВ Руслан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ТОМУЛИС Дарья</v>
      </c>
      <c r="M26" s="380"/>
      <c r="N26" s="380"/>
      <c r="O26" s="380"/>
      <c r="P26" s="380"/>
      <c r="Q26" s="381"/>
      <c r="R26" s="382">
        <v>-8</v>
      </c>
      <c r="S26" s="366"/>
      <c r="T26" s="366">
        <v>-2</v>
      </c>
      <c r="U26" s="366"/>
      <c r="V26" s="366">
        <v>-1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154</v>
      </c>
      <c r="B27" s="75"/>
      <c r="C27" s="74">
        <f>IF(D19="","",D19)</f>
        <v>133</v>
      </c>
      <c r="D27" s="76"/>
      <c r="E27" s="60" t="s">
        <v>986</v>
      </c>
      <c r="F27" s="363" t="str">
        <f>IF(A27="","",VLOOKUP(A27,СПИСКИ!$D:$J,2,FALSE))</f>
        <v>ВАРТАНОВ Армен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СЕРДЮК Роман</v>
      </c>
      <c r="M27" s="364"/>
      <c r="N27" s="364"/>
      <c r="O27" s="364"/>
      <c r="P27" s="364"/>
      <c r="Q27" s="364"/>
      <c r="R27" s="365">
        <v>-7</v>
      </c>
      <c r="S27" s="352"/>
      <c r="T27" s="352">
        <v>-1</v>
      </c>
      <c r="U27" s="352"/>
      <c r="V27" s="352">
        <v>-7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151</v>
      </c>
      <c r="B28" s="75"/>
      <c r="C28" s="74">
        <f>D20</f>
        <v>132</v>
      </c>
      <c r="D28" s="76"/>
      <c r="E28" s="63" t="s">
        <v>985</v>
      </c>
      <c r="F28" s="360" t="str">
        <f>IF(A28="","",VLOOKUP(A28,СПИСКИ!$D:$J,2,FALSE))</f>
        <v>КЛИМЧЕНКО Виктория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ИВАНОВ Константин</v>
      </c>
      <c r="M28" s="361"/>
      <c r="N28" s="361"/>
      <c r="O28" s="361"/>
      <c r="P28" s="361"/>
      <c r="Q28" s="361"/>
      <c r="R28" s="362">
        <v>8</v>
      </c>
      <c r="S28" s="344"/>
      <c r="T28" s="344">
        <v>4</v>
      </c>
      <c r="U28" s="344"/>
      <c r="V28" s="344">
        <v>1</v>
      </c>
      <c r="W28" s="344"/>
      <c r="X28" s="344"/>
      <c r="Y28" s="344"/>
      <c r="Z28" s="344"/>
      <c r="AA28" s="345"/>
      <c r="AB28" s="346">
        <f>IF(R28="","",SUM(AJ28:AN28))</f>
        <v>3</v>
      </c>
      <c r="AC28" s="347"/>
      <c r="AD28" s="347">
        <f>IF(R28="","",SUM(AO28:AS28))</f>
        <v>0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"Мирмекс"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7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11</v>
      </c>
      <c r="B4" s="98" t="str">
        <f>IF(A4="","",VLOOKUP(A4,СПИСКИ!$D:$J,2,FALSE))</f>
        <v>ЛОПАТИН Александр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12</v>
      </c>
      <c r="B5" s="98" t="str">
        <f>IF(A5="","",VLOOKUP(A5,СПИСКИ!$D:$J,2,FALSE))</f>
        <v>ЧЕРКЕС Данил</v>
      </c>
      <c r="C5" s="187">
        <v>121</v>
      </c>
      <c r="D5" s="99" t="str">
        <f>IF(C5="","",VLOOKUP(C5,СПИСКИ!$D:$J,2,FALSE))</f>
        <v>БОРДЮГОВСКАЯ Дарья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13</v>
      </c>
      <c r="B6" s="98" t="str">
        <f>IF(A6="","",VLOOKUP(A6,СПИСКИ!$D:$J,2,FALSE))</f>
        <v>ЧЕРКЕС Руслан</v>
      </c>
      <c r="C6" s="187">
        <v>122</v>
      </c>
      <c r="D6" s="99" t="str">
        <f>IF(C6="","",VLOOKUP(C6,СПИСКИ!$D:$J,2,FALSE))</f>
        <v>СЕРЕБРЕННИКОВА Виктория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14</v>
      </c>
      <c r="B7" s="98" t="str">
        <f>IF(A7="","",VLOOKUP(A7,СПИСКИ!$D:$J,2,FALSE))</f>
        <v>КОСТКИН Денис</v>
      </c>
      <c r="C7" s="187">
        <v>123</v>
      </c>
      <c r="D7" s="99" t="str">
        <f>IF(C7="","",VLOOKUP(C7,СПИСКИ!$D:$J,2,FALSE))</f>
        <v>РАКОВА Мария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15</v>
      </c>
      <c r="B8" s="98">
        <f>IF(A8="","",VLOOKUP(A8,СПИСКИ!$D:$J,2,FALSE))</f>
        <v>0</v>
      </c>
      <c r="C8" s="187">
        <v>124</v>
      </c>
      <c r="D8" s="99" t="str">
        <f>IF(C8="","",VLOOKUP(C8,СПИСКИ!$D:$J,2,FALSE))</f>
        <v>ЮСУПОВА Карина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3</v>
      </c>
      <c r="Z8" s="442"/>
      <c r="AA8" s="443"/>
      <c r="AB8" s="448">
        <v>2</v>
      </c>
      <c r="AC8" s="449"/>
      <c r="AD8" s="450"/>
      <c r="AE8" s="441">
        <v>9</v>
      </c>
      <c r="AF8" s="442"/>
      <c r="AG8" s="443"/>
      <c r="AJ8" s="189"/>
    </row>
    <row r="9" spans="1:48" ht="30" customHeight="1">
      <c r="A9" s="186">
        <v>16</v>
      </c>
      <c r="B9" s="98">
        <f>IF(A9="","",VLOOKUP(A9,СПИСКИ!$D:$J,2,FALSE))</f>
        <v>0</v>
      </c>
      <c r="C9" s="187">
        <v>125</v>
      </c>
      <c r="D9" s="99" t="str">
        <f>IF(C9="","",VLOOKUP(C9,СПИСКИ!$D:$J,2,FALSE))</f>
        <v>ГЕРГОВА Аминат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17</v>
      </c>
      <c r="B10" s="98">
        <f>IF(A10="","",VLOOKUP(A10,СПИСКИ!$D:$J,2,FALSE))</f>
        <v>0</v>
      </c>
      <c r="C10" s="187">
        <v>126</v>
      </c>
      <c r="D10" s="99" t="str">
        <f>IF(C10="","",VLOOKUP(C10,СПИСКИ!$D:$J,2,FALSE))</f>
        <v>УМАНЕЦ Софья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13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2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121</v>
      </c>
      <c r="C19" s="193" t="s">
        <v>81</v>
      </c>
      <c r="D19" s="78">
        <v>11</v>
      </c>
      <c r="E19" s="42" t="s">
        <v>92</v>
      </c>
      <c r="F19" s="399" t="str">
        <f>IF(B19="","",VLOOKUP(B19,СПИСКИ!$D:$J,2,FALSE))</f>
        <v>БОРДЮГОВСКАЯ Дарья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1268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ЛОПАТИН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808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124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ЮСУПОВА Карина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924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126</v>
      </c>
      <c r="C21" s="193" t="s">
        <v>82</v>
      </c>
      <c r="D21" s="78">
        <v>14</v>
      </c>
      <c r="E21" s="50" t="s">
        <v>84</v>
      </c>
      <c r="F21" s="402" t="str">
        <f>IF(B21="","",VLOOKUP(B21,СПИСКИ!$D:$J,2,FALSE))</f>
        <v>УМАНЕЦ Софья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749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КОСТКИН Денис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561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121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БОРДЮГОВСКАЯ Дарья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ЛОПАТИН Александр</v>
      </c>
      <c r="M24" s="397"/>
      <c r="N24" s="397"/>
      <c r="O24" s="397"/>
      <c r="P24" s="397"/>
      <c r="Q24" s="397"/>
      <c r="R24" s="398">
        <v>-8</v>
      </c>
      <c r="S24" s="383"/>
      <c r="T24" s="383">
        <v>-6</v>
      </c>
      <c r="U24" s="383"/>
      <c r="V24" s="383">
        <v>11</v>
      </c>
      <c r="W24" s="383"/>
      <c r="X24" s="383">
        <v>14</v>
      </c>
      <c r="Y24" s="383"/>
      <c r="Z24" s="383">
        <v>-7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124</v>
      </c>
      <c r="B25" s="75"/>
      <c r="C25" s="74">
        <f>IF(D19="","",D19)</f>
        <v>11</v>
      </c>
      <c r="D25" s="76"/>
      <c r="E25" s="60" t="s">
        <v>93</v>
      </c>
      <c r="F25" s="379" t="str">
        <f>IF(A25="","",VLOOKUP(A25,СПИСКИ!$D:$J,2,FALSE))</f>
        <v>ЮСУПОВА Карина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>
        <v>-8</v>
      </c>
      <c r="S25" s="352"/>
      <c r="T25" s="352">
        <v>-2</v>
      </c>
      <c r="U25" s="352"/>
      <c r="V25" s="352">
        <v>-7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126</v>
      </c>
      <c r="B26" s="75"/>
      <c r="C26" s="74">
        <f>IF(D21="","",D21)</f>
        <v>14</v>
      </c>
      <c r="D26" s="76"/>
      <c r="E26" s="61" t="s">
        <v>84</v>
      </c>
      <c r="F26" s="379" t="str">
        <f>IF(A26="","",VLOOKUP(A26,СПИСКИ!$D:$J,2,FALSE))</f>
        <v>УМАНЕЦ Софья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КОСТКИН Денис</v>
      </c>
      <c r="M26" s="380"/>
      <c r="N26" s="380"/>
      <c r="O26" s="380"/>
      <c r="P26" s="380"/>
      <c r="Q26" s="381"/>
      <c r="R26" s="382">
        <v>-7</v>
      </c>
      <c r="S26" s="366"/>
      <c r="T26" s="366">
        <v>-7</v>
      </c>
      <c r="U26" s="366"/>
      <c r="V26" s="366">
        <v>-6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121</v>
      </c>
      <c r="B27" s="75"/>
      <c r="C27" s="74">
        <f>IF(D19="","",D19)</f>
        <v>11</v>
      </c>
      <c r="D27" s="76"/>
      <c r="E27" s="60" t="s">
        <v>986</v>
      </c>
      <c r="F27" s="363" t="str">
        <f>IF(A27="","",VLOOKUP(A27,СПИСКИ!$D:$J,2,FALSE))</f>
        <v>БОРДЮГОВСКАЯ Дарья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124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ЮСУПОВА Карина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ЛОПАТИН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2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"СШОР-13" г.Таганрог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4</v>
      </c>
      <c r="Z8" s="442"/>
      <c r="AA8" s="443"/>
      <c r="AB8" s="448">
        <v>2</v>
      </c>
      <c r="AC8" s="449"/>
      <c r="AD8" s="450"/>
      <c r="AE8" s="441">
        <v>10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3</v>
      </c>
      <c r="B13" s="425"/>
      <c r="C13" s="426">
        <v>12</v>
      </c>
      <c r="D13" s="426"/>
      <c r="E13" s="427" t="str">
        <f>IF(A13="","",VLOOKUP(A13,СПИСКИ!$B:$J,2,FALSE))</f>
        <v>"Эдельвейс-юг"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12</v>
      </c>
      <c r="B16" s="411"/>
      <c r="C16" s="412">
        <v>3</v>
      </c>
      <c r="D16" s="413"/>
      <c r="E16" s="414" t="str">
        <f>IF(A16="","",VLOOKUP(A16,СПИСКИ!$B:$J,2,FALSE))</f>
        <v>"СШОР-13" г.Таганрог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60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111</v>
      </c>
      <c r="C19" s="193" t="s">
        <v>81</v>
      </c>
      <c r="D19" s="78">
        <v>24</v>
      </c>
      <c r="E19" s="42" t="s">
        <v>92</v>
      </c>
      <c r="F19" s="399" t="str">
        <f>IF(B19="","",VLOOKUP(B19,СПИСКИ!$D:$J,2,FALSE))</f>
        <v>ЖУРЕНКО Денис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491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ШУМАКОВ Виталий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112</v>
      </c>
      <c r="C20" s="193" t="s">
        <v>80</v>
      </c>
      <c r="D20" s="78">
        <v>22</v>
      </c>
      <c r="E20" s="42" t="s">
        <v>93</v>
      </c>
      <c r="F20" s="399" t="str">
        <f>IF(B20="","",VLOOKUP(B20,СПИСКИ!$D:$J,2,FALSE))</f>
        <v>ТРЕТЬЯКОВ Даниил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345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БОНДАРЬ Владимир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618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113</v>
      </c>
      <c r="C21" s="193" t="s">
        <v>82</v>
      </c>
      <c r="D21" s="78">
        <v>25</v>
      </c>
      <c r="E21" s="50" t="s">
        <v>84</v>
      </c>
      <c r="F21" s="402" t="str">
        <f>IF(B21="","",VLOOKUP(B21,СПИСКИ!$D:$J,2,FALSE))</f>
        <v>ЛЕЩЕНКО Дмитрий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ЗУБОТЫКИН Юрий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111</v>
      </c>
      <c r="B24" s="75"/>
      <c r="C24" s="74">
        <f>IF(D20="","",D20)</f>
        <v>22</v>
      </c>
      <c r="D24" s="76"/>
      <c r="E24" s="59" t="s">
        <v>92</v>
      </c>
      <c r="F24" s="396" t="str">
        <f>IF(A24="","",VLOOKUP(A24,СПИСКИ!$D:$J,2,FALSE))</f>
        <v>ЖУРЕНКО Денис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ШУМАКОВ Виталий</v>
      </c>
      <c r="M24" s="397"/>
      <c r="N24" s="397"/>
      <c r="O24" s="397"/>
      <c r="P24" s="397"/>
      <c r="Q24" s="397"/>
      <c r="R24" s="398">
        <v>-4</v>
      </c>
      <c r="S24" s="383"/>
      <c r="T24" s="383">
        <v>-3</v>
      </c>
      <c r="U24" s="383"/>
      <c r="V24" s="383">
        <v>-8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112</v>
      </c>
      <c r="B25" s="75"/>
      <c r="C25" s="74">
        <f>IF(D19="","",D19)</f>
        <v>24</v>
      </c>
      <c r="D25" s="76"/>
      <c r="E25" s="60" t="s">
        <v>93</v>
      </c>
      <c r="F25" s="379" t="str">
        <f>IF(A25="","",VLOOKUP(A25,СПИСКИ!$D:$J,2,FALSE))</f>
        <v>ТРЕТЬЯКОВ Даниил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БОНДАРЬ Владимир</v>
      </c>
      <c r="M25" s="364"/>
      <c r="N25" s="364"/>
      <c r="O25" s="364"/>
      <c r="P25" s="364"/>
      <c r="Q25" s="364"/>
      <c r="R25" s="365">
        <v>-8</v>
      </c>
      <c r="S25" s="352"/>
      <c r="T25" s="352">
        <v>-7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113</v>
      </c>
      <c r="B26" s="75"/>
      <c r="C26" s="74">
        <f>IF(D21="","",D21)</f>
        <v>25</v>
      </c>
      <c r="D26" s="76"/>
      <c r="E26" s="61" t="s">
        <v>84</v>
      </c>
      <c r="F26" s="379" t="str">
        <f>IF(A26="","",VLOOKUP(A26,СПИСКИ!$D:$J,2,FALSE))</f>
        <v>ЛЕЩЕНКО Дмитрий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ЗУБОТЫКИН Юрий</v>
      </c>
      <c r="M26" s="380"/>
      <c r="N26" s="380"/>
      <c r="O26" s="380"/>
      <c r="P26" s="380"/>
      <c r="Q26" s="381"/>
      <c r="R26" s="382">
        <v>-5</v>
      </c>
      <c r="S26" s="366"/>
      <c r="T26" s="366">
        <v>-5</v>
      </c>
      <c r="U26" s="366"/>
      <c r="V26" s="366">
        <v>-5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111</v>
      </c>
      <c r="B27" s="75"/>
      <c r="C27" s="74">
        <f>IF(D19="","",D19)</f>
        <v>24</v>
      </c>
      <c r="D27" s="76"/>
      <c r="E27" s="60" t="s">
        <v>986</v>
      </c>
      <c r="F27" s="363" t="str">
        <f>IF(A27="","",VLOOKUP(A27,СПИСКИ!$D:$J,2,FALSE))</f>
        <v>ЖУРЕНКО Денис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БОНДАРЬ Владимир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112</v>
      </c>
      <c r="B28" s="75"/>
      <c r="C28" s="74">
        <f>D20</f>
        <v>22</v>
      </c>
      <c r="D28" s="76"/>
      <c r="E28" s="63" t="s">
        <v>985</v>
      </c>
      <c r="F28" s="360" t="str">
        <f>IF(A28="","",VLOOKUP(A28,СПИСКИ!$D:$J,2,FALSE))</f>
        <v>ТРЕТЬЯКОВ Даниил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ШУМАКОВ Виталий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0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"Адреналин"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5</v>
      </c>
      <c r="Z8" s="442"/>
      <c r="AA8" s="443"/>
      <c r="AB8" s="448">
        <v>2</v>
      </c>
      <c r="AC8" s="449"/>
      <c r="AD8" s="450"/>
      <c r="AE8" s="441">
        <v>11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9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>
        <v>6</v>
      </c>
      <c r="B15" s="419"/>
      <c r="C15" s="419">
        <f>5*C16-4</f>
        <v>26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6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"Адреналин"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30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53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ТКАЧЕНКО Максим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637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82</v>
      </c>
      <c r="C20" s="193" t="s">
        <v>80</v>
      </c>
      <c r="D20" s="78">
        <v>54</v>
      </c>
      <c r="E20" s="42" t="s">
        <v>93</v>
      </c>
      <c r="F20" s="399" t="str">
        <f>IF(B20="","",VLOOKUP(B20,СПИСКИ!$D:$J,2,FALSE))</f>
        <v>ЛАПИН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СУСЛИН Анатолий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83</v>
      </c>
      <c r="C21" s="193" t="s">
        <v>82</v>
      </c>
      <c r="D21" s="78">
        <v>52</v>
      </c>
      <c r="E21" s="50" t="s">
        <v>84</v>
      </c>
      <c r="F21" s="402" t="str">
        <f>IF(B21="","",VLOOKUP(B21,СПИСКИ!$D:$J,2,FALSE))</f>
        <v>ШЕПЕЛЕВ Роман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ЧЕРНЫШКОВА Нина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676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54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ТКАЧЕНКО Максим</v>
      </c>
      <c r="M24" s="397"/>
      <c r="N24" s="397"/>
      <c r="O24" s="397"/>
      <c r="P24" s="397"/>
      <c r="Q24" s="397"/>
      <c r="R24" s="398">
        <v>6</v>
      </c>
      <c r="S24" s="383"/>
      <c r="T24" s="383">
        <v>8</v>
      </c>
      <c r="U24" s="383"/>
      <c r="V24" s="383">
        <v>-10</v>
      </c>
      <c r="W24" s="383"/>
      <c r="X24" s="383">
        <v>-9</v>
      </c>
      <c r="Y24" s="383"/>
      <c r="Z24" s="383">
        <v>6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82</v>
      </c>
      <c r="B25" s="75"/>
      <c r="C25" s="74">
        <f>IF(D19="","",D19)</f>
        <v>53</v>
      </c>
      <c r="D25" s="76"/>
      <c r="E25" s="60" t="s">
        <v>93</v>
      </c>
      <c r="F25" s="379" t="str">
        <f>IF(A25="","",VLOOKUP(A25,СПИСКИ!$D:$J,2,FALSE))</f>
        <v>ЛАПИН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СУСЛИН Анатолий</v>
      </c>
      <c r="M25" s="364"/>
      <c r="N25" s="364"/>
      <c r="O25" s="364"/>
      <c r="P25" s="364"/>
      <c r="Q25" s="364"/>
      <c r="R25" s="365">
        <v>-6</v>
      </c>
      <c r="S25" s="352"/>
      <c r="T25" s="352">
        <v>13</v>
      </c>
      <c r="U25" s="352"/>
      <c r="V25" s="352">
        <v>8</v>
      </c>
      <c r="W25" s="352"/>
      <c r="X25" s="352">
        <v>12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83</v>
      </c>
      <c r="B26" s="75"/>
      <c r="C26" s="74">
        <f>IF(D21="","",D21)</f>
        <v>52</v>
      </c>
      <c r="D26" s="76"/>
      <c r="E26" s="61" t="s">
        <v>84</v>
      </c>
      <c r="F26" s="379" t="str">
        <f>IF(A26="","",VLOOKUP(A26,СПИСКИ!$D:$J,2,FALSE))</f>
        <v>ШЕПЕЛЕВ Роман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ЧЕРНЫШКОВА Нина</v>
      </c>
      <c r="M26" s="380"/>
      <c r="N26" s="380"/>
      <c r="O26" s="380"/>
      <c r="P26" s="380"/>
      <c r="Q26" s="381"/>
      <c r="R26" s="382">
        <v>6</v>
      </c>
      <c r="S26" s="366"/>
      <c r="T26" s="366">
        <v>8</v>
      </c>
      <c r="U26" s="366"/>
      <c r="V26" s="366">
        <v>5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53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СУСЛИН Анатолий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82</v>
      </c>
      <c r="B28" s="75"/>
      <c r="C28" s="74">
        <f>D20</f>
        <v>54</v>
      </c>
      <c r="D28" s="76"/>
      <c r="E28" s="63" t="s">
        <v>985</v>
      </c>
      <c r="F28" s="360" t="str">
        <f>IF(A28="","",VLOOKUP(A28,СПИСКИ!$D:$J,2,FALSE))</f>
        <v>ЛАПИН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ТКАЧЕНКО Максим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indexed="11"/>
    <pageSetUpPr fitToPage="1"/>
  </sheetPr>
  <dimension ref="A1:V182"/>
  <sheetViews>
    <sheetView view="pageBreakPreview" topLeftCell="A95" zoomScale="71" zoomScaleNormal="100" zoomScaleSheetLayoutView="71" workbookViewId="0">
      <pane xSplit="1" topLeftCell="C1" activePane="topRight" state="frozen"/>
      <selection activeCell="I17" sqref="I17"/>
      <selection pane="topRight" activeCell="F17" sqref="F17:J17"/>
    </sheetView>
  </sheetViews>
  <sheetFormatPr defaultColWidth="9.140625" defaultRowHeight="12.75" outlineLevelCol="1"/>
  <cols>
    <col min="1" max="1" width="4.5703125" style="1" customWidth="1"/>
    <col min="2" max="2" width="4.5703125" style="1" hidden="1" customWidth="1" outlineLevel="1"/>
    <col min="3" max="3" width="22.7109375" style="2" customWidth="1" collapsed="1"/>
    <col min="4" max="4" width="4.5703125" style="1" customWidth="1" outlineLevel="1"/>
    <col min="5" max="5" width="25.28515625" style="1" customWidth="1"/>
    <col min="6" max="6" width="12" style="2" customWidth="1"/>
    <col min="7" max="7" width="5.7109375" style="2" customWidth="1"/>
    <col min="8" max="8" width="6" style="2" customWidth="1"/>
    <col min="9" max="9" width="12.5703125" style="85" bestFit="1" customWidth="1"/>
    <col min="10" max="10" width="29.140625" style="87" customWidth="1"/>
    <col min="11" max="11" width="18" style="1" hidden="1" customWidth="1" outlineLevel="1"/>
    <col min="12" max="12" width="5" style="1" hidden="1" customWidth="1" outlineLevel="1"/>
    <col min="13" max="13" width="19.7109375" style="1" hidden="1" customWidth="1" outlineLevel="1"/>
    <col min="14" max="14" width="11" style="18" bestFit="1" customWidth="1" collapsed="1"/>
    <col min="15" max="16" width="11.140625" style="1" bestFit="1" customWidth="1"/>
    <col min="17" max="17" width="11.140625" style="93" bestFit="1" customWidth="1"/>
    <col min="18" max="18" width="3.85546875" style="1" customWidth="1"/>
    <col min="19" max="19" width="10.85546875" style="1" bestFit="1" customWidth="1"/>
    <col min="20" max="21" width="9.140625" style="1"/>
    <col min="22" max="22" width="28" style="1" customWidth="1"/>
    <col min="23" max="16384" width="9.140625" style="1"/>
  </cols>
  <sheetData>
    <row r="1" spans="1:19" ht="15.75">
      <c r="A1" s="286" t="s">
        <v>13640</v>
      </c>
      <c r="B1" s="286"/>
      <c r="C1" s="286"/>
      <c r="D1" s="286"/>
      <c r="E1" s="286"/>
      <c r="F1" s="286"/>
      <c r="G1" s="286"/>
      <c r="H1" s="286"/>
      <c r="I1" s="286"/>
      <c r="J1" s="286"/>
    </row>
    <row r="2" spans="1:19" ht="15.75">
      <c r="A2" s="286" t="s">
        <v>7407</v>
      </c>
      <c r="B2" s="286"/>
      <c r="C2" s="286"/>
      <c r="D2" s="286"/>
      <c r="E2" s="286"/>
      <c r="F2" s="286"/>
      <c r="G2" s="286"/>
      <c r="H2" s="286"/>
      <c r="I2" s="286"/>
      <c r="J2" s="286"/>
    </row>
    <row r="3" spans="1:19" ht="13.5" thickBot="1">
      <c r="A3" s="287" t="s">
        <v>9512</v>
      </c>
      <c r="B3" s="287"/>
      <c r="C3" s="287"/>
      <c r="D3" s="287"/>
      <c r="E3" s="287"/>
      <c r="F3" s="287"/>
      <c r="G3" s="287"/>
      <c r="H3" s="287"/>
      <c r="I3" s="287"/>
      <c r="J3" s="287"/>
    </row>
    <row r="4" spans="1:19" ht="34.5" customHeight="1">
      <c r="A4" s="288" t="s">
        <v>1013</v>
      </c>
      <c r="B4" s="288"/>
      <c r="C4" s="288"/>
      <c r="D4" s="288"/>
      <c r="E4" s="288"/>
      <c r="F4" s="288"/>
      <c r="G4" s="288"/>
      <c r="H4" s="288"/>
      <c r="I4" s="288"/>
      <c r="J4" s="288"/>
    </row>
    <row r="5" spans="1:19" ht="13.5" thickBot="1"/>
    <row r="6" spans="1:19" s="12" customFormat="1" ht="26.25" thickBot="1">
      <c r="A6" s="14" t="s">
        <v>85</v>
      </c>
      <c r="B6" s="15" t="s">
        <v>73</v>
      </c>
      <c r="C6" s="82" t="s">
        <v>74</v>
      </c>
      <c r="D6" s="15" t="s">
        <v>73</v>
      </c>
      <c r="E6" s="16" t="s">
        <v>78</v>
      </c>
      <c r="F6" s="15" t="s">
        <v>86</v>
      </c>
      <c r="G6" s="16" t="s">
        <v>1015</v>
      </c>
      <c r="H6" s="16" t="s">
        <v>1014</v>
      </c>
      <c r="I6" s="86" t="s">
        <v>121</v>
      </c>
      <c r="J6" s="88" t="s">
        <v>1020</v>
      </c>
      <c r="N6" s="19"/>
      <c r="Q6" s="94"/>
    </row>
    <row r="7" spans="1:19" ht="18" customHeight="1">
      <c r="A7" s="259">
        <v>1</v>
      </c>
      <c r="B7" s="262">
        <v>1</v>
      </c>
      <c r="C7" s="254" t="s">
        <v>13659</v>
      </c>
      <c r="D7" s="96">
        <v>1</v>
      </c>
      <c r="E7" s="5" t="s">
        <v>13513</v>
      </c>
      <c r="F7" s="8" t="str">
        <f>IF(E7="","",VLOOKUP(E7,'R-Жен'!C:E,2,FALSE))</f>
        <v>24.06.1987</v>
      </c>
      <c r="G7" s="108" t="s">
        <v>13503</v>
      </c>
      <c r="H7" s="7">
        <f>IF(E7="","",SUMIF('R-Жен'!C:C,E7,'R-Жен'!B:B))</f>
        <v>295</v>
      </c>
      <c r="I7" s="91" t="str">
        <f>IF(E7="","",VLOOKUP(E7,'R-Жен'!C:E,3,FALSE))</f>
        <v>Краснодар</v>
      </c>
      <c r="J7" s="90" t="s">
        <v>13512</v>
      </c>
      <c r="K7" s="13" t="str">
        <f>MID(E7,1,SEARCH(" ",E7)-1)</f>
        <v>ДОРОФЕЕВ</v>
      </c>
      <c r="L7" s="13" t="str">
        <f>MID(E7,SEARCH(" ",E7)+1,1)</f>
        <v>П</v>
      </c>
      <c r="M7" s="13" t="str">
        <f>CONCATENATE(K7," ",L7,".")</f>
        <v>ДОРОФЕЕВ П.</v>
      </c>
      <c r="N7" s="20">
        <f>IF(E7="","",SUMIF('R-Жен'!C:C,E7,'R-Жен'!F:F))</f>
        <v>0</v>
      </c>
      <c r="O7" s="1" t="e">
        <f>IF(E7="","",SUMIF(#REF!,E7,#REF!))</f>
        <v>#REF!</v>
      </c>
      <c r="P7" s="1" t="e">
        <f>IF(E7="","",SUMIF(#REF!,E7,#REF!))</f>
        <v>#REF!</v>
      </c>
      <c r="Q7" s="93">
        <f>IF(H7=0,O7,H7)</f>
        <v>295</v>
      </c>
      <c r="R7" s="1">
        <f>H7-Q7</f>
        <v>0</v>
      </c>
      <c r="S7" s="1">
        <f>IF(E7="","",SUMIF('R-Жен'!C:C,E7,'R-Жен'!A:A))</f>
        <v>793</v>
      </c>
    </row>
    <row r="8" spans="1:19" ht="18" customHeight="1">
      <c r="A8" s="260"/>
      <c r="B8" s="263"/>
      <c r="C8" s="255"/>
      <c r="D8" s="97">
        <f t="shared" ref="D8:D16" si="0">1+D7</f>
        <v>2</v>
      </c>
      <c r="E8" s="3" t="s">
        <v>13511</v>
      </c>
      <c r="F8" s="9" t="str">
        <f>IF(E8="","",VLOOKUP(E8,'R-Жен'!C:E,2,FALSE))</f>
        <v>05.04.1967</v>
      </c>
      <c r="G8" s="84" t="s">
        <v>13503</v>
      </c>
      <c r="H8" s="10">
        <f>IF(E8="","",SUMIF('R-Жен'!C:C,E8,'R-Жен'!B:B))</f>
        <v>288</v>
      </c>
      <c r="I8" s="92" t="str">
        <f>IF(E8="","",VLOOKUP(E8,'R-Жен'!C:E,3,FALSE))</f>
        <v>Краснодар</v>
      </c>
      <c r="J8" s="89" t="s">
        <v>13512</v>
      </c>
      <c r="K8" s="13" t="str">
        <f>MID(E8,1,SEARCH(" ",E8)-1)</f>
        <v>ДОБРОТВОРСКИЙ</v>
      </c>
      <c r="L8" s="13" t="str">
        <f>MID(E8,SEARCH(" ",E8)+1,1)</f>
        <v>Д</v>
      </c>
      <c r="M8" s="13" t="str">
        <f>CONCATENATE(K8," ",L8,".")</f>
        <v>ДОБРОТВОРСКИЙ Д.</v>
      </c>
      <c r="N8" s="20">
        <f>IF(E8="","",SUMIF('R-Жен'!C:C,E8,'R-Жен'!F:F))</f>
        <v>0</v>
      </c>
      <c r="O8" s="1" t="e">
        <f>IF(E8="","",SUMIF(#REF!,E8,#REF!))</f>
        <v>#REF!</v>
      </c>
      <c r="P8" s="1" t="e">
        <f>IF(E8="","",SUMIF(#REF!,E8,#REF!))</f>
        <v>#REF!</v>
      </c>
      <c r="Q8" s="93">
        <f>IF(H8=0,O8,H8)</f>
        <v>288</v>
      </c>
      <c r="R8" s="1">
        <f>H8-Q8</f>
        <v>0</v>
      </c>
      <c r="S8" s="1">
        <f>IF(E8="","",SUMIF('R-Жен'!C:C,E8,'R-Жен'!A:A))</f>
        <v>817</v>
      </c>
    </row>
    <row r="9" spans="1:19" ht="18" customHeight="1">
      <c r="A9" s="260"/>
      <c r="B9" s="263"/>
      <c r="C9" s="255"/>
      <c r="D9" s="150">
        <f t="shared" si="0"/>
        <v>3</v>
      </c>
      <c r="E9" s="3" t="s">
        <v>13509</v>
      </c>
      <c r="F9" s="9" t="str">
        <f>IF(E9="","",VLOOKUP(E9,'R-Жен'!C:E,2,FALSE))</f>
        <v>29.09.1960</v>
      </c>
      <c r="G9" s="84" t="s">
        <v>13503</v>
      </c>
      <c r="H9" s="10">
        <f>IF(E9="","",SUMIF('R-Жен'!C:C,E9,'R-Жен'!B:B))</f>
        <v>441</v>
      </c>
      <c r="I9" s="92" t="str">
        <f>IF(E9="","",VLOOKUP(E9,'R-Жен'!C:E,3,FALSE))</f>
        <v>Краснодар</v>
      </c>
      <c r="J9" s="89" t="s">
        <v>13510</v>
      </c>
      <c r="K9" s="13" t="str">
        <f>MID(E9,1,SEARCH(" ",E9)-1)</f>
        <v>ДЕМЕНТЬЕВ</v>
      </c>
      <c r="L9" s="13" t="str">
        <f>MID(E9,SEARCH(" ",E9)+1,1)</f>
        <v>П</v>
      </c>
      <c r="M9" s="13" t="str">
        <f>CONCATENATE(K9," ",L9,".")</f>
        <v>ДЕМЕНТЬЕВ П.</v>
      </c>
      <c r="N9" s="20">
        <f>IF(E9="","",SUMIF('R-Жен'!C:C,E9,'R-Жен'!F:F))</f>
        <v>0</v>
      </c>
      <c r="O9" s="1" t="e">
        <f>IF(E9="","",SUMIF(#REF!,E9,#REF!))</f>
        <v>#REF!</v>
      </c>
      <c r="P9" s="1" t="e">
        <f>IF(E9="","",SUMIF(#REF!,E9,#REF!))</f>
        <v>#REF!</v>
      </c>
      <c r="Q9" s="93">
        <f t="shared" ref="Q9:Q72" si="1">IF(H9=0,O9,H9)</f>
        <v>441</v>
      </c>
      <c r="R9" s="1">
        <f t="shared" ref="R9:R72" si="2">H9-Q9</f>
        <v>0</v>
      </c>
      <c r="S9" s="1">
        <f>IF(E9="","",SUMIF('R-Жен'!C:C,E9,'R-Жен'!A:A))</f>
        <v>557</v>
      </c>
    </row>
    <row r="10" spans="1:19" ht="18.75" customHeight="1">
      <c r="A10" s="260"/>
      <c r="B10" s="263"/>
      <c r="C10" s="255"/>
      <c r="D10" s="150">
        <f t="shared" si="0"/>
        <v>4</v>
      </c>
      <c r="E10" s="3" t="s">
        <v>13519</v>
      </c>
      <c r="F10" s="9" t="str">
        <f>IF(E10="","",VLOOKUP(E10,'R-Жен'!C:E,2,FALSE))</f>
        <v>09.05.1998</v>
      </c>
      <c r="G10" s="84" t="s">
        <v>13502</v>
      </c>
      <c r="H10" s="10">
        <f>IF(E10="","",SUMIF('R-Жен'!C:C,E10,'R-Жен'!B:B))</f>
        <v>1357</v>
      </c>
      <c r="I10" s="92" t="str">
        <f>IF(E10="","",VLOOKUP(E10,'R-Жен'!C:E,3,FALSE))</f>
        <v>Краснодар</v>
      </c>
      <c r="J10" s="89" t="s">
        <v>13520</v>
      </c>
      <c r="K10" s="13" t="str">
        <f t="shared" ref="K10:K73" si="3">MID(E10,1,SEARCH(" ",E10)-1)</f>
        <v>ИВАНОВ</v>
      </c>
      <c r="L10" s="13" t="str">
        <f t="shared" ref="L10:L73" si="4">MID(E10,SEARCH(" ",E10)+1,1)</f>
        <v>М</v>
      </c>
      <c r="M10" s="13" t="str">
        <f t="shared" ref="M10:M73" si="5">CONCATENATE(K10," ",L10,".")</f>
        <v>ИВАНОВ М.</v>
      </c>
      <c r="N10" s="20">
        <f>IF(E10="","",SUMIF('R-Жен'!C:C,E10,'R-Жен'!F:F))</f>
        <v>0</v>
      </c>
      <c r="O10" s="1" t="e">
        <f>IF(E10="","",SUMIF(#REF!,E10,#REF!))</f>
        <v>#REF!</v>
      </c>
      <c r="P10" s="1" t="e">
        <f>IF(E10="","",SUMIF(#REF!,E10,#REF!))</f>
        <v>#REF!</v>
      </c>
      <c r="Q10" s="93">
        <f t="shared" si="1"/>
        <v>1357</v>
      </c>
      <c r="R10" s="1">
        <f t="shared" si="2"/>
        <v>0</v>
      </c>
      <c r="S10" s="1">
        <f>IF(E10="","",SUMIF('R-Жен'!C:C,E10,'R-Жен'!A:A))</f>
        <v>3396</v>
      </c>
    </row>
    <row r="11" spans="1:19" ht="18" customHeight="1">
      <c r="A11" s="260"/>
      <c r="B11" s="263"/>
      <c r="C11" s="255"/>
      <c r="D11" s="150">
        <f t="shared" si="0"/>
        <v>5</v>
      </c>
      <c r="E11" s="3" t="s">
        <v>13539</v>
      </c>
      <c r="F11" s="9" t="str">
        <f>IF(E11="","",VLOOKUP(E11,'R-Жен'!C:E,2,FALSE))</f>
        <v>05.03.1989</v>
      </c>
      <c r="G11" s="84" t="s">
        <v>13502</v>
      </c>
      <c r="H11" s="10">
        <f>IF(E11="","",SUMIF('R-Жен'!C:C,E11,'R-Жен'!B:B))</f>
        <v>1294</v>
      </c>
      <c r="I11" s="92" t="str">
        <f>IF(E11="","",VLOOKUP(E11,'R-Жен'!C:E,3,FALSE))</f>
        <v>Нальчик</v>
      </c>
      <c r="J11" s="89" t="s">
        <v>13634</v>
      </c>
      <c r="K11" s="13" t="str">
        <f t="shared" si="3"/>
        <v>ЧИМБАРЦЕВ</v>
      </c>
      <c r="L11" s="13" t="str">
        <f t="shared" si="4"/>
        <v>В</v>
      </c>
      <c r="M11" s="13" t="str">
        <f t="shared" si="5"/>
        <v>ЧИМБАРЦЕВ В.</v>
      </c>
      <c r="N11" s="20">
        <f>IF(E11="","",SUMIF('R-Жен'!C:C,E11,'R-Жен'!F:F))</f>
        <v>0</v>
      </c>
      <c r="O11" s="1" t="e">
        <f>IF(E11="","",SUMIF(#REF!,E11,#REF!))</f>
        <v>#REF!</v>
      </c>
      <c r="P11" s="1" t="e">
        <f>IF(E11="","",SUMIF(#REF!,E11,#REF!))</f>
        <v>#REF!</v>
      </c>
      <c r="Q11" s="93">
        <f t="shared" si="1"/>
        <v>1294</v>
      </c>
      <c r="R11" s="1">
        <f t="shared" si="2"/>
        <v>0</v>
      </c>
      <c r="S11" s="1">
        <f>IF(E11="","",SUMIF('R-Жен'!C:C,E11,'R-Жен'!A:A))</f>
        <v>85</v>
      </c>
    </row>
    <row r="12" spans="1:19" ht="18" customHeight="1">
      <c r="A12" s="260"/>
      <c r="B12" s="263"/>
      <c r="C12" s="255"/>
      <c r="D12" s="150">
        <f t="shared" si="0"/>
        <v>6</v>
      </c>
      <c r="E12" s="3" t="s">
        <v>13541</v>
      </c>
      <c r="F12" s="206" t="s">
        <v>13638</v>
      </c>
      <c r="G12" s="84" t="s">
        <v>13503</v>
      </c>
      <c r="H12" s="10">
        <f>IF(E12="","",SUMIF('R-Жен'!C:C,E12,'R-Жен'!B:B))</f>
        <v>0</v>
      </c>
      <c r="I12" s="92" t="s">
        <v>123</v>
      </c>
      <c r="J12" s="89" t="s">
        <v>13589</v>
      </c>
      <c r="K12" s="13" t="str">
        <f t="shared" si="3"/>
        <v>ШУТОВ</v>
      </c>
      <c r="L12" s="13" t="str">
        <f t="shared" si="4"/>
        <v>А</v>
      </c>
      <c r="M12" s="13" t="str">
        <f t="shared" si="5"/>
        <v>ШУТОВ А.</v>
      </c>
      <c r="N12" s="20">
        <f>IF(E12="","",SUMIF('R-Жен'!C:C,E12,'R-Жен'!F:F))</f>
        <v>0</v>
      </c>
      <c r="O12" s="1" t="e">
        <f>IF(E12="","",SUMIF(#REF!,E12,#REF!))</f>
        <v>#REF!</v>
      </c>
      <c r="P12" s="1" t="e">
        <f>IF(E12="","",SUMIF(#REF!,E12,#REF!))</f>
        <v>#REF!</v>
      </c>
      <c r="Q12" s="93" t="e">
        <f t="shared" si="1"/>
        <v>#REF!</v>
      </c>
      <c r="R12" s="1" t="e">
        <f t="shared" si="2"/>
        <v>#REF!</v>
      </c>
      <c r="S12" s="1">
        <f>IF(E12="","",SUMIF('R-Жен'!C:C,E12,'R-Жен'!A:A))</f>
        <v>0</v>
      </c>
    </row>
    <row r="13" spans="1:19" ht="18" customHeight="1">
      <c r="A13" s="260"/>
      <c r="B13" s="263"/>
      <c r="C13" s="256">
        <f>IF(H7="","",H7+H8+H10+H9+H11+H12+H12)</f>
        <v>3675</v>
      </c>
      <c r="D13" s="150">
        <f t="shared" si="0"/>
        <v>7</v>
      </c>
      <c r="E13" s="3"/>
      <c r="F13" s="9" t="str">
        <f>IF(E13="","",VLOOKUP(E13,'R-Жен'!C:E,2,FALSE))</f>
        <v/>
      </c>
      <c r="G13" s="84"/>
      <c r="H13" s="10" t="str">
        <f>IF(E13="","",SUMIF('R-Жен'!C:C,E13,'R-Жен'!B:B))</f>
        <v/>
      </c>
      <c r="I13" s="92" t="str">
        <f>IF(E13="","",VLOOKUP(E13,'R-Жен'!C:E,3,FALSE))</f>
        <v/>
      </c>
      <c r="J13" s="89"/>
      <c r="K13" s="13" t="e">
        <f t="shared" si="3"/>
        <v>#VALUE!</v>
      </c>
      <c r="L13" s="13" t="e">
        <f t="shared" si="4"/>
        <v>#VALUE!</v>
      </c>
      <c r="M13" s="13" t="e">
        <f t="shared" si="5"/>
        <v>#VALUE!</v>
      </c>
      <c r="N13" s="20" t="str">
        <f>IF(E13="","",SUMIF('R-Жен'!C:C,E13,'R-Жен'!F:F))</f>
        <v/>
      </c>
      <c r="O13" s="1" t="str">
        <f>IF(E13="","",SUMIF(#REF!,E13,#REF!))</f>
        <v/>
      </c>
      <c r="P13" s="1" t="str">
        <f>IF(E13="","",SUMIF(#REF!,E13,#REF!))</f>
        <v/>
      </c>
      <c r="Q13" s="93" t="str">
        <f t="shared" si="1"/>
        <v/>
      </c>
      <c r="R13" s="1" t="e">
        <f t="shared" si="2"/>
        <v>#VALUE!</v>
      </c>
      <c r="S13" s="1" t="str">
        <f>IF(E13="","",SUMIF('R-Жен'!C:C,E13,'R-Жен'!A:A))</f>
        <v/>
      </c>
    </row>
    <row r="14" spans="1:19" ht="18" customHeight="1">
      <c r="A14" s="260"/>
      <c r="B14" s="263"/>
      <c r="C14" s="256"/>
      <c r="D14" s="150">
        <f t="shared" si="0"/>
        <v>8</v>
      </c>
      <c r="E14" s="3"/>
      <c r="F14" s="9" t="str">
        <f>IF(E14="","",VLOOKUP(E14,'R-Жен'!C:E,2,FALSE))</f>
        <v/>
      </c>
      <c r="G14" s="84"/>
      <c r="H14" s="10" t="str">
        <f>IF(E14="","",SUMIF('R-Жен'!C:C,E14,'R-Жен'!B:B))</f>
        <v/>
      </c>
      <c r="I14" s="92" t="str">
        <f>IF(E14="","",VLOOKUP(E14,'R-Жен'!C:E,3,FALSE))</f>
        <v/>
      </c>
      <c r="J14" s="89"/>
      <c r="K14" s="13" t="e">
        <f t="shared" si="3"/>
        <v>#VALUE!</v>
      </c>
      <c r="L14" s="13" t="e">
        <f t="shared" si="4"/>
        <v>#VALUE!</v>
      </c>
      <c r="M14" s="13" t="e">
        <f t="shared" si="5"/>
        <v>#VALUE!</v>
      </c>
      <c r="N14" s="20" t="str">
        <f>IF(E14="","",SUMIF('R-Жен'!C:C,E14,'R-Жен'!F:F))</f>
        <v/>
      </c>
      <c r="O14" s="1" t="str">
        <f>IF(E14="","",SUMIF(#REF!,E14,#REF!))</f>
        <v/>
      </c>
      <c r="P14" s="1" t="str">
        <f>IF(E14="","",SUMIF(#REF!,E14,#REF!))</f>
        <v/>
      </c>
      <c r="Q14" s="93" t="str">
        <f t="shared" si="1"/>
        <v/>
      </c>
      <c r="R14" s="1" t="e">
        <f t="shared" si="2"/>
        <v>#VALUE!</v>
      </c>
      <c r="S14" s="1" t="str">
        <f>IF(E14="","",SUMIF('R-Жен'!C:C,E14,'R-Жен'!A:A))</f>
        <v/>
      </c>
    </row>
    <row r="15" spans="1:19" ht="18" customHeight="1">
      <c r="A15" s="260"/>
      <c r="B15" s="263"/>
      <c r="C15" s="256"/>
      <c r="D15" s="150">
        <f t="shared" si="0"/>
        <v>9</v>
      </c>
      <c r="E15" s="3"/>
      <c r="F15" s="9" t="str">
        <f>IF(E15="","",VLOOKUP(E15,'R-Жен'!C:E,2,FALSE))</f>
        <v/>
      </c>
      <c r="G15" s="84"/>
      <c r="H15" s="10" t="str">
        <f>IF(E15="","",SUMIF('R-Жен'!C:C,E15,'R-Жен'!B:B))</f>
        <v/>
      </c>
      <c r="I15" s="92" t="str">
        <f>IF(E15="","",VLOOKUP(E15,'R-Жен'!C:E,3,FALSE))</f>
        <v/>
      </c>
      <c r="J15" s="89"/>
      <c r="K15" s="13" t="e">
        <f t="shared" si="3"/>
        <v>#VALUE!</v>
      </c>
      <c r="L15" s="13" t="e">
        <f t="shared" si="4"/>
        <v>#VALUE!</v>
      </c>
      <c r="M15" s="13" t="e">
        <f t="shared" si="5"/>
        <v>#VALUE!</v>
      </c>
      <c r="N15" s="20" t="str">
        <f>IF(E15="","",SUMIF('R-Жен'!C:C,E15,'R-Жен'!F:F))</f>
        <v/>
      </c>
      <c r="O15" s="1" t="str">
        <f>IF(E15="","",SUMIF(#REF!,E15,#REF!))</f>
        <v/>
      </c>
      <c r="P15" s="1" t="str">
        <f>IF(E15="","",SUMIF(#REF!,E15,#REF!))</f>
        <v/>
      </c>
      <c r="Q15" s="93" t="str">
        <f t="shared" si="1"/>
        <v/>
      </c>
      <c r="R15" s="1" t="e">
        <f t="shared" si="2"/>
        <v>#VALUE!</v>
      </c>
      <c r="S15" s="1" t="str">
        <f>IF(E15="","",SUMIF('R-Жен'!C:C,E15,'R-Жен'!A:A))</f>
        <v/>
      </c>
    </row>
    <row r="16" spans="1:19" ht="18" customHeight="1" thickBot="1">
      <c r="A16" s="260"/>
      <c r="B16" s="263"/>
      <c r="C16" s="256"/>
      <c r="D16" s="150">
        <f t="shared" si="0"/>
        <v>10</v>
      </c>
      <c r="E16" s="3"/>
      <c r="F16" s="9" t="str">
        <f>IF(E16="","",VLOOKUP(E16,'R-Жен'!C:E,2,FALSE))</f>
        <v/>
      </c>
      <c r="G16" s="84"/>
      <c r="H16" s="10" t="str">
        <f>IF(E16="","",SUMIF('R-Жен'!C:C,E16,'R-Жен'!B:B))</f>
        <v/>
      </c>
      <c r="I16" s="92" t="str">
        <f>IF(E16="","",VLOOKUP(E16,'R-Жен'!C:E,3,FALSE))</f>
        <v/>
      </c>
      <c r="J16" s="89"/>
      <c r="K16" s="13" t="e">
        <f t="shared" si="3"/>
        <v>#VALUE!</v>
      </c>
      <c r="L16" s="13" t="e">
        <f t="shared" si="4"/>
        <v>#VALUE!</v>
      </c>
      <c r="M16" s="13" t="e">
        <f t="shared" si="5"/>
        <v>#VALUE!</v>
      </c>
      <c r="N16" s="20" t="str">
        <f>IF(E16="","",SUMIF('R-Жен'!C:C,E16,'R-Жен'!F:F))</f>
        <v/>
      </c>
      <c r="O16" s="1" t="str">
        <f>IF(E16="","",SUMIF(#REF!,E16,#REF!))</f>
        <v/>
      </c>
      <c r="P16" s="1" t="str">
        <f>IF(E16="","",SUMIF(#REF!,E16,#REF!))</f>
        <v/>
      </c>
      <c r="Q16" s="93" t="str">
        <f t="shared" si="1"/>
        <v/>
      </c>
      <c r="R16" s="1" t="e">
        <f t="shared" si="2"/>
        <v>#VALUE!</v>
      </c>
      <c r="S16" s="1" t="str">
        <f>IF(E16="","",SUMIF('R-Жен'!C:C,E16,'R-Жен'!A:A))</f>
        <v/>
      </c>
    </row>
    <row r="17" spans="1:22" ht="18" customHeight="1" thickBot="1">
      <c r="A17" s="261"/>
      <c r="B17" s="264"/>
      <c r="C17" s="257"/>
      <c r="D17" s="6"/>
      <c r="E17" s="6" t="s">
        <v>72</v>
      </c>
      <c r="F17" s="268" t="s">
        <v>13633</v>
      </c>
      <c r="G17" s="268"/>
      <c r="H17" s="269"/>
      <c r="I17" s="269"/>
      <c r="J17" s="270"/>
      <c r="K17" s="13" t="e">
        <f t="shared" si="3"/>
        <v>#VALUE!</v>
      </c>
      <c r="L17" s="13" t="e">
        <f t="shared" si="4"/>
        <v>#VALUE!</v>
      </c>
      <c r="M17" s="13" t="e">
        <f t="shared" si="5"/>
        <v>#VALUE!</v>
      </c>
      <c r="N17" s="20">
        <f>IF(E17="","",SUMIF('R-Жен'!C:C,E17,'R-Жен'!F:F))</f>
        <v>0</v>
      </c>
      <c r="O17" s="1" t="e">
        <f>IF(E17="","",SUMIF(#REF!,E17,#REF!))</f>
        <v>#REF!</v>
      </c>
      <c r="P17" s="1" t="e">
        <f>IF(E17="","",SUMIF(#REF!,E17,#REF!))</f>
        <v>#REF!</v>
      </c>
      <c r="Q17" s="93" t="e">
        <f t="shared" si="1"/>
        <v>#REF!</v>
      </c>
      <c r="R17" s="1" t="e">
        <f t="shared" si="2"/>
        <v>#REF!</v>
      </c>
      <c r="S17" s="1">
        <f>IF(E17="","",SUMIF('R-Жен'!C:C,E17,'R-Жен'!A:A))</f>
        <v>0</v>
      </c>
      <c r="V17" s="252" t="s">
        <v>9515</v>
      </c>
    </row>
    <row r="18" spans="1:22" ht="18" customHeight="1">
      <c r="A18" s="259">
        <f>1+A7</f>
        <v>2</v>
      </c>
      <c r="B18" s="283">
        <f>1+B7</f>
        <v>2</v>
      </c>
      <c r="C18" s="254" t="s">
        <v>9545</v>
      </c>
      <c r="D18" s="150">
        <f>1+D16</f>
        <v>11</v>
      </c>
      <c r="E18" s="5" t="s">
        <v>13527</v>
      </c>
      <c r="F18" s="8" t="str">
        <f>IF(E18="","",VLOOKUP(E18,'R-Жен'!C:E,2,FALSE))</f>
        <v>10.07.1975</v>
      </c>
      <c r="G18" s="81" t="s">
        <v>13502</v>
      </c>
      <c r="H18" s="7">
        <f>IF(E18="","",SUMIF('R-Жен'!C:C,E18,'R-Жен'!B:B))</f>
        <v>808</v>
      </c>
      <c r="I18" s="91" t="str">
        <f>IF(E18="","",VLOOKUP(E18,'R-Жен'!C:E,3,FALSE))</f>
        <v>Славянск-на-Кубани</v>
      </c>
      <c r="J18" s="205" t="s">
        <v>13528</v>
      </c>
      <c r="K18" s="13" t="str">
        <f t="shared" si="3"/>
        <v>ЛОПАТИН</v>
      </c>
      <c r="L18" s="13" t="str">
        <f t="shared" si="4"/>
        <v>А</v>
      </c>
      <c r="M18" s="13" t="str">
        <f t="shared" si="5"/>
        <v>ЛОПАТИН А.</v>
      </c>
      <c r="N18" s="20">
        <f>IF(E18="","",SUMIF('R-Жен'!C:C,E18,'R-Жен'!F:F))</f>
        <v>0</v>
      </c>
      <c r="O18" s="1" t="e">
        <f>IF(E18="","",SUMIF(#REF!,E18,#REF!))</f>
        <v>#REF!</v>
      </c>
      <c r="P18" s="1" t="e">
        <f>IF(E18="","",SUMIF(#REF!,E18,#REF!))</f>
        <v>#REF!</v>
      </c>
      <c r="Q18" s="93">
        <f t="shared" si="1"/>
        <v>808</v>
      </c>
      <c r="R18" s="1">
        <f t="shared" si="2"/>
        <v>0</v>
      </c>
      <c r="S18" s="1">
        <f>IF(E18="","",SUMIF('R-Жен'!C:C,E18,'R-Жен'!A:A))</f>
        <v>264</v>
      </c>
      <c r="V18" s="253"/>
    </row>
    <row r="19" spans="1:22" ht="18" customHeight="1">
      <c r="A19" s="260"/>
      <c r="B19" s="284"/>
      <c r="C19" s="255"/>
      <c r="D19" s="150">
        <f t="shared" ref="D19:D27" si="6">1+D18</f>
        <v>12</v>
      </c>
      <c r="E19" s="3" t="s">
        <v>13536</v>
      </c>
      <c r="F19" s="9" t="str">
        <f>IF(E19="","",VLOOKUP(E19,'R-Жен'!C:E,2,FALSE))</f>
        <v>17.11.2003</v>
      </c>
      <c r="G19" s="84" t="s">
        <v>13503</v>
      </c>
      <c r="H19" s="10">
        <f>IF(E19="","",SUMIF('R-Жен'!C:C,E19,'R-Жен'!B:B))</f>
        <v>1017</v>
      </c>
      <c r="I19" s="92" t="str">
        <f>IF(E19="","",VLOOKUP(E19,'R-Жен'!C:E,3,FALSE))</f>
        <v>Славянск-на-Кубани</v>
      </c>
      <c r="J19" s="205" t="s">
        <v>13521</v>
      </c>
      <c r="K19" s="13" t="str">
        <f t="shared" si="3"/>
        <v>ЧЕРКЕС</v>
      </c>
      <c r="L19" s="13" t="str">
        <f t="shared" si="4"/>
        <v>Д</v>
      </c>
      <c r="M19" s="13" t="str">
        <f t="shared" si="5"/>
        <v>ЧЕРКЕС Д.</v>
      </c>
      <c r="N19" s="20">
        <f>IF(E19="","",SUMIF('R-Жен'!C:C,E19,'R-Жен'!F:F))</f>
        <v>0</v>
      </c>
      <c r="O19" s="1" t="e">
        <f>IF(E19="","",SUMIF(#REF!,E19,#REF!))</f>
        <v>#REF!</v>
      </c>
      <c r="P19" s="1" t="e">
        <f>IF(E19="","",SUMIF(#REF!,E19,#REF!))</f>
        <v>#REF!</v>
      </c>
      <c r="Q19" s="93">
        <f t="shared" si="1"/>
        <v>1017</v>
      </c>
      <c r="R19" s="1">
        <f t="shared" si="2"/>
        <v>0</v>
      </c>
      <c r="S19" s="1">
        <f>IF(E19="","",SUMIF('R-Жен'!C:C,E19,'R-Жен'!A:A))</f>
        <v>163</v>
      </c>
      <c r="V19" s="252" t="s">
        <v>9516</v>
      </c>
    </row>
    <row r="20" spans="1:22" ht="18" customHeight="1">
      <c r="A20" s="260"/>
      <c r="B20" s="284"/>
      <c r="C20" s="255"/>
      <c r="D20" s="150">
        <f t="shared" si="6"/>
        <v>13</v>
      </c>
      <c r="E20" s="3" t="s">
        <v>13537</v>
      </c>
      <c r="F20" s="9" t="str">
        <f>IF(E20="","",VLOOKUP(E20,'R-Жен'!C:E,2,FALSE))</f>
        <v>17.11.2003</v>
      </c>
      <c r="G20" s="84" t="s">
        <v>13503</v>
      </c>
      <c r="H20" s="10">
        <f>IF(E20="","",SUMIF('R-Жен'!C:C,E20,'R-Жен'!B:B))</f>
        <v>1273</v>
      </c>
      <c r="I20" s="92" t="str">
        <f>IF(E20="","",VLOOKUP(E20,'R-Жен'!C:E,3,FALSE))</f>
        <v>Славянск-на-Кубани</v>
      </c>
      <c r="J20" s="205" t="s">
        <v>13521</v>
      </c>
      <c r="K20" s="13" t="str">
        <f t="shared" si="3"/>
        <v>ЧЕРКЕС</v>
      </c>
      <c r="L20" s="13" t="str">
        <f t="shared" si="4"/>
        <v>Р</v>
      </c>
      <c r="M20" s="13" t="str">
        <f t="shared" si="5"/>
        <v>ЧЕРКЕС Р.</v>
      </c>
      <c r="N20" s="20">
        <f>IF(E20="","",SUMIF('R-Жен'!C:C,E20,'R-Жен'!F:F))</f>
        <v>0</v>
      </c>
      <c r="O20" s="1" t="e">
        <f>IF(E20="","",SUMIF(#REF!,E20,#REF!))</f>
        <v>#REF!</v>
      </c>
      <c r="P20" s="1" t="e">
        <f>IF(E20="","",SUMIF(#REF!,E20,#REF!))</f>
        <v>#REF!</v>
      </c>
      <c r="Q20" s="93">
        <f t="shared" si="1"/>
        <v>1273</v>
      </c>
      <c r="R20" s="1">
        <f t="shared" si="2"/>
        <v>0</v>
      </c>
      <c r="S20" s="1">
        <f>IF(E20="","",SUMIF('R-Жен'!C:C,E20,'R-Жен'!A:A))</f>
        <v>90</v>
      </c>
      <c r="V20" s="253"/>
    </row>
    <row r="21" spans="1:22" ht="18" customHeight="1">
      <c r="A21" s="260"/>
      <c r="B21" s="284"/>
      <c r="C21" s="255"/>
      <c r="D21" s="150">
        <f t="shared" si="6"/>
        <v>14</v>
      </c>
      <c r="E21" s="3" t="s">
        <v>13522</v>
      </c>
      <c r="F21" s="9" t="str">
        <f>IF(E21="","",VLOOKUP(E21,'R-Жен'!C:E,2,FALSE))</f>
        <v>15.01.2001</v>
      </c>
      <c r="G21" s="84" t="s">
        <v>13503</v>
      </c>
      <c r="H21" s="10">
        <f>IF(E21="","",SUMIF('R-Жен'!C:C,E21,'R-Жен'!B:B))</f>
        <v>561</v>
      </c>
      <c r="I21" s="92" t="str">
        <f>IF(E21="","",VLOOKUP(E21,'R-Жен'!C:E,3,FALSE))</f>
        <v>Славянск-на-Кубани</v>
      </c>
      <c r="J21" s="205" t="s">
        <v>13521</v>
      </c>
      <c r="K21" s="13" t="str">
        <f t="shared" si="3"/>
        <v>КОСТКИН</v>
      </c>
      <c r="L21" s="13" t="str">
        <f t="shared" si="4"/>
        <v>Д</v>
      </c>
      <c r="M21" s="13" t="str">
        <f t="shared" si="5"/>
        <v>КОСТКИН Д.</v>
      </c>
      <c r="N21" s="20">
        <f>IF(E21="","",SUMIF('R-Жен'!C:C,E21,'R-Жен'!F:F))</f>
        <v>0</v>
      </c>
      <c r="O21" s="1" t="e">
        <f>IF(E21="","",SUMIF(#REF!,E21,#REF!))</f>
        <v>#REF!</v>
      </c>
      <c r="P21" s="1" t="e">
        <f>IF(E21="","",SUMIF(#REF!,E21,#REF!))</f>
        <v>#REF!</v>
      </c>
      <c r="Q21" s="93">
        <f t="shared" si="1"/>
        <v>561</v>
      </c>
      <c r="R21" s="1">
        <f t="shared" si="2"/>
        <v>0</v>
      </c>
      <c r="S21" s="1">
        <f>IF(E21="","",SUMIF('R-Жен'!C:C,E21,'R-Жен'!A:A))</f>
        <v>428</v>
      </c>
      <c r="V21" s="252" t="s">
        <v>9517</v>
      </c>
    </row>
    <row r="22" spans="1:22" ht="18" customHeight="1">
      <c r="A22" s="260"/>
      <c r="B22" s="284"/>
      <c r="C22" s="255"/>
      <c r="D22" s="150">
        <f t="shared" si="6"/>
        <v>15</v>
      </c>
      <c r="E22" s="3"/>
      <c r="F22" s="9" t="str">
        <f>IF(E22="","",VLOOKUP(E22,'R-Жен'!C:E,2,FALSE))</f>
        <v/>
      </c>
      <c r="G22" s="84"/>
      <c r="H22" s="10" t="str">
        <f>IF(E22="","",SUMIF('R-Жен'!C:C,E22,'R-Жен'!B:B))</f>
        <v/>
      </c>
      <c r="I22" s="92" t="str">
        <f>IF(E22="","",VLOOKUP(E22,'R-Жен'!C:E,3,FALSE))</f>
        <v/>
      </c>
      <c r="J22" s="89"/>
      <c r="K22" s="13" t="e">
        <f t="shared" si="3"/>
        <v>#VALUE!</v>
      </c>
      <c r="L22" s="13" t="e">
        <f t="shared" si="4"/>
        <v>#VALUE!</v>
      </c>
      <c r="M22" s="13" t="e">
        <f t="shared" si="5"/>
        <v>#VALUE!</v>
      </c>
      <c r="N22" s="20" t="str">
        <f>IF(E22="","",SUMIF('R-Жен'!C:C,E22,'R-Жен'!F:F))</f>
        <v/>
      </c>
      <c r="O22" s="1" t="str">
        <f>IF(E22="","",SUMIF(#REF!,E22,#REF!))</f>
        <v/>
      </c>
      <c r="P22" s="1" t="str">
        <f>IF(E22="","",SUMIF(#REF!,E22,#REF!))</f>
        <v/>
      </c>
      <c r="Q22" s="93" t="str">
        <f t="shared" si="1"/>
        <v/>
      </c>
      <c r="R22" s="1" t="e">
        <f t="shared" si="2"/>
        <v>#VALUE!</v>
      </c>
      <c r="S22" s="1" t="str">
        <f>IF(E22="","",SUMIF('R-Жен'!C:C,E22,'R-Жен'!A:A))</f>
        <v/>
      </c>
      <c r="V22" s="253"/>
    </row>
    <row r="23" spans="1:22" ht="18" customHeight="1">
      <c r="A23" s="260"/>
      <c r="B23" s="284"/>
      <c r="C23" s="255"/>
      <c r="D23" s="150">
        <f t="shared" si="6"/>
        <v>16</v>
      </c>
      <c r="E23" s="3"/>
      <c r="F23" s="9" t="str">
        <f>IF(E23="","",VLOOKUP(E23,'R-Жен'!C:E,2,FALSE))</f>
        <v/>
      </c>
      <c r="G23" s="84"/>
      <c r="H23" s="10" t="str">
        <f>IF(E23="","",SUMIF('R-Жен'!C:C,E23,'R-Жен'!B:B))</f>
        <v/>
      </c>
      <c r="I23" s="92" t="str">
        <f>IF(E23="","",VLOOKUP(E23,'R-Жен'!C:E,3,FALSE))</f>
        <v/>
      </c>
      <c r="J23" s="89"/>
      <c r="K23" s="13" t="e">
        <f t="shared" si="3"/>
        <v>#VALUE!</v>
      </c>
      <c r="L23" s="13" t="e">
        <f t="shared" si="4"/>
        <v>#VALUE!</v>
      </c>
      <c r="M23" s="13" t="e">
        <f t="shared" si="5"/>
        <v>#VALUE!</v>
      </c>
      <c r="N23" s="20" t="str">
        <f>IF(E23="","",SUMIF('R-Жен'!C:C,E23,'R-Жен'!F:F))</f>
        <v/>
      </c>
      <c r="O23" s="1" t="str">
        <f>IF(E23="","",SUMIF(#REF!,E23,#REF!))</f>
        <v/>
      </c>
      <c r="P23" s="1" t="str">
        <f>IF(E23="","",SUMIF(#REF!,E23,#REF!))</f>
        <v/>
      </c>
      <c r="Q23" s="93" t="str">
        <f t="shared" si="1"/>
        <v/>
      </c>
      <c r="R23" s="1" t="e">
        <f t="shared" si="2"/>
        <v>#VALUE!</v>
      </c>
      <c r="S23" s="1" t="str">
        <f>IF(E23="","",SUMIF('R-Жен'!C:C,E23,'R-Жен'!A:A))</f>
        <v/>
      </c>
      <c r="V23" s="252" t="s">
        <v>9518</v>
      </c>
    </row>
    <row r="24" spans="1:22" ht="18" customHeight="1">
      <c r="A24" s="260"/>
      <c r="B24" s="284"/>
      <c r="C24" s="256">
        <f>IF(H18="","",H19+H20+H21+H18)</f>
        <v>3659</v>
      </c>
      <c r="D24" s="150">
        <f t="shared" si="6"/>
        <v>17</v>
      </c>
      <c r="E24" s="3"/>
      <c r="F24" s="9" t="str">
        <f>IF(E24="","",VLOOKUP(E24,'R-Жен'!C:E,2,FALSE))</f>
        <v/>
      </c>
      <c r="G24" s="84"/>
      <c r="H24" s="10" t="str">
        <f>IF(E24="","",SUMIF('R-Жен'!C:C,E24,'R-Жен'!B:B))</f>
        <v/>
      </c>
      <c r="I24" s="92" t="str">
        <f>IF(E24="","",VLOOKUP(E24,'R-Жен'!C:E,3,FALSE))</f>
        <v/>
      </c>
      <c r="J24" s="89"/>
      <c r="K24" s="13" t="e">
        <f t="shared" si="3"/>
        <v>#VALUE!</v>
      </c>
      <c r="L24" s="13" t="e">
        <f t="shared" si="4"/>
        <v>#VALUE!</v>
      </c>
      <c r="M24" s="13" t="e">
        <f t="shared" si="5"/>
        <v>#VALUE!</v>
      </c>
      <c r="N24" s="20" t="str">
        <f>IF(E24="","",SUMIF('R-Жен'!C:C,E24,'R-Жен'!F:F))</f>
        <v/>
      </c>
      <c r="O24" s="1" t="str">
        <f>IF(E24="","",SUMIF(#REF!,E24,#REF!))</f>
        <v/>
      </c>
      <c r="P24" s="1" t="str">
        <f>IF(E24="","",SUMIF(#REF!,E24,#REF!))</f>
        <v/>
      </c>
      <c r="Q24" s="93" t="str">
        <f t="shared" si="1"/>
        <v/>
      </c>
      <c r="R24" s="1" t="e">
        <f t="shared" si="2"/>
        <v>#VALUE!</v>
      </c>
      <c r="S24" s="1" t="str">
        <f>IF(E24="","",SUMIF('R-Жен'!C:C,E24,'R-Жен'!A:A))</f>
        <v/>
      </c>
      <c r="V24" s="253"/>
    </row>
    <row r="25" spans="1:22" ht="18" customHeight="1">
      <c r="A25" s="260"/>
      <c r="B25" s="284"/>
      <c r="C25" s="256"/>
      <c r="D25" s="150">
        <f t="shared" si="6"/>
        <v>18</v>
      </c>
      <c r="E25" s="3"/>
      <c r="F25" s="9" t="str">
        <f>IF(E25="","",VLOOKUP(E25,'R-Жен'!C:E,2,FALSE))</f>
        <v/>
      </c>
      <c r="G25" s="84"/>
      <c r="H25" s="10" t="str">
        <f>IF(E25="","",SUMIF('R-Жен'!C:C,E25,'R-Жен'!B:B))</f>
        <v/>
      </c>
      <c r="I25" s="92" t="str">
        <f>IF(E25="","",VLOOKUP(E25,'R-Жен'!C:E,3,FALSE))</f>
        <v/>
      </c>
      <c r="J25" s="89"/>
      <c r="K25" s="13" t="e">
        <f t="shared" si="3"/>
        <v>#VALUE!</v>
      </c>
      <c r="L25" s="13" t="e">
        <f t="shared" si="4"/>
        <v>#VALUE!</v>
      </c>
      <c r="M25" s="13" t="e">
        <f t="shared" si="5"/>
        <v>#VALUE!</v>
      </c>
      <c r="N25" s="20" t="str">
        <f>IF(E25="","",SUMIF('R-Жен'!C:C,E25,'R-Жен'!F:F))</f>
        <v/>
      </c>
      <c r="O25" s="1" t="str">
        <f>IF(E25="","",SUMIF(#REF!,E25,#REF!))</f>
        <v/>
      </c>
      <c r="P25" s="1" t="str">
        <f>IF(E25="","",SUMIF(#REF!,E25,#REF!))</f>
        <v/>
      </c>
      <c r="Q25" s="93" t="str">
        <f t="shared" si="1"/>
        <v/>
      </c>
      <c r="R25" s="1" t="e">
        <f t="shared" si="2"/>
        <v>#VALUE!</v>
      </c>
      <c r="S25" s="1" t="str">
        <f>IF(E25="","",SUMIF('R-Жен'!C:C,E25,'R-Жен'!A:A))</f>
        <v/>
      </c>
      <c r="V25" s="252" t="s">
        <v>9519</v>
      </c>
    </row>
    <row r="26" spans="1:22" ht="18" customHeight="1">
      <c r="A26" s="260"/>
      <c r="B26" s="284"/>
      <c r="C26" s="256"/>
      <c r="D26" s="150">
        <f t="shared" si="6"/>
        <v>19</v>
      </c>
      <c r="E26" s="3"/>
      <c r="F26" s="9" t="str">
        <f>IF(E26="","",VLOOKUP(E26,'R-Жен'!C:E,2,FALSE))</f>
        <v/>
      </c>
      <c r="G26" s="84"/>
      <c r="H26" s="10" t="str">
        <f>IF(E26="","",SUMIF('R-Жен'!C:C,E26,'R-Жен'!B:B))</f>
        <v/>
      </c>
      <c r="I26" s="92" t="str">
        <f>IF(E26="","",VLOOKUP(E26,'R-Жен'!C:E,3,FALSE))</f>
        <v/>
      </c>
      <c r="J26" s="89"/>
      <c r="K26" s="13" t="e">
        <f t="shared" si="3"/>
        <v>#VALUE!</v>
      </c>
      <c r="L26" s="13" t="e">
        <f t="shared" si="4"/>
        <v>#VALUE!</v>
      </c>
      <c r="M26" s="13" t="e">
        <f t="shared" si="5"/>
        <v>#VALUE!</v>
      </c>
      <c r="N26" s="20" t="str">
        <f>IF(E26="","",SUMIF('R-Жен'!C:C,E26,'R-Жен'!F:F))</f>
        <v/>
      </c>
      <c r="O26" s="1" t="str">
        <f>IF(E26="","",SUMIF(#REF!,E26,#REF!))</f>
        <v/>
      </c>
      <c r="P26" s="1" t="str">
        <f>IF(E26="","",SUMIF(#REF!,E26,#REF!))</f>
        <v/>
      </c>
      <c r="Q26" s="93" t="str">
        <f t="shared" si="1"/>
        <v/>
      </c>
      <c r="R26" s="1" t="e">
        <f t="shared" si="2"/>
        <v>#VALUE!</v>
      </c>
      <c r="S26" s="1" t="str">
        <f>IF(E26="","",SUMIF('R-Жен'!C:C,E26,'R-Жен'!A:A))</f>
        <v/>
      </c>
      <c r="V26" s="253"/>
    </row>
    <row r="27" spans="1:22" ht="18" customHeight="1" thickBot="1">
      <c r="A27" s="260"/>
      <c r="B27" s="284"/>
      <c r="C27" s="256"/>
      <c r="D27" s="150">
        <f t="shared" si="6"/>
        <v>20</v>
      </c>
      <c r="E27" s="3"/>
      <c r="F27" s="9" t="str">
        <f>IF(E27="","",VLOOKUP(E27,'R-Жен'!C:E,2,FALSE))</f>
        <v/>
      </c>
      <c r="G27" s="84"/>
      <c r="H27" s="10" t="str">
        <f>IF(E27="","",SUMIF('R-Жен'!C:C,E27,'R-Жен'!B:B))</f>
        <v/>
      </c>
      <c r="I27" s="92" t="str">
        <f>IF(E27="","",VLOOKUP(E27,'R-Жен'!C:E,3,FALSE))</f>
        <v/>
      </c>
      <c r="J27" s="89"/>
      <c r="K27" s="13" t="e">
        <f t="shared" si="3"/>
        <v>#VALUE!</v>
      </c>
      <c r="L27" s="13" t="e">
        <f t="shared" si="4"/>
        <v>#VALUE!</v>
      </c>
      <c r="M27" s="13" t="e">
        <f t="shared" si="5"/>
        <v>#VALUE!</v>
      </c>
      <c r="N27" s="20" t="str">
        <f>IF(E27="","",SUMIF('R-Жен'!C:C,E27,'R-Жен'!F:F))</f>
        <v/>
      </c>
      <c r="O27" s="1" t="str">
        <f>IF(E27="","",SUMIF(#REF!,E27,#REF!))</f>
        <v/>
      </c>
      <c r="P27" s="1" t="str">
        <f>IF(E27="","",SUMIF(#REF!,E27,#REF!))</f>
        <v/>
      </c>
      <c r="Q27" s="93" t="str">
        <f t="shared" si="1"/>
        <v/>
      </c>
      <c r="R27" s="1" t="e">
        <f t="shared" si="2"/>
        <v>#VALUE!</v>
      </c>
      <c r="S27" s="1" t="str">
        <f>IF(E27="","",SUMIF('R-Жен'!C:C,E27,'R-Жен'!A:A))</f>
        <v/>
      </c>
      <c r="V27" s="252" t="s">
        <v>9520</v>
      </c>
    </row>
    <row r="28" spans="1:22" ht="18" customHeight="1" thickBot="1">
      <c r="A28" s="261"/>
      <c r="B28" s="285"/>
      <c r="C28" s="257"/>
      <c r="D28" s="6"/>
      <c r="E28" s="6" t="s">
        <v>72</v>
      </c>
      <c r="F28" s="268" t="s">
        <v>13594</v>
      </c>
      <c r="G28" s="268"/>
      <c r="H28" s="268"/>
      <c r="I28" s="268"/>
      <c r="J28" s="282"/>
      <c r="K28" s="13" t="e">
        <f t="shared" si="3"/>
        <v>#VALUE!</v>
      </c>
      <c r="L28" s="13" t="e">
        <f t="shared" si="4"/>
        <v>#VALUE!</v>
      </c>
      <c r="M28" s="13" t="e">
        <f t="shared" si="5"/>
        <v>#VALUE!</v>
      </c>
      <c r="N28" s="20">
        <f>IF(E28="","",SUMIF('R-Жен'!C:C,E28,'R-Жен'!F:F))</f>
        <v>0</v>
      </c>
      <c r="O28" s="1" t="e">
        <f>IF(E28="","",SUMIF(#REF!,E28,#REF!))</f>
        <v>#REF!</v>
      </c>
      <c r="P28" s="1" t="e">
        <f>IF(E28="","",SUMIF(#REF!,E28,#REF!))</f>
        <v>#REF!</v>
      </c>
      <c r="Q28" s="93" t="e">
        <f t="shared" si="1"/>
        <v>#REF!</v>
      </c>
      <c r="R28" s="1" t="e">
        <f t="shared" si="2"/>
        <v>#REF!</v>
      </c>
      <c r="S28" s="1">
        <f>IF(E28="","",SUMIF('R-Жен'!C:C,E28,'R-Жен'!A:A))</f>
        <v>0</v>
      </c>
      <c r="V28" s="253"/>
    </row>
    <row r="29" spans="1:22" ht="18.75" customHeight="1">
      <c r="A29" s="259">
        <f>1+A18</f>
        <v>3</v>
      </c>
      <c r="B29" s="262">
        <f>1+B18</f>
        <v>3</v>
      </c>
      <c r="C29" s="254" t="s">
        <v>9544</v>
      </c>
      <c r="D29" s="150">
        <f>1+D27</f>
        <v>21</v>
      </c>
      <c r="E29" s="3" t="s">
        <v>13506</v>
      </c>
      <c r="F29" s="8" t="str">
        <f>IF(E29="","",VLOOKUP(E29,'R-Жен'!C:E,2,FALSE))</f>
        <v>23.05.2000</v>
      </c>
      <c r="G29" s="81" t="s">
        <v>13502</v>
      </c>
      <c r="H29" s="7">
        <f>IF(E29="","",SUMIF('R-Жен'!C:C,E29,'R-Жен'!B:B))</f>
        <v>1227</v>
      </c>
      <c r="I29" s="91" t="str">
        <f>IF(E29="","",VLOOKUP(E29,'R-Жен'!C:E,3,FALSE))</f>
        <v>Краснодар</v>
      </c>
      <c r="J29" s="89" t="s">
        <v>13505</v>
      </c>
      <c r="K29" s="13" t="str">
        <f t="shared" si="3"/>
        <v>БЕСЧАСТНЫЙ</v>
      </c>
      <c r="L29" s="13" t="str">
        <f t="shared" si="4"/>
        <v>Ю</v>
      </c>
      <c r="M29" s="13" t="str">
        <f t="shared" si="5"/>
        <v>БЕСЧАСТНЫЙ Ю.</v>
      </c>
      <c r="N29" s="20">
        <f>IF(E29="","",SUMIF('R-Жен'!C:C,E29,'R-Жен'!F:F))</f>
        <v>0</v>
      </c>
      <c r="O29" s="1" t="e">
        <f>IF(E29="","",SUMIF(#REF!,E29,#REF!))</f>
        <v>#REF!</v>
      </c>
      <c r="P29" s="1" t="e">
        <f>IF(E29="","",SUMIF(#REF!,E29,#REF!))</f>
        <v>#REF!</v>
      </c>
      <c r="Q29" s="93">
        <f t="shared" si="1"/>
        <v>1227</v>
      </c>
      <c r="R29" s="1">
        <f t="shared" si="2"/>
        <v>0</v>
      </c>
      <c r="S29" s="1">
        <f>IF(E29="","",SUMIF('R-Жен'!C:C,E29,'R-Жен'!A:A))</f>
        <v>97</v>
      </c>
      <c r="V29" s="252" t="s">
        <v>9521</v>
      </c>
    </row>
    <row r="30" spans="1:22" ht="18" customHeight="1">
      <c r="A30" s="260"/>
      <c r="B30" s="263"/>
      <c r="C30" s="255"/>
      <c r="D30" s="150">
        <f t="shared" ref="D30:D38" si="7">1+D29</f>
        <v>22</v>
      </c>
      <c r="E30" s="3" t="s">
        <v>13507</v>
      </c>
      <c r="F30" s="9" t="str">
        <f>IF(E30="","",VLOOKUP(E30,'R-Жен'!C:E,2,FALSE))</f>
        <v>05.10.1983</v>
      </c>
      <c r="G30" s="84" t="s">
        <v>13502</v>
      </c>
      <c r="H30" s="10">
        <f>IF(E30="","",SUMIF('R-Жен'!C:C,E30,'R-Жен'!B:B))</f>
        <v>618</v>
      </c>
      <c r="I30" s="92" t="str">
        <f>IF(E30="","",VLOOKUP(E30,'R-Жен'!C:E,3,FALSE))</f>
        <v>Краснодар</v>
      </c>
      <c r="J30" s="89" t="s">
        <v>13504</v>
      </c>
      <c r="K30" s="13" t="str">
        <f t="shared" si="3"/>
        <v>БОНДАРЬ</v>
      </c>
      <c r="L30" s="13" t="str">
        <f t="shared" si="4"/>
        <v>В</v>
      </c>
      <c r="M30" s="13" t="str">
        <f t="shared" si="5"/>
        <v>БОНДАРЬ В.</v>
      </c>
      <c r="N30" s="20">
        <f>IF(E30="","",SUMIF('R-Жен'!C:C,E30,'R-Жен'!F:F))</f>
        <v>0</v>
      </c>
      <c r="O30" s="1" t="e">
        <f>IF(E30="","",SUMIF(#REF!,E30,#REF!))</f>
        <v>#REF!</v>
      </c>
      <c r="P30" s="1" t="e">
        <f>IF(E30="","",SUMIF(#REF!,E30,#REF!))</f>
        <v>#REF!</v>
      </c>
      <c r="Q30" s="93">
        <f t="shared" si="1"/>
        <v>618</v>
      </c>
      <c r="R30" s="1">
        <f t="shared" si="2"/>
        <v>0</v>
      </c>
      <c r="S30" s="1">
        <f>IF(E30="","",SUMIF('R-Жен'!C:C,E30,'R-Жен'!A:A))</f>
        <v>384</v>
      </c>
      <c r="V30" s="253"/>
    </row>
    <row r="31" spans="1:22" ht="18" customHeight="1">
      <c r="A31" s="260"/>
      <c r="B31" s="263"/>
      <c r="C31" s="255"/>
      <c r="D31" s="150">
        <f t="shared" si="7"/>
        <v>23</v>
      </c>
      <c r="E31" s="3" t="s">
        <v>13501</v>
      </c>
      <c r="F31" s="9" t="str">
        <f>IF(E31="","",VLOOKUP(E31,'R-Жен'!C:E,2,FALSE))</f>
        <v>25.05.1953</v>
      </c>
      <c r="G31" s="84" t="s">
        <v>13502</v>
      </c>
      <c r="H31" s="10">
        <f>IF(E31="","",SUMIF('R-Жен'!C:C,E31,'R-Жен'!B:B))</f>
        <v>345</v>
      </c>
      <c r="I31" s="92" t="str">
        <f>IF(E31="","",VLOOKUP(E31,'R-Жен'!C:E,3,FALSE))</f>
        <v>Краснодар</v>
      </c>
      <c r="J31" s="89" t="s">
        <v>13589</v>
      </c>
      <c r="K31" s="13" t="str">
        <f t="shared" si="3"/>
        <v>АБДУЛЛИН</v>
      </c>
      <c r="L31" s="13" t="str">
        <f t="shared" si="4"/>
        <v>Ф</v>
      </c>
      <c r="M31" s="13" t="str">
        <f t="shared" si="5"/>
        <v>АБДУЛЛИН Ф.</v>
      </c>
      <c r="N31" s="20">
        <f>IF(E31="","",SUMIF('R-Жен'!C:C,E31,'R-Жен'!F:F))</f>
        <v>0</v>
      </c>
      <c r="O31" s="1" t="e">
        <f>IF(E31="","",SUMIF(#REF!,E31,#REF!))</f>
        <v>#REF!</v>
      </c>
      <c r="P31" s="1" t="e">
        <f>IF(E31="","",SUMIF(#REF!,E31,#REF!))</f>
        <v>#REF!</v>
      </c>
      <c r="Q31" s="93">
        <f t="shared" si="1"/>
        <v>345</v>
      </c>
      <c r="R31" s="1">
        <f t="shared" si="2"/>
        <v>0</v>
      </c>
      <c r="S31" s="1">
        <f>IF(E31="","",SUMIF('R-Жен'!C:C,E31,'R-Жен'!A:A))</f>
        <v>692</v>
      </c>
      <c r="V31" s="252" t="s">
        <v>9522</v>
      </c>
    </row>
    <row r="32" spans="1:22" ht="18" customHeight="1">
      <c r="A32" s="260"/>
      <c r="B32" s="263"/>
      <c r="C32" s="255"/>
      <c r="D32" s="150">
        <f t="shared" si="7"/>
        <v>24</v>
      </c>
      <c r="E32" s="3" t="s">
        <v>13630</v>
      </c>
      <c r="F32" s="9" t="str">
        <f>IF(E32="","",VLOOKUP(E32,'R-Жен'!C:E,2,FALSE))</f>
        <v>17.12.2002</v>
      </c>
      <c r="G32" s="84" t="s">
        <v>13502</v>
      </c>
      <c r="H32" s="10">
        <f>IF(E32="","",SUMIF('R-Жен'!C:C,E32,'R-Жен'!B:B))</f>
        <v>1067</v>
      </c>
      <c r="I32" s="92" t="str">
        <f>IF(E32="","",VLOOKUP(E32,'R-Жен'!C:E,3,FALSE))</f>
        <v>Майкоп  Адыгея</v>
      </c>
      <c r="J32" s="89" t="s">
        <v>13632</v>
      </c>
      <c r="K32" s="13" t="str">
        <f t="shared" si="3"/>
        <v>ШУМАКОВ</v>
      </c>
      <c r="L32" s="13" t="str">
        <f t="shared" si="4"/>
        <v>В</v>
      </c>
      <c r="M32" s="13" t="str">
        <f t="shared" si="5"/>
        <v>ШУМАКОВ В.</v>
      </c>
      <c r="N32" s="20">
        <f>IF(E32="","",SUMIF('R-Жен'!C:C,E32,'R-Жен'!F:F))</f>
        <v>0</v>
      </c>
      <c r="O32" s="1" t="e">
        <f>IF(E32="","",SUMIF(#REF!,E32,#REF!))</f>
        <v>#REF!</v>
      </c>
      <c r="P32" s="1" t="e">
        <f>IF(E32="","",SUMIF(#REF!,E32,#REF!))</f>
        <v>#REF!</v>
      </c>
      <c r="Q32" s="93">
        <f t="shared" si="1"/>
        <v>1067</v>
      </c>
      <c r="R32" s="1">
        <f t="shared" si="2"/>
        <v>0</v>
      </c>
      <c r="S32" s="1">
        <f>IF(E32="","",SUMIF('R-Жен'!C:C,E32,'R-Жен'!A:A))</f>
        <v>146</v>
      </c>
      <c r="V32" s="253"/>
    </row>
    <row r="33" spans="1:22" ht="18" customHeight="1">
      <c r="A33" s="260"/>
      <c r="B33" s="263"/>
      <c r="C33" s="255"/>
      <c r="D33" s="150">
        <f t="shared" si="7"/>
        <v>25</v>
      </c>
      <c r="E33" s="3" t="s">
        <v>13631</v>
      </c>
      <c r="F33" s="9" t="str">
        <f>IF(E33="","",VLOOKUP(E33,'R-Жен'!C:E,2,FALSE))</f>
        <v>19.10.1998</v>
      </c>
      <c r="G33" s="84" t="s">
        <v>13503</v>
      </c>
      <c r="H33" s="10">
        <f>IF(E33="","",SUMIF('R-Жен'!C:C,E33,'R-Жен'!B:B))</f>
        <v>655</v>
      </c>
      <c r="I33" s="92" t="str">
        <f>IF(E33="","",VLOOKUP(E33,'R-Жен'!C:E,3,FALSE))</f>
        <v>Славянск-на-Кубани</v>
      </c>
      <c r="J33" s="89" t="s">
        <v>13521</v>
      </c>
      <c r="K33" s="13" t="str">
        <f t="shared" si="3"/>
        <v>ЗУБОТЫКИН</v>
      </c>
      <c r="L33" s="13" t="str">
        <f t="shared" si="4"/>
        <v>Ю</v>
      </c>
      <c r="M33" s="13" t="str">
        <f t="shared" si="5"/>
        <v>ЗУБОТЫКИН Ю.</v>
      </c>
      <c r="N33" s="20">
        <f>IF(E33="","",SUMIF('R-Жен'!C:C,E33,'R-Жен'!F:F))</f>
        <v>0</v>
      </c>
      <c r="O33" s="1" t="e">
        <f>IF(E33="","",SUMIF(#REF!,E33,#REF!))</f>
        <v>#REF!</v>
      </c>
      <c r="P33" s="1" t="e">
        <f>IF(E33="","",SUMIF(#REF!,E33,#REF!))</f>
        <v>#REF!</v>
      </c>
      <c r="Q33" s="93">
        <f t="shared" si="1"/>
        <v>655</v>
      </c>
      <c r="R33" s="1">
        <f t="shared" si="2"/>
        <v>0</v>
      </c>
      <c r="S33" s="1">
        <f>IF(E33="","",SUMIF('R-Жен'!C:C,E33,'R-Жен'!A:A))</f>
        <v>349</v>
      </c>
      <c r="V33" s="252" t="s">
        <v>9523</v>
      </c>
    </row>
    <row r="34" spans="1:22" ht="18" customHeight="1">
      <c r="A34" s="260"/>
      <c r="B34" s="263"/>
      <c r="C34" s="255"/>
      <c r="D34" s="150">
        <f t="shared" si="7"/>
        <v>26</v>
      </c>
      <c r="E34" s="3"/>
      <c r="F34" s="9" t="str">
        <f>IF(E34="","",VLOOKUP(E34,'R-Жен'!C:E,2,FALSE))</f>
        <v/>
      </c>
      <c r="G34" s="84"/>
      <c r="H34" s="10" t="str">
        <f>IF(E34="","",SUMIF('R-Жен'!C:C,E34,'R-Жен'!B:B))</f>
        <v/>
      </c>
      <c r="I34" s="92" t="str">
        <f>IF(E34="","",VLOOKUP(E34,'R-Жен'!C:E,3,FALSE))</f>
        <v/>
      </c>
      <c r="J34" s="89"/>
      <c r="K34" s="13" t="e">
        <f t="shared" si="3"/>
        <v>#VALUE!</v>
      </c>
      <c r="L34" s="13" t="e">
        <f t="shared" si="4"/>
        <v>#VALUE!</v>
      </c>
      <c r="M34" s="13" t="e">
        <f t="shared" si="5"/>
        <v>#VALUE!</v>
      </c>
      <c r="N34" s="20" t="str">
        <f>IF(E34="","",SUMIF('R-Жен'!C:C,E34,'R-Жен'!F:F))</f>
        <v/>
      </c>
      <c r="O34" s="1" t="str">
        <f>IF(E34="","",SUMIF(#REF!,E34,#REF!))</f>
        <v/>
      </c>
      <c r="P34" s="1" t="str">
        <f>IF(E34="","",SUMIF(#REF!,E34,#REF!))</f>
        <v/>
      </c>
      <c r="Q34" s="93" t="str">
        <f t="shared" si="1"/>
        <v/>
      </c>
      <c r="R34" s="1" t="e">
        <f t="shared" si="2"/>
        <v>#VALUE!</v>
      </c>
      <c r="S34" s="1" t="str">
        <f>IF(E34="","",SUMIF('R-Жен'!C:C,E34,'R-Жен'!A:A))</f>
        <v/>
      </c>
      <c r="V34" s="253"/>
    </row>
    <row r="35" spans="1:22" ht="18" customHeight="1">
      <c r="A35" s="260"/>
      <c r="B35" s="263"/>
      <c r="C35" s="255"/>
      <c r="D35" s="150">
        <f t="shared" si="7"/>
        <v>27</v>
      </c>
      <c r="E35" s="3"/>
      <c r="F35" s="9" t="str">
        <f>IF(E35="","",VLOOKUP(E35,'R-Жен'!C:E,2,FALSE))</f>
        <v/>
      </c>
      <c r="G35" s="84"/>
      <c r="H35" s="10" t="str">
        <f>IF(E35="","",SUMIF('R-Жен'!C:C,E35,'R-Жен'!B:B))</f>
        <v/>
      </c>
      <c r="I35" s="92" t="str">
        <f>IF(E35="","",VLOOKUP(E35,'R-Жен'!C:E,3,FALSE))</f>
        <v/>
      </c>
      <c r="J35" s="89"/>
      <c r="K35" s="13" t="e">
        <f t="shared" si="3"/>
        <v>#VALUE!</v>
      </c>
      <c r="L35" s="13" t="e">
        <f t="shared" si="4"/>
        <v>#VALUE!</v>
      </c>
      <c r="M35" s="13" t="e">
        <f t="shared" si="5"/>
        <v>#VALUE!</v>
      </c>
      <c r="N35" s="20" t="str">
        <f>IF(E35="","",SUMIF('R-Жен'!C:C,E35,'R-Жен'!F:F))</f>
        <v/>
      </c>
      <c r="O35" s="1" t="str">
        <f>IF(E35="","",SUMIF(#REF!,E35,#REF!))</f>
        <v/>
      </c>
      <c r="P35" s="1" t="str">
        <f>IF(E35="","",SUMIF(#REF!,E35,#REF!))</f>
        <v/>
      </c>
      <c r="Q35" s="93" t="str">
        <f t="shared" si="1"/>
        <v/>
      </c>
      <c r="R35" s="1" t="e">
        <f t="shared" si="2"/>
        <v>#VALUE!</v>
      </c>
      <c r="S35" s="1" t="str">
        <f>IF(E35="","",SUMIF('R-Жен'!C:C,E35,'R-Жен'!A:A))</f>
        <v/>
      </c>
      <c r="V35" s="252" t="s">
        <v>9524</v>
      </c>
    </row>
    <row r="36" spans="1:22" ht="18" customHeight="1">
      <c r="A36" s="260"/>
      <c r="B36" s="263"/>
      <c r="C36" s="255"/>
      <c r="D36" s="150">
        <f t="shared" si="7"/>
        <v>28</v>
      </c>
      <c r="E36" s="3"/>
      <c r="F36" s="9" t="str">
        <f>IF(E36="","",VLOOKUP(E36,'R-Жен'!C:E,2,FALSE))</f>
        <v/>
      </c>
      <c r="G36" s="84"/>
      <c r="H36" s="10" t="str">
        <f>IF(E36="","",SUMIF('R-Жен'!C:C,E36,'R-Жен'!B:B))</f>
        <v/>
      </c>
      <c r="I36" s="92" t="str">
        <f>IF(E36="","",VLOOKUP(E36,'R-Жен'!C:E,3,FALSE))</f>
        <v/>
      </c>
      <c r="J36" s="89"/>
      <c r="K36" s="13" t="e">
        <f t="shared" si="3"/>
        <v>#VALUE!</v>
      </c>
      <c r="L36" s="13" t="e">
        <f t="shared" si="4"/>
        <v>#VALUE!</v>
      </c>
      <c r="M36" s="13" t="e">
        <f t="shared" si="5"/>
        <v>#VALUE!</v>
      </c>
      <c r="N36" s="20" t="str">
        <f>IF(E36="","",SUMIF('R-Жен'!C:C,E36,'R-Жен'!F:F))</f>
        <v/>
      </c>
      <c r="O36" s="1" t="str">
        <f>IF(E36="","",SUMIF(#REF!,E36,#REF!))</f>
        <v/>
      </c>
      <c r="P36" s="1" t="str">
        <f>IF(E36="","",SUMIF(#REF!,E36,#REF!))</f>
        <v/>
      </c>
      <c r="Q36" s="93" t="str">
        <f t="shared" si="1"/>
        <v/>
      </c>
      <c r="R36" s="1" t="e">
        <f t="shared" si="2"/>
        <v>#VALUE!</v>
      </c>
      <c r="S36" s="1" t="str">
        <f>IF(E36="","",SUMIF('R-Жен'!C:C,E36,'R-Жен'!A:A))</f>
        <v/>
      </c>
      <c r="V36" s="253"/>
    </row>
    <row r="37" spans="1:22" ht="18" customHeight="1">
      <c r="A37" s="260"/>
      <c r="B37" s="263"/>
      <c r="C37" s="255"/>
      <c r="D37" s="150">
        <f t="shared" si="7"/>
        <v>29</v>
      </c>
      <c r="E37" s="3"/>
      <c r="F37" s="9" t="str">
        <f>IF(E37="","",VLOOKUP(E37,'R-Жен'!C:E,2,FALSE))</f>
        <v/>
      </c>
      <c r="G37" s="84"/>
      <c r="H37" s="10" t="str">
        <f>IF(E37="","",SUMIF('R-Жен'!C:C,E37,'R-Жен'!B:B))</f>
        <v/>
      </c>
      <c r="I37" s="92" t="str">
        <f>IF(E37="","",VLOOKUP(E37,'R-Жен'!C:E,3,FALSE))</f>
        <v/>
      </c>
      <c r="J37" s="89"/>
      <c r="K37" s="13" t="e">
        <f t="shared" si="3"/>
        <v>#VALUE!</v>
      </c>
      <c r="L37" s="13" t="e">
        <f t="shared" si="4"/>
        <v>#VALUE!</v>
      </c>
      <c r="M37" s="13" t="e">
        <f t="shared" si="5"/>
        <v>#VALUE!</v>
      </c>
      <c r="N37" s="20" t="str">
        <f>IF(E37="","",SUMIF('R-Жен'!C:C,E37,'R-Жен'!F:F))</f>
        <v/>
      </c>
      <c r="O37" s="1" t="str">
        <f>IF(E37="","",SUMIF(#REF!,E37,#REF!))</f>
        <v/>
      </c>
      <c r="P37" s="1" t="str">
        <f>IF(E37="","",SUMIF(#REF!,E37,#REF!))</f>
        <v/>
      </c>
      <c r="Q37" s="93" t="str">
        <f t="shared" si="1"/>
        <v/>
      </c>
      <c r="R37" s="1" t="e">
        <f t="shared" si="2"/>
        <v>#VALUE!</v>
      </c>
      <c r="S37" s="1" t="str">
        <f>IF(E37="","",SUMIF('R-Жен'!C:C,E37,'R-Жен'!A:A))</f>
        <v/>
      </c>
      <c r="V37" s="252" t="s">
        <v>9525</v>
      </c>
    </row>
    <row r="38" spans="1:22" ht="18" customHeight="1" thickBot="1">
      <c r="A38" s="260"/>
      <c r="B38" s="263"/>
      <c r="C38" s="256">
        <f>IF(H29="","",H29+H30+H31+H32+H33)</f>
        <v>3912</v>
      </c>
      <c r="D38" s="150">
        <f t="shared" si="7"/>
        <v>30</v>
      </c>
      <c r="E38" s="3"/>
      <c r="F38" s="9" t="str">
        <f>IF(E38="","",VLOOKUP(E38,'R-Жен'!C:E,2,FALSE))</f>
        <v/>
      </c>
      <c r="G38" s="84"/>
      <c r="H38" s="10" t="str">
        <f>IF(E38="","",SUMIF('R-Жен'!C:C,E38,'R-Жен'!B:B))</f>
        <v/>
      </c>
      <c r="I38" s="92" t="str">
        <f>IF(E38="","",VLOOKUP(E38,'R-Жен'!C:E,3,FALSE))</f>
        <v/>
      </c>
      <c r="J38" s="89"/>
      <c r="K38" s="13" t="e">
        <f t="shared" si="3"/>
        <v>#VALUE!</v>
      </c>
      <c r="L38" s="13" t="e">
        <f t="shared" si="4"/>
        <v>#VALUE!</v>
      </c>
      <c r="M38" s="13" t="e">
        <f t="shared" si="5"/>
        <v>#VALUE!</v>
      </c>
      <c r="N38" s="20" t="str">
        <f>IF(E38="","",SUMIF('R-Жен'!C:C,E38,'R-Жен'!F:F))</f>
        <v/>
      </c>
      <c r="O38" s="1" t="str">
        <f>IF(E38="","",SUMIF(#REF!,E38,#REF!))</f>
        <v/>
      </c>
      <c r="P38" s="1" t="str">
        <f>IF(E38="","",SUMIF(#REF!,E38,#REF!))</f>
        <v/>
      </c>
      <c r="Q38" s="93" t="str">
        <f t="shared" si="1"/>
        <v/>
      </c>
      <c r="R38" s="1" t="e">
        <f t="shared" si="2"/>
        <v>#VALUE!</v>
      </c>
      <c r="S38" s="1" t="str">
        <f>IF(E38="","",SUMIF('R-Жен'!C:C,E38,'R-Жен'!A:A))</f>
        <v/>
      </c>
      <c r="V38" s="253"/>
    </row>
    <row r="39" spans="1:22" ht="18" customHeight="1" thickBot="1">
      <c r="A39" s="261"/>
      <c r="B39" s="264"/>
      <c r="C39" s="257"/>
      <c r="D39" s="6"/>
      <c r="E39" s="6" t="s">
        <v>72</v>
      </c>
      <c r="F39" s="265" t="s">
        <v>160</v>
      </c>
      <c r="G39" s="265"/>
      <c r="H39" s="266"/>
      <c r="I39" s="266"/>
      <c r="J39" s="267"/>
      <c r="K39" s="13" t="e">
        <f t="shared" si="3"/>
        <v>#VALUE!</v>
      </c>
      <c r="L39" s="13" t="e">
        <f t="shared" si="4"/>
        <v>#VALUE!</v>
      </c>
      <c r="M39" s="13" t="e">
        <f t="shared" si="5"/>
        <v>#VALUE!</v>
      </c>
      <c r="N39" s="20">
        <f>IF(E39="","",SUMIF('R-Жен'!C:C,E39,'R-Жен'!F:F))</f>
        <v>0</v>
      </c>
      <c r="O39" s="1" t="e">
        <f>IF(E39="","",SUMIF(#REF!,E39,#REF!))</f>
        <v>#REF!</v>
      </c>
      <c r="P39" s="1" t="e">
        <f>IF(E39="","",SUMIF(#REF!,E39,#REF!))</f>
        <v>#REF!</v>
      </c>
      <c r="Q39" s="93" t="e">
        <f t="shared" si="1"/>
        <v>#REF!</v>
      </c>
      <c r="R39" s="1" t="e">
        <f t="shared" si="2"/>
        <v>#REF!</v>
      </c>
      <c r="S39" s="1">
        <f>IF(E39="","",SUMIF('R-Жен'!C:C,E39,'R-Жен'!A:A))</f>
        <v>0</v>
      </c>
      <c r="V39" s="252" t="s">
        <v>9526</v>
      </c>
    </row>
    <row r="40" spans="1:22" ht="18.75" hidden="1" customHeight="1">
      <c r="A40" s="259">
        <f>1+A29</f>
        <v>4</v>
      </c>
      <c r="B40" s="262">
        <f>1+B29</f>
        <v>4</v>
      </c>
      <c r="C40" s="254" t="s">
        <v>9543</v>
      </c>
      <c r="D40" s="150">
        <f>1+D38</f>
        <v>31</v>
      </c>
      <c r="E40" s="3"/>
      <c r="F40" s="8" t="str">
        <f>IF(E40="","",VLOOKUP(E40,'R-Жен'!C:E,2,FALSE))</f>
        <v/>
      </c>
      <c r="G40" s="81"/>
      <c r="H40" s="7" t="str">
        <f>IF(E40="","",SUMIF('R-Жен'!C:C,E40,'R-Жен'!B:B))</f>
        <v/>
      </c>
      <c r="I40" s="91" t="str">
        <f>IF(E40="","",VLOOKUP(E40,'R-Жен'!C:E,3,FALSE))</f>
        <v/>
      </c>
      <c r="J40" s="89"/>
      <c r="K40" s="13" t="e">
        <f t="shared" si="3"/>
        <v>#VALUE!</v>
      </c>
      <c r="L40" s="13" t="e">
        <f t="shared" si="4"/>
        <v>#VALUE!</v>
      </c>
      <c r="M40" s="13" t="e">
        <f t="shared" si="5"/>
        <v>#VALUE!</v>
      </c>
      <c r="N40" s="20" t="str">
        <f>IF(E40="","",SUMIF('R-Жен'!C:C,E40,'R-Жен'!F:F))</f>
        <v/>
      </c>
      <c r="O40" s="1" t="str">
        <f>IF(E40="","",SUMIF(#REF!,E40,#REF!))</f>
        <v/>
      </c>
      <c r="P40" s="1" t="str">
        <f>IF(E40="","",SUMIF(#REF!,E40,#REF!))</f>
        <v/>
      </c>
      <c r="Q40" s="93" t="str">
        <f t="shared" si="1"/>
        <v/>
      </c>
      <c r="R40" s="1" t="e">
        <f t="shared" si="2"/>
        <v>#VALUE!</v>
      </c>
      <c r="S40" s="1" t="str">
        <f>IF(E40="","",SUMIF('R-Жен'!C:C,E40,'R-Жен'!A:A))</f>
        <v/>
      </c>
      <c r="V40" s="253"/>
    </row>
    <row r="41" spans="1:22" ht="18" hidden="1" customHeight="1">
      <c r="A41" s="260"/>
      <c r="B41" s="263"/>
      <c r="C41" s="255"/>
      <c r="D41" s="97">
        <f t="shared" ref="D41:D49" si="8">1+D40</f>
        <v>32</v>
      </c>
      <c r="E41" s="3"/>
      <c r="F41" s="9" t="str">
        <f>IF(E41="","",VLOOKUP(E41,'R-Жен'!C:E,2,FALSE))</f>
        <v/>
      </c>
      <c r="G41" s="84"/>
      <c r="H41" s="10" t="str">
        <f>IF(E41="","",SUMIF('R-Жен'!C:C,E41,'R-Жен'!B:B))</f>
        <v/>
      </c>
      <c r="I41" s="92" t="str">
        <f>IF(E41="","",VLOOKUP(E41,'R-Жен'!C:E,3,FALSE))</f>
        <v/>
      </c>
      <c r="J41" s="89"/>
      <c r="K41" s="13" t="e">
        <f t="shared" si="3"/>
        <v>#VALUE!</v>
      </c>
      <c r="L41" s="13" t="e">
        <f t="shared" si="4"/>
        <v>#VALUE!</v>
      </c>
      <c r="M41" s="13" t="e">
        <f t="shared" si="5"/>
        <v>#VALUE!</v>
      </c>
      <c r="N41" s="20" t="str">
        <f>IF(E41="","",SUMIF('R-Жен'!C:C,E41,'R-Жен'!F:F))</f>
        <v/>
      </c>
      <c r="O41" s="1" t="str">
        <f>IF(E41="","",SUMIF(#REF!,E41,#REF!))</f>
        <v/>
      </c>
      <c r="P41" s="1" t="str">
        <f>IF(E41="","",SUMIF(#REF!,E41,#REF!))</f>
        <v/>
      </c>
      <c r="Q41" s="93" t="str">
        <f t="shared" si="1"/>
        <v/>
      </c>
      <c r="R41" s="1" t="e">
        <f t="shared" si="2"/>
        <v>#VALUE!</v>
      </c>
      <c r="S41" s="1" t="str">
        <f>IF(E41="","",SUMIF('R-Жен'!C:C,E41,'R-Жен'!A:A))</f>
        <v/>
      </c>
      <c r="V41" s="252" t="s">
        <v>9527</v>
      </c>
    </row>
    <row r="42" spans="1:22" ht="18" hidden="1" customHeight="1">
      <c r="A42" s="260"/>
      <c r="B42" s="263"/>
      <c r="C42" s="255"/>
      <c r="D42" s="150">
        <f t="shared" si="8"/>
        <v>33</v>
      </c>
      <c r="E42" s="3"/>
      <c r="F42" s="9" t="str">
        <f>IF(E42="","",VLOOKUP(E42,'R-Жен'!C:E,2,FALSE))</f>
        <v/>
      </c>
      <c r="G42" s="84"/>
      <c r="H42" s="10" t="str">
        <f>IF(E42="","",SUMIF('R-Жен'!C:C,E42,'R-Жен'!B:B))</f>
        <v/>
      </c>
      <c r="I42" s="92" t="str">
        <f>IF(E42="","",VLOOKUP(E42,'R-Жен'!C:E,3,FALSE))</f>
        <v/>
      </c>
      <c r="J42" s="89"/>
      <c r="K42" s="13" t="e">
        <f t="shared" si="3"/>
        <v>#VALUE!</v>
      </c>
      <c r="L42" s="13" t="e">
        <f t="shared" si="4"/>
        <v>#VALUE!</v>
      </c>
      <c r="M42" s="13" t="e">
        <f t="shared" si="5"/>
        <v>#VALUE!</v>
      </c>
      <c r="N42" s="20" t="str">
        <f>IF(E42="","",SUMIF('R-Жен'!C:C,E42,'R-Жен'!F:F))</f>
        <v/>
      </c>
      <c r="O42" s="1" t="str">
        <f>IF(E42="","",SUMIF(#REF!,E42,#REF!))</f>
        <v/>
      </c>
      <c r="P42" s="1" t="str">
        <f>IF(E42="","",SUMIF(#REF!,E42,#REF!))</f>
        <v/>
      </c>
      <c r="Q42" s="93" t="str">
        <f t="shared" si="1"/>
        <v/>
      </c>
      <c r="R42" s="1" t="e">
        <f t="shared" si="2"/>
        <v>#VALUE!</v>
      </c>
      <c r="S42" s="1" t="str">
        <f>IF(E42="","",SUMIF('R-Жен'!C:C,E42,'R-Жен'!A:A))</f>
        <v/>
      </c>
      <c r="V42" s="253"/>
    </row>
    <row r="43" spans="1:22" ht="18" hidden="1" customHeight="1">
      <c r="A43" s="260"/>
      <c r="B43" s="263"/>
      <c r="C43" s="255"/>
      <c r="D43" s="150">
        <f t="shared" si="8"/>
        <v>34</v>
      </c>
      <c r="E43" s="3"/>
      <c r="F43" s="9" t="str">
        <f>IF(E43="","",VLOOKUP(E43,'R-Жен'!C:E,2,FALSE))</f>
        <v/>
      </c>
      <c r="G43" s="84"/>
      <c r="H43" s="10" t="str">
        <f>IF(E43="","",SUMIF('R-Жен'!C:C,E43,'R-Жен'!B:B))</f>
        <v/>
      </c>
      <c r="I43" s="92" t="str">
        <f>IF(E43="","",VLOOKUP(E43,'R-Жен'!C:E,3,FALSE))</f>
        <v/>
      </c>
      <c r="J43" s="89"/>
      <c r="K43" s="13" t="e">
        <f t="shared" si="3"/>
        <v>#VALUE!</v>
      </c>
      <c r="L43" s="13" t="e">
        <f t="shared" si="4"/>
        <v>#VALUE!</v>
      </c>
      <c r="M43" s="13" t="e">
        <f t="shared" si="5"/>
        <v>#VALUE!</v>
      </c>
      <c r="N43" s="20" t="str">
        <f>IF(E43="","",SUMIF('R-Жен'!C:C,E43,'R-Жен'!F:F))</f>
        <v/>
      </c>
      <c r="O43" s="1" t="str">
        <f>IF(E43="","",SUMIF(#REF!,E43,#REF!))</f>
        <v/>
      </c>
      <c r="P43" s="1" t="str">
        <f>IF(E43="","",SUMIF(#REF!,E43,#REF!))</f>
        <v/>
      </c>
      <c r="Q43" s="93" t="str">
        <f t="shared" si="1"/>
        <v/>
      </c>
      <c r="R43" s="1" t="e">
        <f t="shared" si="2"/>
        <v>#VALUE!</v>
      </c>
      <c r="S43" s="1" t="str">
        <f>IF(E43="","",SUMIF('R-Жен'!C:C,E43,'R-Жен'!A:A))</f>
        <v/>
      </c>
      <c r="V43" s="252" t="s">
        <v>9528</v>
      </c>
    </row>
    <row r="44" spans="1:22" ht="18" hidden="1" customHeight="1">
      <c r="A44" s="260"/>
      <c r="B44" s="263"/>
      <c r="C44" s="255"/>
      <c r="D44" s="150">
        <f t="shared" si="8"/>
        <v>35</v>
      </c>
      <c r="E44" s="3"/>
      <c r="F44" s="9" t="str">
        <f>IF(E44="","",VLOOKUP(E44,'R-Жен'!C:E,2,FALSE))</f>
        <v/>
      </c>
      <c r="G44" s="84"/>
      <c r="H44" s="10" t="str">
        <f>IF(E44="","",SUMIF('R-Жен'!C:C,E44,'R-Жен'!B:B))</f>
        <v/>
      </c>
      <c r="I44" s="92" t="str">
        <f>IF(E44="","",VLOOKUP(E44,'R-Жен'!C:E,3,FALSE))</f>
        <v/>
      </c>
      <c r="J44" s="89"/>
      <c r="K44" s="13" t="e">
        <f t="shared" si="3"/>
        <v>#VALUE!</v>
      </c>
      <c r="L44" s="13" t="e">
        <f t="shared" si="4"/>
        <v>#VALUE!</v>
      </c>
      <c r="M44" s="13" t="e">
        <f t="shared" si="5"/>
        <v>#VALUE!</v>
      </c>
      <c r="N44" s="20" t="str">
        <f>IF(E44="","",SUMIF('R-Жен'!C:C,E44,'R-Жен'!F:F))</f>
        <v/>
      </c>
      <c r="O44" s="1" t="str">
        <f>IF(E44="","",SUMIF(#REF!,E44,#REF!))</f>
        <v/>
      </c>
      <c r="P44" s="1" t="str">
        <f>IF(E44="","",SUMIF(#REF!,E44,#REF!))</f>
        <v/>
      </c>
      <c r="Q44" s="93" t="str">
        <f t="shared" si="1"/>
        <v/>
      </c>
      <c r="R44" s="1" t="e">
        <f t="shared" si="2"/>
        <v>#VALUE!</v>
      </c>
      <c r="S44" s="1" t="str">
        <f>IF(E44="","",SUMIF('R-Жен'!C:C,E44,'R-Жен'!A:A))</f>
        <v/>
      </c>
      <c r="V44" s="253"/>
    </row>
    <row r="45" spans="1:22" ht="18" hidden="1" customHeight="1">
      <c r="A45" s="260"/>
      <c r="B45" s="263"/>
      <c r="C45" s="255"/>
      <c r="D45" s="150">
        <f t="shared" si="8"/>
        <v>36</v>
      </c>
      <c r="E45" s="3"/>
      <c r="F45" s="9" t="str">
        <f>IF(E45="","",VLOOKUP(E45,'R-Жен'!C:E,2,FALSE))</f>
        <v/>
      </c>
      <c r="G45" s="84"/>
      <c r="H45" s="10" t="str">
        <f>IF(E45="","",SUMIF('R-Жен'!C:C,E45,'R-Жен'!B:B))</f>
        <v/>
      </c>
      <c r="I45" s="92" t="str">
        <f>IF(E45="","",VLOOKUP(E45,'R-Жен'!C:E,3,FALSE))</f>
        <v/>
      </c>
      <c r="J45" s="89"/>
      <c r="K45" s="13" t="e">
        <f t="shared" si="3"/>
        <v>#VALUE!</v>
      </c>
      <c r="L45" s="13" t="e">
        <f t="shared" si="4"/>
        <v>#VALUE!</v>
      </c>
      <c r="M45" s="13" t="e">
        <f t="shared" si="5"/>
        <v>#VALUE!</v>
      </c>
      <c r="N45" s="20" t="str">
        <f>IF(E45="","",SUMIF('R-Жен'!C:C,E45,'R-Жен'!F:F))</f>
        <v/>
      </c>
      <c r="O45" s="1" t="str">
        <f>IF(E45="","",SUMIF(#REF!,E45,#REF!))</f>
        <v/>
      </c>
      <c r="P45" s="1" t="str">
        <f>IF(E45="","",SUMIF(#REF!,E45,#REF!))</f>
        <v/>
      </c>
      <c r="Q45" s="93" t="str">
        <f t="shared" si="1"/>
        <v/>
      </c>
      <c r="R45" s="1" t="e">
        <f t="shared" si="2"/>
        <v>#VALUE!</v>
      </c>
      <c r="S45" s="1" t="str">
        <f>IF(E45="","",SUMIF('R-Жен'!C:C,E45,'R-Жен'!A:A))</f>
        <v/>
      </c>
      <c r="V45" s="252" t="s">
        <v>9529</v>
      </c>
    </row>
    <row r="46" spans="1:22" ht="18" hidden="1" customHeight="1">
      <c r="A46" s="260"/>
      <c r="B46" s="263"/>
      <c r="C46" s="256" t="str">
        <f>IF(H40="","",H40+H41+H42+H47+H48+H49+H43+H44+H45+H46)</f>
        <v/>
      </c>
      <c r="D46" s="150">
        <f t="shared" si="8"/>
        <v>37</v>
      </c>
      <c r="E46" s="3"/>
      <c r="F46" s="9" t="str">
        <f>IF(E46="","",VLOOKUP(E46,'R-Жен'!C:E,2,FALSE))</f>
        <v/>
      </c>
      <c r="G46" s="84"/>
      <c r="H46" s="10" t="str">
        <f>IF(E46="","",SUMIF('R-Жен'!C:C,E46,'R-Жен'!B:B))</f>
        <v/>
      </c>
      <c r="I46" s="92" t="str">
        <f>IF(E46="","",VLOOKUP(E46,'R-Жен'!C:E,3,FALSE))</f>
        <v/>
      </c>
      <c r="J46" s="89"/>
      <c r="K46" s="13" t="e">
        <f t="shared" si="3"/>
        <v>#VALUE!</v>
      </c>
      <c r="L46" s="13" t="e">
        <f t="shared" si="4"/>
        <v>#VALUE!</v>
      </c>
      <c r="M46" s="13" t="e">
        <f t="shared" si="5"/>
        <v>#VALUE!</v>
      </c>
      <c r="N46" s="20" t="str">
        <f>IF(E46="","",SUMIF('R-Жен'!C:C,E46,'R-Жен'!F:F))</f>
        <v/>
      </c>
      <c r="O46" s="1" t="str">
        <f>IF(E46="","",SUMIF(#REF!,E46,#REF!))</f>
        <v/>
      </c>
      <c r="P46" s="1" t="str">
        <f>IF(E46="","",SUMIF(#REF!,E46,#REF!))</f>
        <v/>
      </c>
      <c r="Q46" s="93" t="str">
        <f t="shared" si="1"/>
        <v/>
      </c>
      <c r="R46" s="1" t="e">
        <f t="shared" si="2"/>
        <v>#VALUE!</v>
      </c>
      <c r="S46" s="1" t="str">
        <f>IF(E46="","",SUMIF('R-Жен'!C:C,E46,'R-Жен'!A:A))</f>
        <v/>
      </c>
      <c r="V46" s="253"/>
    </row>
    <row r="47" spans="1:22" ht="18" hidden="1" customHeight="1">
      <c r="A47" s="260"/>
      <c r="B47" s="263"/>
      <c r="C47" s="256"/>
      <c r="D47" s="150">
        <f t="shared" si="8"/>
        <v>38</v>
      </c>
      <c r="E47" s="3"/>
      <c r="F47" s="9" t="str">
        <f>IF(E47="","",VLOOKUP(E47,'R-Жен'!C:E,2,FALSE))</f>
        <v/>
      </c>
      <c r="G47" s="84"/>
      <c r="H47" s="10" t="str">
        <f>IF(E47="","",SUMIF('R-Жен'!C:C,E47,'R-Жен'!B:B))</f>
        <v/>
      </c>
      <c r="I47" s="92" t="str">
        <f>IF(E47="","",VLOOKUP(E47,'R-Жен'!C:E,3,FALSE))</f>
        <v/>
      </c>
      <c r="J47" s="89"/>
      <c r="K47" s="13" t="e">
        <f t="shared" si="3"/>
        <v>#VALUE!</v>
      </c>
      <c r="L47" s="13" t="e">
        <f t="shared" si="4"/>
        <v>#VALUE!</v>
      </c>
      <c r="M47" s="13" t="e">
        <f t="shared" si="5"/>
        <v>#VALUE!</v>
      </c>
      <c r="N47" s="20" t="str">
        <f>IF(E47="","",SUMIF('R-Жен'!C:C,E47,'R-Жен'!F:F))</f>
        <v/>
      </c>
      <c r="O47" s="1" t="str">
        <f>IF(E47="","",SUMIF(#REF!,E47,#REF!))</f>
        <v/>
      </c>
      <c r="P47" s="1" t="str">
        <f>IF(E47="","",SUMIF(#REF!,E47,#REF!))</f>
        <v/>
      </c>
      <c r="Q47" s="93" t="str">
        <f t="shared" si="1"/>
        <v/>
      </c>
      <c r="R47" s="1" t="e">
        <f t="shared" si="2"/>
        <v>#VALUE!</v>
      </c>
      <c r="S47" s="1" t="str">
        <f>IF(E47="","",SUMIF('R-Жен'!C:C,E47,'R-Жен'!A:A))</f>
        <v/>
      </c>
      <c r="V47" s="252" t="s">
        <v>9530</v>
      </c>
    </row>
    <row r="48" spans="1:22" ht="18" hidden="1" customHeight="1">
      <c r="A48" s="260"/>
      <c r="B48" s="263"/>
      <c r="C48" s="256"/>
      <c r="D48" s="150">
        <f t="shared" si="8"/>
        <v>39</v>
      </c>
      <c r="E48" s="3"/>
      <c r="F48" s="9" t="str">
        <f>IF(E48="","",VLOOKUP(E48,'R-Жен'!C:E,2,FALSE))</f>
        <v/>
      </c>
      <c r="G48" s="84"/>
      <c r="H48" s="10" t="str">
        <f>IF(E48="","",SUMIF('R-Жен'!C:C,E48,'R-Жен'!B:B))</f>
        <v/>
      </c>
      <c r="I48" s="92" t="str">
        <f>IF(E48="","",VLOOKUP(E48,'R-Жен'!C:E,3,FALSE))</f>
        <v/>
      </c>
      <c r="J48" s="89"/>
      <c r="K48" s="13" t="e">
        <f t="shared" si="3"/>
        <v>#VALUE!</v>
      </c>
      <c r="L48" s="13" t="e">
        <f t="shared" si="4"/>
        <v>#VALUE!</v>
      </c>
      <c r="M48" s="13" t="e">
        <f t="shared" si="5"/>
        <v>#VALUE!</v>
      </c>
      <c r="N48" s="20" t="str">
        <f>IF(E48="","",SUMIF('R-Жен'!C:C,E48,'R-Жен'!F:F))</f>
        <v/>
      </c>
      <c r="O48" s="1" t="str">
        <f>IF(E48="","",SUMIF(#REF!,E48,#REF!))</f>
        <v/>
      </c>
      <c r="P48" s="1" t="str">
        <f>IF(E48="","",SUMIF(#REF!,E48,#REF!))</f>
        <v/>
      </c>
      <c r="Q48" s="93" t="str">
        <f t="shared" si="1"/>
        <v/>
      </c>
      <c r="R48" s="1" t="e">
        <f t="shared" si="2"/>
        <v>#VALUE!</v>
      </c>
      <c r="S48" s="1" t="str">
        <f>IF(E48="","",SUMIF('R-Жен'!C:C,E48,'R-Жен'!A:A))</f>
        <v/>
      </c>
      <c r="V48" s="253"/>
    </row>
    <row r="49" spans="1:19" ht="18" hidden="1" customHeight="1" thickBot="1">
      <c r="A49" s="260"/>
      <c r="B49" s="263"/>
      <c r="C49" s="256"/>
      <c r="D49" s="150">
        <f t="shared" si="8"/>
        <v>40</v>
      </c>
      <c r="E49" s="3"/>
      <c r="F49" s="9" t="str">
        <f>IF(E49="","",VLOOKUP(E49,'R-Жен'!C:E,2,FALSE))</f>
        <v/>
      </c>
      <c r="G49" s="147"/>
      <c r="H49" s="10" t="str">
        <f>IF(E49="","",SUMIF('R-Жен'!C:C,E49,'R-Жен'!B:B))</f>
        <v/>
      </c>
      <c r="I49" s="92" t="str">
        <f>IF(E49="","",VLOOKUP(E49,'R-Жен'!C:E,3,FALSE))</f>
        <v/>
      </c>
      <c r="J49" s="89"/>
      <c r="K49" s="13" t="e">
        <f t="shared" si="3"/>
        <v>#VALUE!</v>
      </c>
      <c r="L49" s="13" t="e">
        <f t="shared" si="4"/>
        <v>#VALUE!</v>
      </c>
      <c r="M49" s="13" t="e">
        <f t="shared" si="5"/>
        <v>#VALUE!</v>
      </c>
      <c r="N49" s="20" t="str">
        <f>IF(E49="","",SUMIF('R-Жен'!C:C,E49,'R-Жен'!F:F))</f>
        <v/>
      </c>
      <c r="O49" s="1" t="str">
        <f>IF(E49="","",SUMIF(#REF!,E49,#REF!))</f>
        <v/>
      </c>
      <c r="P49" s="1" t="str">
        <f>IF(E49="","",SUMIF(#REF!,E49,#REF!))</f>
        <v/>
      </c>
      <c r="Q49" s="93" t="str">
        <f t="shared" si="1"/>
        <v/>
      </c>
      <c r="R49" s="1" t="e">
        <f t="shared" si="2"/>
        <v>#VALUE!</v>
      </c>
      <c r="S49" s="1" t="str">
        <f>IF(E49="","",SUMIF('R-Жен'!C:C,E49,'R-Жен'!A:A))</f>
        <v/>
      </c>
    </row>
    <row r="50" spans="1:19" ht="18" hidden="1" customHeight="1" thickBot="1">
      <c r="A50" s="261"/>
      <c r="B50" s="264"/>
      <c r="C50" s="257"/>
      <c r="D50" s="6"/>
      <c r="E50" s="6" t="s">
        <v>72</v>
      </c>
      <c r="F50" s="268"/>
      <c r="G50" s="268"/>
      <c r="H50" s="269"/>
      <c r="I50" s="269"/>
      <c r="J50" s="270"/>
      <c r="K50" s="13" t="e">
        <f t="shared" si="3"/>
        <v>#VALUE!</v>
      </c>
      <c r="L50" s="13" t="e">
        <f t="shared" si="4"/>
        <v>#VALUE!</v>
      </c>
      <c r="M50" s="13" t="e">
        <f t="shared" si="5"/>
        <v>#VALUE!</v>
      </c>
      <c r="N50" s="20">
        <f>IF(E50="","",SUMIF('R-Жен'!C:C,E50,'R-Жен'!F:F))</f>
        <v>0</v>
      </c>
      <c r="O50" s="1" t="e">
        <f>IF(E50="","",SUMIF(#REF!,E50,#REF!))</f>
        <v>#REF!</v>
      </c>
      <c r="P50" s="1" t="e">
        <f>IF(E50="","",SUMIF(#REF!,E50,#REF!))</f>
        <v>#REF!</v>
      </c>
      <c r="Q50" s="93" t="e">
        <f t="shared" si="1"/>
        <v>#REF!</v>
      </c>
      <c r="R50" s="1" t="e">
        <f t="shared" si="2"/>
        <v>#REF!</v>
      </c>
      <c r="S50" s="1">
        <f>IF(E50="","",SUMIF('R-Жен'!C:C,E50,'R-Жен'!A:A))</f>
        <v>0</v>
      </c>
    </row>
    <row r="51" spans="1:19" ht="18" hidden="1" customHeight="1">
      <c r="A51" s="259">
        <f>1+A40</f>
        <v>5</v>
      </c>
      <c r="B51" s="262">
        <f>1+B40</f>
        <v>5</v>
      </c>
      <c r="C51" s="254" t="s">
        <v>9531</v>
      </c>
      <c r="D51" s="150">
        <f>1+D49</f>
        <v>41</v>
      </c>
      <c r="E51" s="3"/>
      <c r="F51" s="8" t="str">
        <f>IF(E51="","",VLOOKUP(E51,'R-Жен'!C:E,2,FALSE))</f>
        <v/>
      </c>
      <c r="G51" s="81"/>
      <c r="H51" s="7" t="str">
        <f>IF(E51="","",SUMIF('R-Жен'!C:C,E51,'R-Жен'!B:B))</f>
        <v/>
      </c>
      <c r="I51" s="91" t="str">
        <f>IF(E51="","",VLOOKUP(E51,'R-Жен'!C:E,3,FALSE))</f>
        <v/>
      </c>
      <c r="J51" s="89"/>
      <c r="K51" s="13" t="e">
        <f t="shared" si="3"/>
        <v>#VALUE!</v>
      </c>
      <c r="L51" s="13" t="e">
        <f t="shared" si="4"/>
        <v>#VALUE!</v>
      </c>
      <c r="M51" s="13" t="e">
        <f t="shared" si="5"/>
        <v>#VALUE!</v>
      </c>
      <c r="N51" s="20" t="str">
        <f>IF(E51="","",SUMIF('R-Жен'!C:C,E51,'R-Жен'!F:F))</f>
        <v/>
      </c>
      <c r="O51" s="1" t="str">
        <f>IF(E51="","",SUMIF(#REF!,E51,#REF!))</f>
        <v/>
      </c>
      <c r="P51" s="1" t="str">
        <f>IF(E51="","",SUMIF(#REF!,E51,#REF!))</f>
        <v/>
      </c>
      <c r="Q51" s="93" t="str">
        <f t="shared" si="1"/>
        <v/>
      </c>
      <c r="R51" s="1" t="e">
        <f t="shared" si="2"/>
        <v>#VALUE!</v>
      </c>
      <c r="S51" s="1" t="str">
        <f>IF(E51="","",SUMIF('R-Жен'!C:C,E51,'R-Жен'!A:A))</f>
        <v/>
      </c>
    </row>
    <row r="52" spans="1:19" ht="18" hidden="1" customHeight="1">
      <c r="A52" s="260"/>
      <c r="B52" s="263"/>
      <c r="C52" s="255"/>
      <c r="D52" s="150">
        <f t="shared" ref="D52:D60" si="9">1+D51</f>
        <v>42</v>
      </c>
      <c r="E52" s="3"/>
      <c r="F52" s="9" t="str">
        <f>IF(E52="","",VLOOKUP(E52,'R-Жен'!C:E,2,FALSE))</f>
        <v/>
      </c>
      <c r="G52" s="84"/>
      <c r="H52" s="10" t="str">
        <f>IF(E52="","",SUMIF('R-Жен'!C:C,E52,'R-Жен'!B:B))</f>
        <v/>
      </c>
      <c r="I52" s="92" t="str">
        <f>IF(E52="","",VLOOKUP(E52,'R-Жен'!C:E,3,FALSE))</f>
        <v/>
      </c>
      <c r="J52" s="89"/>
      <c r="K52" s="13" t="e">
        <f t="shared" si="3"/>
        <v>#VALUE!</v>
      </c>
      <c r="L52" s="13" t="e">
        <f t="shared" si="4"/>
        <v>#VALUE!</v>
      </c>
      <c r="M52" s="13" t="e">
        <f t="shared" si="5"/>
        <v>#VALUE!</v>
      </c>
      <c r="N52" s="20" t="str">
        <f>IF(E52="","",SUMIF('R-Жен'!C:C,E52,'R-Жен'!F:F))</f>
        <v/>
      </c>
      <c r="O52" s="1" t="str">
        <f>IF(E52="","",SUMIF(#REF!,E52,#REF!))</f>
        <v/>
      </c>
      <c r="P52" s="1" t="str">
        <f>IF(E52="","",SUMIF(#REF!,E52,#REF!))</f>
        <v/>
      </c>
      <c r="Q52" s="93" t="str">
        <f t="shared" si="1"/>
        <v/>
      </c>
      <c r="R52" s="1" t="e">
        <f t="shared" si="2"/>
        <v>#VALUE!</v>
      </c>
      <c r="S52" s="1" t="str">
        <f>IF(E52="","",SUMIF('R-Жен'!C:C,E52,'R-Жен'!A:A))</f>
        <v/>
      </c>
    </row>
    <row r="53" spans="1:19" ht="18" hidden="1" customHeight="1">
      <c r="A53" s="260"/>
      <c r="B53" s="263"/>
      <c r="C53" s="255"/>
      <c r="D53" s="97">
        <f t="shared" si="9"/>
        <v>43</v>
      </c>
      <c r="E53" s="3"/>
      <c r="F53" s="9" t="str">
        <f>IF(E53="","",VLOOKUP(E53,'R-Жен'!C:E,2,FALSE))</f>
        <v/>
      </c>
      <c r="G53" s="84"/>
      <c r="H53" s="10" t="str">
        <f>IF(E53="","",SUMIF('R-Жен'!C:C,E53,'R-Жен'!B:B))</f>
        <v/>
      </c>
      <c r="I53" s="92" t="str">
        <f>IF(E53="","",VLOOKUP(E53,'R-Жен'!C:E,3,FALSE))</f>
        <v/>
      </c>
      <c r="J53" s="89"/>
      <c r="K53" s="13" t="e">
        <f t="shared" si="3"/>
        <v>#VALUE!</v>
      </c>
      <c r="L53" s="13" t="e">
        <f t="shared" si="4"/>
        <v>#VALUE!</v>
      </c>
      <c r="M53" s="13" t="e">
        <f t="shared" si="5"/>
        <v>#VALUE!</v>
      </c>
      <c r="N53" s="20" t="str">
        <f>IF(E53="","",SUMIF('R-Жен'!C:C,E53,'R-Жен'!F:F))</f>
        <v/>
      </c>
      <c r="O53" s="1" t="str">
        <f>IF(E53="","",SUMIF(#REF!,E53,#REF!))</f>
        <v/>
      </c>
      <c r="P53" s="1" t="str">
        <f>IF(E53="","",SUMIF(#REF!,E53,#REF!))</f>
        <v/>
      </c>
      <c r="Q53" s="93" t="str">
        <f t="shared" si="1"/>
        <v/>
      </c>
      <c r="R53" s="1" t="e">
        <f t="shared" si="2"/>
        <v>#VALUE!</v>
      </c>
      <c r="S53" s="1" t="str">
        <f>IF(E53="","",SUMIF('R-Жен'!C:C,E53,'R-Жен'!A:A))</f>
        <v/>
      </c>
    </row>
    <row r="54" spans="1:19" ht="18" hidden="1" customHeight="1">
      <c r="A54" s="260"/>
      <c r="B54" s="263"/>
      <c r="C54" s="255"/>
      <c r="D54" s="150">
        <f t="shared" si="9"/>
        <v>44</v>
      </c>
      <c r="E54" s="3"/>
      <c r="F54" s="9" t="str">
        <f>IF(E54="","",VLOOKUP(E54,'R-Жен'!C:E,2,FALSE))</f>
        <v/>
      </c>
      <c r="G54" s="84"/>
      <c r="H54" s="10" t="str">
        <f>IF(E54="","",SUMIF('R-Жен'!C:C,E54,'R-Жен'!B:B))</f>
        <v/>
      </c>
      <c r="I54" s="92" t="str">
        <f>IF(E54="","",VLOOKUP(E54,'R-Жен'!C:E,3,FALSE))</f>
        <v/>
      </c>
      <c r="J54" s="89"/>
      <c r="K54" s="13" t="e">
        <f t="shared" si="3"/>
        <v>#VALUE!</v>
      </c>
      <c r="L54" s="13" t="e">
        <f t="shared" si="4"/>
        <v>#VALUE!</v>
      </c>
      <c r="M54" s="13" t="e">
        <f t="shared" si="5"/>
        <v>#VALUE!</v>
      </c>
      <c r="N54" s="20" t="str">
        <f>IF(E54="","",SUMIF('R-Жен'!C:C,E54,'R-Жен'!F:F))</f>
        <v/>
      </c>
      <c r="O54" s="1" t="str">
        <f>IF(E54="","",SUMIF(#REF!,E54,#REF!))</f>
        <v/>
      </c>
      <c r="P54" s="1" t="str">
        <f>IF(E54="","",SUMIF(#REF!,E54,#REF!))</f>
        <v/>
      </c>
      <c r="Q54" s="93" t="str">
        <f t="shared" si="1"/>
        <v/>
      </c>
      <c r="R54" s="1" t="e">
        <f t="shared" si="2"/>
        <v>#VALUE!</v>
      </c>
      <c r="S54" s="1" t="str">
        <f>IF(E54="","",SUMIF('R-Жен'!C:C,E54,'R-Жен'!A:A))</f>
        <v/>
      </c>
    </row>
    <row r="55" spans="1:19" ht="18" hidden="1" customHeight="1">
      <c r="A55" s="260"/>
      <c r="B55" s="263"/>
      <c r="C55" s="255"/>
      <c r="D55" s="150">
        <f t="shared" si="9"/>
        <v>45</v>
      </c>
      <c r="E55" s="3"/>
      <c r="F55" s="9" t="str">
        <f>IF(E55="","",VLOOKUP(E55,'R-Жен'!C:E,2,FALSE))</f>
        <v/>
      </c>
      <c r="G55" s="84"/>
      <c r="H55" s="10" t="str">
        <f>IF(E55="","",SUMIF('R-Жен'!C:C,E55,'R-Жен'!B:B))</f>
        <v/>
      </c>
      <c r="I55" s="92" t="str">
        <f>IF(E55="","",VLOOKUP(E55,'R-Жен'!C:E,3,FALSE))</f>
        <v/>
      </c>
      <c r="J55" s="89"/>
      <c r="K55" s="13" t="e">
        <f t="shared" si="3"/>
        <v>#VALUE!</v>
      </c>
      <c r="L55" s="13" t="e">
        <f t="shared" si="4"/>
        <v>#VALUE!</v>
      </c>
      <c r="M55" s="13" t="e">
        <f t="shared" si="5"/>
        <v>#VALUE!</v>
      </c>
      <c r="N55" s="20" t="str">
        <f>IF(E55="","",SUMIF('R-Жен'!C:C,E55,'R-Жен'!F:F))</f>
        <v/>
      </c>
      <c r="O55" s="1" t="str">
        <f>IF(E55="","",SUMIF(#REF!,E55,#REF!))</f>
        <v/>
      </c>
      <c r="P55" s="1" t="str">
        <f>IF(E55="","",SUMIF(#REF!,E55,#REF!))</f>
        <v/>
      </c>
      <c r="Q55" s="93" t="str">
        <f t="shared" si="1"/>
        <v/>
      </c>
      <c r="R55" s="1" t="e">
        <f t="shared" si="2"/>
        <v>#VALUE!</v>
      </c>
      <c r="S55" s="1" t="str">
        <f>IF(E55="","",SUMIF('R-Жен'!C:C,E55,'R-Жен'!A:A))</f>
        <v/>
      </c>
    </row>
    <row r="56" spans="1:19" ht="18" hidden="1" customHeight="1">
      <c r="A56" s="260"/>
      <c r="B56" s="263"/>
      <c r="C56" s="256" t="str">
        <f>IF(H55="","",H55+H56+H57+H58+H59+H60+H61+H62+H63+H64)</f>
        <v/>
      </c>
      <c r="D56" s="150">
        <f t="shared" si="9"/>
        <v>46</v>
      </c>
      <c r="E56" s="3"/>
      <c r="F56" s="9" t="str">
        <f>IF(E56="","",VLOOKUP(E56,'R-Жен'!C:E,2,FALSE))</f>
        <v/>
      </c>
      <c r="G56" s="84"/>
      <c r="H56" s="10" t="str">
        <f>IF(E56="","",SUMIF('R-Жен'!C:C,E56,'R-Жен'!B:B))</f>
        <v/>
      </c>
      <c r="I56" s="92" t="str">
        <f>IF(E56="","",VLOOKUP(E56,'R-Жен'!C:E,3,FALSE))</f>
        <v/>
      </c>
      <c r="J56" s="89"/>
      <c r="K56" s="13" t="e">
        <f t="shared" si="3"/>
        <v>#VALUE!</v>
      </c>
      <c r="L56" s="13" t="e">
        <f t="shared" si="4"/>
        <v>#VALUE!</v>
      </c>
      <c r="M56" s="13" t="e">
        <f t="shared" si="5"/>
        <v>#VALUE!</v>
      </c>
      <c r="N56" s="20" t="str">
        <f>IF(E56="","",SUMIF('R-Жен'!C:C,E56,'R-Жен'!F:F))</f>
        <v/>
      </c>
      <c r="O56" s="1" t="str">
        <f>IF(E56="","",SUMIF(#REF!,E56,#REF!))</f>
        <v/>
      </c>
      <c r="P56" s="1" t="str">
        <f>IF(E56="","",SUMIF(#REF!,E56,#REF!))</f>
        <v/>
      </c>
      <c r="Q56" s="93" t="str">
        <f t="shared" si="1"/>
        <v/>
      </c>
      <c r="R56" s="1" t="e">
        <f t="shared" si="2"/>
        <v>#VALUE!</v>
      </c>
      <c r="S56" s="1" t="str">
        <f>IF(E56="","",SUMIF('R-Жен'!C:C,E56,'R-Жен'!A:A))</f>
        <v/>
      </c>
    </row>
    <row r="57" spans="1:19" ht="18" hidden="1" customHeight="1">
      <c r="A57" s="260"/>
      <c r="B57" s="263"/>
      <c r="C57" s="256"/>
      <c r="D57" s="150">
        <f t="shared" si="9"/>
        <v>47</v>
      </c>
      <c r="E57" s="3"/>
      <c r="F57" s="9" t="str">
        <f>IF(E57="","",VLOOKUP(E57,'R-Жен'!C:E,2,FALSE))</f>
        <v/>
      </c>
      <c r="G57" s="84"/>
      <c r="H57" s="10" t="str">
        <f>IF(E57="","",SUMIF('R-Жен'!C:C,E57,'R-Жен'!B:B))</f>
        <v/>
      </c>
      <c r="I57" s="92" t="str">
        <f>IF(E57="","",VLOOKUP(E57,'R-Жен'!C:E,3,FALSE))</f>
        <v/>
      </c>
      <c r="J57" s="89"/>
      <c r="K57" s="13" t="e">
        <f t="shared" si="3"/>
        <v>#VALUE!</v>
      </c>
      <c r="L57" s="13" t="e">
        <f t="shared" si="4"/>
        <v>#VALUE!</v>
      </c>
      <c r="M57" s="13" t="e">
        <f t="shared" si="5"/>
        <v>#VALUE!</v>
      </c>
      <c r="N57" s="20" t="str">
        <f>IF(E57="","",SUMIF('R-Жен'!C:C,E57,'R-Жен'!F:F))</f>
        <v/>
      </c>
      <c r="O57" s="1" t="str">
        <f>IF(E57="","",SUMIF(#REF!,E57,#REF!))</f>
        <v/>
      </c>
      <c r="P57" s="1" t="str">
        <f>IF(E57="","",SUMIF(#REF!,E57,#REF!))</f>
        <v/>
      </c>
      <c r="Q57" s="93" t="str">
        <f t="shared" si="1"/>
        <v/>
      </c>
      <c r="R57" s="1" t="e">
        <f t="shared" si="2"/>
        <v>#VALUE!</v>
      </c>
      <c r="S57" s="1" t="str">
        <f>IF(E57="","",SUMIF('R-Жен'!C:C,E57,'R-Жен'!A:A))</f>
        <v/>
      </c>
    </row>
    <row r="58" spans="1:19" ht="18" hidden="1" customHeight="1">
      <c r="A58" s="260"/>
      <c r="B58" s="263"/>
      <c r="C58" s="256"/>
      <c r="D58" s="150">
        <f t="shared" si="9"/>
        <v>48</v>
      </c>
      <c r="E58" s="3"/>
      <c r="F58" s="9" t="str">
        <f>IF(E58="","",VLOOKUP(E58,'R-Жен'!C:E,2,FALSE))</f>
        <v/>
      </c>
      <c r="G58" s="84"/>
      <c r="H58" s="10" t="str">
        <f>IF(E58="","",SUMIF('R-Жен'!C:C,E58,'R-Жен'!B:B))</f>
        <v/>
      </c>
      <c r="I58" s="92" t="str">
        <f>IF(E58="","",VLOOKUP(E58,'R-Жен'!C:E,3,FALSE))</f>
        <v/>
      </c>
      <c r="J58" s="89"/>
      <c r="K58" s="13" t="e">
        <f t="shared" si="3"/>
        <v>#VALUE!</v>
      </c>
      <c r="L58" s="13" t="e">
        <f t="shared" si="4"/>
        <v>#VALUE!</v>
      </c>
      <c r="M58" s="13" t="e">
        <f t="shared" si="5"/>
        <v>#VALUE!</v>
      </c>
      <c r="N58" s="20" t="str">
        <f>IF(E58="","",SUMIF('R-Жен'!C:C,E58,'R-Жен'!F:F))</f>
        <v/>
      </c>
      <c r="O58" s="1" t="str">
        <f>IF(E58="","",SUMIF(#REF!,E58,#REF!))</f>
        <v/>
      </c>
      <c r="P58" s="1" t="str">
        <f>IF(E58="","",SUMIF(#REF!,E58,#REF!))</f>
        <v/>
      </c>
      <c r="Q58" s="93" t="str">
        <f t="shared" si="1"/>
        <v/>
      </c>
      <c r="R58" s="1" t="e">
        <f t="shared" si="2"/>
        <v>#VALUE!</v>
      </c>
      <c r="S58" s="1" t="str">
        <f>IF(E58="","",SUMIF('R-Жен'!C:C,E58,'R-Жен'!A:A))</f>
        <v/>
      </c>
    </row>
    <row r="59" spans="1:19" ht="18" hidden="1" customHeight="1">
      <c r="A59" s="260"/>
      <c r="B59" s="263"/>
      <c r="C59" s="256"/>
      <c r="D59" s="150">
        <f t="shared" si="9"/>
        <v>49</v>
      </c>
      <c r="E59" s="3"/>
      <c r="F59" s="9" t="str">
        <f>IF(E59="","",VLOOKUP(E59,'R-Жен'!C:E,2,FALSE))</f>
        <v/>
      </c>
      <c r="G59" s="84"/>
      <c r="H59" s="10" t="str">
        <f>IF(E59="","",SUMIF('R-Жен'!C:C,E59,'R-Жен'!B:B))</f>
        <v/>
      </c>
      <c r="I59" s="92" t="str">
        <f>IF(E59="","",VLOOKUP(E59,'R-Жен'!C:E,3,FALSE))</f>
        <v/>
      </c>
      <c r="J59" s="89"/>
      <c r="K59" s="13" t="e">
        <f t="shared" si="3"/>
        <v>#VALUE!</v>
      </c>
      <c r="L59" s="13" t="e">
        <f t="shared" si="4"/>
        <v>#VALUE!</v>
      </c>
      <c r="M59" s="13" t="e">
        <f t="shared" si="5"/>
        <v>#VALUE!</v>
      </c>
      <c r="N59" s="20" t="str">
        <f>IF(E59="","",SUMIF('R-Жен'!C:C,E59,'R-Жен'!F:F))</f>
        <v/>
      </c>
      <c r="O59" s="1" t="str">
        <f>IF(E59="","",SUMIF(#REF!,E59,#REF!))</f>
        <v/>
      </c>
      <c r="P59" s="1" t="str">
        <f>IF(E59="","",SUMIF(#REF!,E59,#REF!))</f>
        <v/>
      </c>
      <c r="Q59" s="93" t="str">
        <f t="shared" si="1"/>
        <v/>
      </c>
      <c r="R59" s="1" t="e">
        <f t="shared" si="2"/>
        <v>#VALUE!</v>
      </c>
      <c r="S59" s="1" t="str">
        <f>IF(E59="","",SUMIF('R-Жен'!C:C,E59,'R-Жен'!A:A))</f>
        <v/>
      </c>
    </row>
    <row r="60" spans="1:19" ht="18" hidden="1" customHeight="1" thickBot="1">
      <c r="A60" s="260"/>
      <c r="B60" s="263"/>
      <c r="C60" s="256"/>
      <c r="D60" s="150">
        <f t="shared" si="9"/>
        <v>50</v>
      </c>
      <c r="E60" s="3"/>
      <c r="F60" s="9" t="str">
        <f>IF(E60="","",VLOOKUP(E60,'R-Жен'!C:E,2,FALSE))</f>
        <v/>
      </c>
      <c r="G60" s="84"/>
      <c r="H60" s="10" t="str">
        <f>IF(E60="","",SUMIF('R-Жен'!C:C,E60,'R-Жен'!B:B))</f>
        <v/>
      </c>
      <c r="I60" s="92" t="str">
        <f>IF(E60="","",VLOOKUP(E60,'R-Жен'!C:E,3,FALSE))</f>
        <v/>
      </c>
      <c r="J60" s="89"/>
      <c r="K60" s="13" t="e">
        <f t="shared" si="3"/>
        <v>#VALUE!</v>
      </c>
      <c r="L60" s="13" t="e">
        <f t="shared" si="4"/>
        <v>#VALUE!</v>
      </c>
      <c r="M60" s="13" t="e">
        <f t="shared" si="5"/>
        <v>#VALUE!</v>
      </c>
      <c r="N60" s="20" t="str">
        <f>IF(E60="","",SUMIF('R-Жен'!C:C,E60,'R-Жен'!F:F))</f>
        <v/>
      </c>
      <c r="O60" s="1" t="str">
        <f>IF(E60="","",SUMIF(#REF!,E60,#REF!))</f>
        <v/>
      </c>
      <c r="P60" s="1" t="str">
        <f>IF(E60="","",SUMIF(#REF!,E60,#REF!))</f>
        <v/>
      </c>
      <c r="Q60" s="93" t="str">
        <f t="shared" si="1"/>
        <v/>
      </c>
      <c r="R60" s="1" t="e">
        <f t="shared" si="2"/>
        <v>#VALUE!</v>
      </c>
      <c r="S60" s="1" t="str">
        <f>IF(E60="","",SUMIF('R-Жен'!C:C,E60,'R-Жен'!A:A))</f>
        <v/>
      </c>
    </row>
    <row r="61" spans="1:19" ht="18" hidden="1" customHeight="1" thickBot="1">
      <c r="A61" s="261"/>
      <c r="B61" s="264"/>
      <c r="C61" s="257"/>
      <c r="D61" s="242"/>
      <c r="E61" s="242" t="s">
        <v>72</v>
      </c>
      <c r="F61" s="279"/>
      <c r="G61" s="279"/>
      <c r="H61" s="280"/>
      <c r="I61" s="280"/>
      <c r="J61" s="281"/>
      <c r="K61" s="13" t="e">
        <f t="shared" si="3"/>
        <v>#VALUE!</v>
      </c>
      <c r="L61" s="13" t="e">
        <f t="shared" si="4"/>
        <v>#VALUE!</v>
      </c>
      <c r="M61" s="13" t="e">
        <f t="shared" si="5"/>
        <v>#VALUE!</v>
      </c>
      <c r="N61" s="20">
        <f>IF(E61="","",SUMIF('R-Жен'!C:C,E61,'R-Жен'!F:F))</f>
        <v>0</v>
      </c>
      <c r="O61" s="1" t="e">
        <f>IF(E61="","",SUMIF(#REF!,E61,#REF!))</f>
        <v>#REF!</v>
      </c>
      <c r="P61" s="1" t="e">
        <f>IF(E61="","",SUMIF(#REF!,E61,#REF!))</f>
        <v>#REF!</v>
      </c>
      <c r="Q61" s="93" t="e">
        <f t="shared" si="1"/>
        <v>#REF!</v>
      </c>
      <c r="R61" s="1" t="e">
        <f t="shared" si="2"/>
        <v>#REF!</v>
      </c>
      <c r="S61" s="1">
        <f>IF(E61="","",SUMIF('R-Жен'!C:C,E61,'R-Жен'!A:A))</f>
        <v>0</v>
      </c>
    </row>
    <row r="62" spans="1:19" ht="18" customHeight="1">
      <c r="A62" s="259">
        <v>4</v>
      </c>
      <c r="B62" s="262">
        <f>1+B51</f>
        <v>6</v>
      </c>
      <c r="C62" s="254" t="s">
        <v>9542</v>
      </c>
      <c r="D62" s="249">
        <f>1+D60</f>
        <v>51</v>
      </c>
      <c r="E62" s="243" t="s">
        <v>13592</v>
      </c>
      <c r="F62" s="244" t="str">
        <f>IF(E62="","",VLOOKUP(E62,'R-Жен'!C:E,2,FALSE))</f>
        <v>12.02.1983</v>
      </c>
      <c r="G62" s="245" t="s">
        <v>13502</v>
      </c>
      <c r="H62" s="246">
        <f>IF(E62="","",SUMIF('R-Жен'!C:C,E62,'R-Жен'!B:B))</f>
        <v>1353</v>
      </c>
      <c r="I62" s="247" t="str">
        <f>IF(E62="","",VLOOKUP(E62,'R-Жен'!C:E,3,FALSE))</f>
        <v>Уссурийск</v>
      </c>
      <c r="J62" s="248" t="s">
        <v>13528</v>
      </c>
      <c r="K62" s="13" t="str">
        <f t="shared" si="3"/>
        <v>ЧЕРНЫШКОВ</v>
      </c>
      <c r="L62" s="13" t="str">
        <f t="shared" si="4"/>
        <v>А</v>
      </c>
      <c r="M62" s="13" t="str">
        <f t="shared" si="5"/>
        <v>ЧЕРНЫШКОВ А.</v>
      </c>
      <c r="N62" s="20">
        <f>IF(E62="","",SUMIF('R-Жен'!C:C,E62,'R-Жен'!F:F))</f>
        <v>0</v>
      </c>
      <c r="O62" s="1" t="e">
        <f>IF(E62="","",SUMIF(#REF!,E62,#REF!))</f>
        <v>#REF!</v>
      </c>
      <c r="P62" s="1" t="e">
        <f>IF(E62="","",SUMIF(#REF!,E62,#REF!))</f>
        <v>#REF!</v>
      </c>
      <c r="Q62" s="93">
        <f t="shared" si="1"/>
        <v>1353</v>
      </c>
      <c r="R62" s="1">
        <f t="shared" si="2"/>
        <v>0</v>
      </c>
      <c r="S62" s="1">
        <f>IF(E62="","",SUMIF('R-Жен'!C:C,E62,'R-Жен'!A:A))</f>
        <v>71</v>
      </c>
    </row>
    <row r="63" spans="1:19" ht="18" customHeight="1">
      <c r="A63" s="260"/>
      <c r="B63" s="263"/>
      <c r="C63" s="255"/>
      <c r="D63" s="150">
        <f t="shared" ref="D63:D71" si="10">1+D62</f>
        <v>52</v>
      </c>
      <c r="E63" s="3" t="s">
        <v>13593</v>
      </c>
      <c r="F63" s="9" t="str">
        <f>IF(E63="","",VLOOKUP(E63,'R-Жен'!C:E,2,FALSE))</f>
        <v>29.04.1985</v>
      </c>
      <c r="G63" s="84" t="s">
        <v>13503</v>
      </c>
      <c r="H63" s="10">
        <f>IF(E63="","",SUMIF('R-Жен'!C:C,E63,'R-Жен'!B:B))</f>
        <v>676</v>
      </c>
      <c r="I63" s="92" t="str">
        <f>IF(E63="","",VLOOKUP(E63,'R-Жен'!C:E,3,FALSE))</f>
        <v>Краснодар</v>
      </c>
      <c r="J63" s="205" t="s">
        <v>13521</v>
      </c>
      <c r="K63" s="13" t="str">
        <f t="shared" si="3"/>
        <v>ЧЕРНЫШКОВА</v>
      </c>
      <c r="L63" s="13" t="str">
        <f t="shared" si="4"/>
        <v>Н</v>
      </c>
      <c r="M63" s="13" t="str">
        <f t="shared" si="5"/>
        <v>ЧЕРНЫШКОВА Н.</v>
      </c>
      <c r="N63" s="20">
        <f>IF(E63="","",SUMIF('R-Жен'!C:C,E63,'R-Жен'!F:F))</f>
        <v>0</v>
      </c>
      <c r="O63" s="1" t="e">
        <f>IF(E63="","",SUMIF(#REF!,E63,#REF!))</f>
        <v>#REF!</v>
      </c>
      <c r="P63" s="1" t="e">
        <f>IF(E63="","",SUMIF(#REF!,E63,#REF!))</f>
        <v>#REF!</v>
      </c>
      <c r="Q63" s="93">
        <f t="shared" si="1"/>
        <v>676</v>
      </c>
      <c r="R63" s="1">
        <f t="shared" si="2"/>
        <v>0</v>
      </c>
      <c r="S63" s="1">
        <f>IF(E63="","",SUMIF('R-Жен'!C:C,E63,'R-Жен'!A:A))</f>
        <v>171</v>
      </c>
    </row>
    <row r="64" spans="1:19" ht="18" customHeight="1">
      <c r="A64" s="260"/>
      <c r="B64" s="263"/>
      <c r="C64" s="255"/>
      <c r="D64" s="150">
        <f t="shared" si="10"/>
        <v>53</v>
      </c>
      <c r="E64" s="3" t="s">
        <v>13534</v>
      </c>
      <c r="F64" s="9" t="str">
        <f>IF(E64="","",VLOOKUP(E64,'R-Жен'!C:E,2,FALSE))</f>
        <v>01.07.2004</v>
      </c>
      <c r="G64" s="84" t="s">
        <v>13503</v>
      </c>
      <c r="H64" s="10">
        <f>IF(E64="","",SUMIF('R-Жен'!C:C,E64,'R-Жен'!B:B))</f>
        <v>637</v>
      </c>
      <c r="I64" s="92" t="str">
        <f>IF(E64="","",VLOOKUP(E64,'R-Жен'!C:E,3,FALSE))</f>
        <v>Славянск-на-Кубани</v>
      </c>
      <c r="J64" s="205" t="s">
        <v>13532</v>
      </c>
      <c r="K64" s="13" t="str">
        <f t="shared" si="3"/>
        <v>ТКАЧЕНКО</v>
      </c>
      <c r="L64" s="13" t="str">
        <f t="shared" si="4"/>
        <v>М</v>
      </c>
      <c r="M64" s="13" t="str">
        <f t="shared" si="5"/>
        <v>ТКАЧЕНКО М.</v>
      </c>
      <c r="N64" s="20">
        <f>IF(E64="","",SUMIF('R-Жен'!C:C,E64,'R-Жен'!F:F))</f>
        <v>0</v>
      </c>
      <c r="O64" s="1" t="e">
        <f>IF(E64="","",SUMIF(#REF!,E64,#REF!))</f>
        <v>#REF!</v>
      </c>
      <c r="P64" s="1" t="e">
        <f>IF(E64="","",SUMIF(#REF!,E64,#REF!))</f>
        <v>#REF!</v>
      </c>
      <c r="Q64" s="93">
        <f t="shared" si="1"/>
        <v>637</v>
      </c>
      <c r="R64" s="1">
        <f t="shared" si="2"/>
        <v>0</v>
      </c>
      <c r="S64" s="1">
        <f>IF(E64="","",SUMIF('R-Жен'!C:C,E64,'R-Жен'!A:A))</f>
        <v>364</v>
      </c>
    </row>
    <row r="65" spans="1:19" ht="18" customHeight="1">
      <c r="A65" s="260"/>
      <c r="B65" s="263"/>
      <c r="C65" s="255"/>
      <c r="D65" s="150">
        <f t="shared" si="10"/>
        <v>54</v>
      </c>
      <c r="E65" s="3" t="s">
        <v>13533</v>
      </c>
      <c r="F65" s="9" t="str">
        <f>IF(E65="","",VLOOKUP(E65,'R-Жен'!C:E,2,FALSE))</f>
        <v>19.11.1994</v>
      </c>
      <c r="G65" s="84" t="s">
        <v>13503</v>
      </c>
      <c r="H65" s="10">
        <f>IF(E65="","",SUMIF('R-Жен'!C:C,E65,'R-Жен'!B:B))</f>
        <v>825</v>
      </c>
      <c r="I65" s="92" t="str">
        <f>IF(E65="","",VLOOKUP(E65,'R-Жен'!C:E,3,FALSE))</f>
        <v>Славянск-на-Кубани</v>
      </c>
      <c r="J65" s="205" t="s">
        <v>13521</v>
      </c>
      <c r="K65" s="13" t="str">
        <f t="shared" si="3"/>
        <v>СУСЛИН</v>
      </c>
      <c r="L65" s="13" t="str">
        <f t="shared" si="4"/>
        <v>А</v>
      </c>
      <c r="M65" s="13" t="str">
        <f t="shared" si="5"/>
        <v>СУСЛИН А.</v>
      </c>
      <c r="N65" s="20">
        <f>IF(E65="","",SUMIF('R-Жен'!C:C,E65,'R-Жен'!F:F))</f>
        <v>0</v>
      </c>
      <c r="O65" s="1" t="e">
        <f>IF(E65="","",SUMIF(#REF!,E65,#REF!))</f>
        <v>#REF!</v>
      </c>
      <c r="P65" s="1" t="e">
        <f>IF(E65="","",SUMIF(#REF!,E65,#REF!))</f>
        <v>#REF!</v>
      </c>
      <c r="Q65" s="93">
        <f t="shared" si="1"/>
        <v>825</v>
      </c>
      <c r="R65" s="1">
        <f t="shared" si="2"/>
        <v>0</v>
      </c>
      <c r="S65" s="1">
        <f>IF(E65="","",SUMIF('R-Жен'!C:C,E65,'R-Жен'!A:A))</f>
        <v>254</v>
      </c>
    </row>
    <row r="66" spans="1:19" ht="18" customHeight="1">
      <c r="A66" s="260"/>
      <c r="B66" s="263"/>
      <c r="C66" s="255"/>
      <c r="D66" s="150">
        <f t="shared" si="10"/>
        <v>55</v>
      </c>
      <c r="E66" s="3"/>
      <c r="F66" s="9" t="str">
        <f>IF(E66="","",VLOOKUP(E66,'R-Жен'!C:E,2,FALSE))</f>
        <v/>
      </c>
      <c r="G66" s="84"/>
      <c r="H66" s="10" t="str">
        <f>IF(E66="","",SUMIF('R-Жен'!C:C,E66,'R-Жен'!B:B))</f>
        <v/>
      </c>
      <c r="I66" s="92" t="str">
        <f>IF(E66="","",VLOOKUP(E66,'R-Жен'!C:E,3,FALSE))</f>
        <v/>
      </c>
      <c r="J66" s="89"/>
      <c r="K66" s="13" t="e">
        <f t="shared" si="3"/>
        <v>#VALUE!</v>
      </c>
      <c r="L66" s="13" t="e">
        <f t="shared" si="4"/>
        <v>#VALUE!</v>
      </c>
      <c r="M66" s="13" t="e">
        <f t="shared" si="5"/>
        <v>#VALUE!</v>
      </c>
      <c r="N66" s="20" t="str">
        <f>IF(E66="","",SUMIF('R-Жен'!C:C,E66,'R-Жен'!F:F))</f>
        <v/>
      </c>
      <c r="O66" s="1" t="str">
        <f>IF(E66="","",SUMIF(#REF!,E66,#REF!))</f>
        <v/>
      </c>
      <c r="P66" s="1" t="str">
        <f>IF(E66="","",SUMIF(#REF!,E66,#REF!))</f>
        <v/>
      </c>
      <c r="Q66" s="93" t="str">
        <f t="shared" si="1"/>
        <v/>
      </c>
      <c r="R66" s="1" t="e">
        <f t="shared" si="2"/>
        <v>#VALUE!</v>
      </c>
      <c r="S66" s="1" t="str">
        <f>IF(E66="","",SUMIF('R-Жен'!C:C,E66,'R-Жен'!A:A))</f>
        <v/>
      </c>
    </row>
    <row r="67" spans="1:19" ht="18" customHeight="1">
      <c r="A67" s="260"/>
      <c r="B67" s="263"/>
      <c r="C67" s="255"/>
      <c r="D67" s="150">
        <f t="shared" si="10"/>
        <v>56</v>
      </c>
      <c r="E67" s="3"/>
      <c r="F67" s="9" t="str">
        <f>IF(E67="","",VLOOKUP(E67,'R-Жен'!C:E,2,FALSE))</f>
        <v/>
      </c>
      <c r="G67" s="84"/>
      <c r="H67" s="10" t="str">
        <f>IF(E67="","",SUMIF('R-Жен'!C:C,E67,'R-Жен'!B:B))</f>
        <v/>
      </c>
      <c r="I67" s="92" t="str">
        <f>IF(E67="","",VLOOKUP(E67,'R-Жен'!C:E,3,FALSE))</f>
        <v/>
      </c>
      <c r="J67" s="89"/>
      <c r="K67" s="13" t="e">
        <f t="shared" si="3"/>
        <v>#VALUE!</v>
      </c>
      <c r="L67" s="13" t="e">
        <f t="shared" si="4"/>
        <v>#VALUE!</v>
      </c>
      <c r="M67" s="13" t="e">
        <f t="shared" si="5"/>
        <v>#VALUE!</v>
      </c>
      <c r="N67" s="20" t="str">
        <f>IF(E67="","",SUMIF('R-Жен'!C:C,E67,'R-Жен'!F:F))</f>
        <v/>
      </c>
      <c r="O67" s="1" t="str">
        <f>IF(E67="","",SUMIF(#REF!,E67,#REF!))</f>
        <v/>
      </c>
      <c r="P67" s="1" t="str">
        <f>IF(E67="","",SUMIF(#REF!,E67,#REF!))</f>
        <v/>
      </c>
      <c r="Q67" s="93" t="str">
        <f t="shared" si="1"/>
        <v/>
      </c>
      <c r="R67" s="1" t="e">
        <f t="shared" si="2"/>
        <v>#VALUE!</v>
      </c>
      <c r="S67" s="1" t="str">
        <f>IF(E67="","",SUMIF('R-Жен'!C:C,E67,'R-Жен'!A:A))</f>
        <v/>
      </c>
    </row>
    <row r="68" spans="1:19" ht="18" customHeight="1">
      <c r="A68" s="260"/>
      <c r="B68" s="263"/>
      <c r="C68" s="255"/>
      <c r="D68" s="150">
        <f t="shared" si="10"/>
        <v>57</v>
      </c>
      <c r="E68" s="3"/>
      <c r="F68" s="9" t="str">
        <f>IF(E68="","",VLOOKUP(E68,'R-Жен'!C:E,2,FALSE))</f>
        <v/>
      </c>
      <c r="G68" s="84"/>
      <c r="H68" s="10" t="str">
        <f>IF(E68="","",SUMIF('R-Жен'!C:C,E68,'R-Жен'!B:B))</f>
        <v/>
      </c>
      <c r="I68" s="92" t="str">
        <f>IF(E68="","",VLOOKUP(E68,'R-Жен'!C:E,3,FALSE))</f>
        <v/>
      </c>
      <c r="J68" s="89"/>
      <c r="K68" s="13" t="e">
        <f t="shared" si="3"/>
        <v>#VALUE!</v>
      </c>
      <c r="L68" s="13" t="e">
        <f t="shared" si="4"/>
        <v>#VALUE!</v>
      </c>
      <c r="M68" s="13" t="e">
        <f t="shared" si="5"/>
        <v>#VALUE!</v>
      </c>
      <c r="N68" s="20" t="str">
        <f>IF(E68="","",SUMIF('R-Жен'!C:C,E68,'R-Жен'!F:F))</f>
        <v/>
      </c>
      <c r="O68" s="1" t="str">
        <f>IF(E68="","",SUMIF(#REF!,E68,#REF!))</f>
        <v/>
      </c>
      <c r="P68" s="1" t="str">
        <f>IF(E68="","",SUMIF(#REF!,E68,#REF!))</f>
        <v/>
      </c>
      <c r="Q68" s="93" t="str">
        <f t="shared" si="1"/>
        <v/>
      </c>
      <c r="R68" s="1" t="e">
        <f t="shared" si="2"/>
        <v>#VALUE!</v>
      </c>
      <c r="S68" s="1" t="str">
        <f>IF(E68="","",SUMIF('R-Жен'!C:C,E68,'R-Жен'!A:A))</f>
        <v/>
      </c>
    </row>
    <row r="69" spans="1:19" ht="18" customHeight="1">
      <c r="A69" s="260"/>
      <c r="B69" s="263"/>
      <c r="C69" s="255"/>
      <c r="D69" s="150">
        <f t="shared" si="10"/>
        <v>58</v>
      </c>
      <c r="E69" s="3"/>
      <c r="F69" s="9" t="str">
        <f>IF(E69="","",VLOOKUP(E69,'R-Жен'!C:E,2,FALSE))</f>
        <v/>
      </c>
      <c r="G69" s="84"/>
      <c r="H69" s="10" t="str">
        <f>IF(E69="","",SUMIF('R-Жен'!C:C,E69,'R-Жен'!B:B))</f>
        <v/>
      </c>
      <c r="I69" s="92" t="str">
        <f>IF(E69="","",VLOOKUP(E69,'R-Жен'!C:E,3,FALSE))</f>
        <v/>
      </c>
      <c r="J69" s="89"/>
      <c r="K69" s="13" t="e">
        <f t="shared" si="3"/>
        <v>#VALUE!</v>
      </c>
      <c r="L69" s="13" t="e">
        <f t="shared" si="4"/>
        <v>#VALUE!</v>
      </c>
      <c r="M69" s="13" t="e">
        <f t="shared" si="5"/>
        <v>#VALUE!</v>
      </c>
      <c r="N69" s="20" t="str">
        <f>IF(E69="","",SUMIF('R-Жен'!C:C,E69,'R-Жен'!F:F))</f>
        <v/>
      </c>
      <c r="O69" s="1" t="str">
        <f>IF(E69="","",SUMIF(#REF!,E69,#REF!))</f>
        <v/>
      </c>
      <c r="P69" s="1" t="str">
        <f>IF(E69="","",SUMIF(#REF!,E69,#REF!))</f>
        <v/>
      </c>
      <c r="Q69" s="93" t="str">
        <f t="shared" si="1"/>
        <v/>
      </c>
      <c r="R69" s="1" t="e">
        <f t="shared" si="2"/>
        <v>#VALUE!</v>
      </c>
      <c r="S69" s="1" t="str">
        <f>IF(E69="","",SUMIF('R-Жен'!C:C,E69,'R-Жен'!A:A))</f>
        <v/>
      </c>
    </row>
    <row r="70" spans="1:19" ht="18" customHeight="1">
      <c r="A70" s="260"/>
      <c r="B70" s="263"/>
      <c r="C70" s="255"/>
      <c r="D70" s="150">
        <f t="shared" si="10"/>
        <v>59</v>
      </c>
      <c r="E70" s="3"/>
      <c r="F70" s="9" t="str">
        <f>IF(E70="","",VLOOKUP(E70,'R-Жен'!C:E,2,FALSE))</f>
        <v/>
      </c>
      <c r="G70" s="84"/>
      <c r="H70" s="10" t="str">
        <f>IF(E70="","",SUMIF('R-Жен'!C:C,E70,'R-Жен'!B:B))</f>
        <v/>
      </c>
      <c r="I70" s="92" t="str">
        <f>IF(E70="","",VLOOKUP(E70,'R-Жен'!C:E,3,FALSE))</f>
        <v/>
      </c>
      <c r="J70" s="89"/>
      <c r="K70" s="13" t="e">
        <f t="shared" si="3"/>
        <v>#VALUE!</v>
      </c>
      <c r="L70" s="13" t="e">
        <f t="shared" si="4"/>
        <v>#VALUE!</v>
      </c>
      <c r="M70" s="13" t="e">
        <f t="shared" si="5"/>
        <v>#VALUE!</v>
      </c>
      <c r="N70" s="20" t="str">
        <f>IF(E70="","",SUMIF('R-Жен'!C:C,E70,'R-Жен'!F:F))</f>
        <v/>
      </c>
      <c r="O70" s="1" t="str">
        <f>IF(E70="","",SUMIF(#REF!,E70,#REF!))</f>
        <v/>
      </c>
      <c r="P70" s="1" t="str">
        <f>IF(E70="","",SUMIF(#REF!,E70,#REF!))</f>
        <v/>
      </c>
      <c r="Q70" s="93" t="str">
        <f t="shared" si="1"/>
        <v/>
      </c>
      <c r="R70" s="1" t="e">
        <f t="shared" si="2"/>
        <v>#VALUE!</v>
      </c>
      <c r="S70" s="1" t="str">
        <f>IF(E70="","",SUMIF('R-Жен'!C:C,E70,'R-Жен'!A:A))</f>
        <v/>
      </c>
    </row>
    <row r="71" spans="1:19" ht="18" customHeight="1" thickBot="1">
      <c r="A71" s="260"/>
      <c r="B71" s="263"/>
      <c r="C71" s="256">
        <f>IF(H62="","",H62+H63+H64+H65)</f>
        <v>3491</v>
      </c>
      <c r="D71" s="150">
        <f t="shared" si="10"/>
        <v>60</v>
      </c>
      <c r="E71" s="3"/>
      <c r="F71" s="9" t="str">
        <f>IF(E71="","",VLOOKUP(E71,'R-Жен'!C:E,2,FALSE))</f>
        <v/>
      </c>
      <c r="G71" s="84"/>
      <c r="H71" s="10" t="str">
        <f>IF(E71="","",SUMIF('R-Жен'!C:C,E71,'R-Жен'!B:B))</f>
        <v/>
      </c>
      <c r="I71" s="92" t="str">
        <f>IF(E71="","",VLOOKUP(E71,'R-Жен'!C:E,3,FALSE))</f>
        <v/>
      </c>
      <c r="J71" s="89"/>
      <c r="K71" s="13" t="e">
        <f t="shared" si="3"/>
        <v>#VALUE!</v>
      </c>
      <c r="L71" s="13" t="e">
        <f t="shared" si="4"/>
        <v>#VALUE!</v>
      </c>
      <c r="M71" s="13" t="e">
        <f t="shared" si="5"/>
        <v>#VALUE!</v>
      </c>
      <c r="N71" s="20" t="str">
        <f>IF(E71="","",SUMIF('R-Жен'!C:C,E71,'R-Жен'!F:F))</f>
        <v/>
      </c>
      <c r="O71" s="1" t="str">
        <f>IF(E71="","",SUMIF(#REF!,E71,#REF!))</f>
        <v/>
      </c>
      <c r="P71" s="1" t="str">
        <f>IF(E71="","",SUMIF(#REF!,E71,#REF!))</f>
        <v/>
      </c>
      <c r="Q71" s="93" t="str">
        <f t="shared" si="1"/>
        <v/>
      </c>
      <c r="R71" s="1" t="e">
        <f t="shared" si="2"/>
        <v>#VALUE!</v>
      </c>
      <c r="S71" s="1" t="str">
        <f>IF(E71="","",SUMIF('R-Жен'!C:C,E71,'R-Жен'!A:A))</f>
        <v/>
      </c>
    </row>
    <row r="72" spans="1:19" ht="18" customHeight="1" thickBot="1">
      <c r="A72" s="261"/>
      <c r="B72" s="264"/>
      <c r="C72" s="257"/>
      <c r="D72" s="6"/>
      <c r="E72" s="6" t="s">
        <v>72</v>
      </c>
      <c r="F72" s="268" t="s">
        <v>13595</v>
      </c>
      <c r="G72" s="268"/>
      <c r="H72" s="269"/>
      <c r="I72" s="269"/>
      <c r="J72" s="270"/>
      <c r="K72" s="13" t="e">
        <f t="shared" si="3"/>
        <v>#VALUE!</v>
      </c>
      <c r="L72" s="13" t="e">
        <f t="shared" si="4"/>
        <v>#VALUE!</v>
      </c>
      <c r="M72" s="13" t="e">
        <f t="shared" si="5"/>
        <v>#VALUE!</v>
      </c>
      <c r="N72" s="20">
        <f>IF(E72="","",SUMIF('R-Жен'!C:C,E72,'R-Жен'!F:F))</f>
        <v>0</v>
      </c>
      <c r="O72" s="1" t="e">
        <f>IF(E72="","",SUMIF(#REF!,E72,#REF!))</f>
        <v>#REF!</v>
      </c>
      <c r="P72" s="1" t="e">
        <f>IF(E72="","",SUMIF(#REF!,E72,#REF!))</f>
        <v>#REF!</v>
      </c>
      <c r="Q72" s="93" t="e">
        <f t="shared" si="1"/>
        <v>#REF!</v>
      </c>
      <c r="R72" s="1" t="e">
        <f t="shared" si="2"/>
        <v>#REF!</v>
      </c>
      <c r="S72" s="1">
        <f>IF(E72="","",SUMIF('R-Жен'!C:C,E72,'R-Жен'!A:A))</f>
        <v>0</v>
      </c>
    </row>
    <row r="73" spans="1:19" ht="18" customHeight="1">
      <c r="A73" s="259">
        <f>1+A62</f>
        <v>5</v>
      </c>
      <c r="B73" s="262">
        <f>1+B62</f>
        <v>7</v>
      </c>
      <c r="C73" s="254" t="s">
        <v>9541</v>
      </c>
      <c r="D73" s="150">
        <f>1+D71</f>
        <v>61</v>
      </c>
      <c r="E73" s="3" t="s">
        <v>13619</v>
      </c>
      <c r="F73" s="9" t="str">
        <f>IF(E73="","",VLOOKUP(E73,'R-Жен'!C:E,2,FALSE))</f>
        <v>05.01.1984</v>
      </c>
      <c r="G73" s="81" t="s">
        <v>13502</v>
      </c>
      <c r="H73" s="7">
        <f>IF(E73="","",SUMIF('R-Жен'!C:C,E73,'R-Жен'!B:B))</f>
        <v>642</v>
      </c>
      <c r="I73" s="91" t="str">
        <f>IF(E73="","",VLOOKUP(E73,'R-Жен'!C:E,3,FALSE))</f>
        <v>Ростов-на-Дону</v>
      </c>
      <c r="J73" s="89" t="s">
        <v>13589</v>
      </c>
      <c r="K73" s="13" t="str">
        <f t="shared" si="3"/>
        <v>СИНЧЕНКО</v>
      </c>
      <c r="L73" s="13" t="str">
        <f t="shared" si="4"/>
        <v>В</v>
      </c>
      <c r="M73" s="13" t="str">
        <f t="shared" si="5"/>
        <v>СИНЧЕНКО В.</v>
      </c>
      <c r="N73" s="20">
        <f>IF(E73="","",SUMIF('R-Жен'!C:C,E73,'R-Жен'!F:F))</f>
        <v>0</v>
      </c>
      <c r="O73" s="1" t="e">
        <f>IF(E73="","",SUMIF(#REF!,E73,#REF!))</f>
        <v>#REF!</v>
      </c>
      <c r="P73" s="1" t="e">
        <f>IF(E73="","",SUMIF(#REF!,E73,#REF!))</f>
        <v>#REF!</v>
      </c>
      <c r="Q73" s="93">
        <f t="shared" ref="Q73:Q136" si="11">IF(H73=0,O73,H73)</f>
        <v>642</v>
      </c>
      <c r="R73" s="1">
        <f t="shared" ref="R73:R136" si="12">H73-Q73</f>
        <v>0</v>
      </c>
      <c r="S73" s="1">
        <f>IF(E73="","",SUMIF('R-Жен'!C:C,E73,'R-Жен'!A:A))</f>
        <v>360</v>
      </c>
    </row>
    <row r="74" spans="1:19" ht="18" customHeight="1">
      <c r="A74" s="260"/>
      <c r="B74" s="263"/>
      <c r="C74" s="255"/>
      <c r="D74" s="241">
        <f t="shared" ref="D74:D82" si="13">1+D73</f>
        <v>62</v>
      </c>
      <c r="E74" s="3" t="s">
        <v>13654</v>
      </c>
      <c r="F74" s="9" t="str">
        <f>IF(E74="","",VLOOKUP(E74,'R-Жен'!C:E,2,FALSE))</f>
        <v>14.09.2002</v>
      </c>
      <c r="G74" s="84" t="s">
        <v>13516</v>
      </c>
      <c r="H74" s="10">
        <f>IF(E74="","",SUMIF('R-Жен'!C:C,E74,'R-Жен'!B:B))</f>
        <v>323</v>
      </c>
      <c r="I74" s="92" t="str">
        <f>IF(E74="","",VLOOKUP(E74,'R-Жен'!C:E,3,FALSE))</f>
        <v>Ростов-на-Дону</v>
      </c>
      <c r="J74" s="89" t="s">
        <v>13620</v>
      </c>
      <c r="K74" s="13" t="str">
        <f t="shared" ref="K74:K137" si="14">MID(E74,1,SEARCH(" ",E74)-1)</f>
        <v>ЧЕРНЯВСКАЯ</v>
      </c>
      <c r="L74" s="13" t="str">
        <f t="shared" ref="L74:L137" si="15">MID(E74,SEARCH(" ",E74)+1,1)</f>
        <v>Е</v>
      </c>
      <c r="M74" s="13" t="str">
        <f t="shared" ref="M74:M137" si="16">CONCATENATE(K74," ",L74,".")</f>
        <v>ЧЕРНЯВСКАЯ Е.</v>
      </c>
      <c r="N74" s="20">
        <f>IF(E74="","",SUMIF('R-Жен'!C:C,E74,'R-Жен'!F:F))</f>
        <v>0</v>
      </c>
      <c r="O74" s="1" t="e">
        <f>IF(E74="","",SUMIF(#REF!,E74,#REF!))</f>
        <v>#REF!</v>
      </c>
      <c r="P74" s="1" t="e">
        <f>IF(E74="","",SUMIF(#REF!,E74,#REF!))</f>
        <v>#REF!</v>
      </c>
      <c r="Q74" s="93">
        <f t="shared" si="11"/>
        <v>323</v>
      </c>
      <c r="R74" s="1">
        <f t="shared" si="12"/>
        <v>0</v>
      </c>
      <c r="S74" s="1">
        <f>IF(E74="","",SUMIF('R-Жен'!C:C,E74,'R-Жен'!A:A))</f>
        <v>437</v>
      </c>
    </row>
    <row r="75" spans="1:19" ht="18" customHeight="1">
      <c r="A75" s="260"/>
      <c r="B75" s="263"/>
      <c r="C75" s="255"/>
      <c r="D75" s="241">
        <f t="shared" si="13"/>
        <v>63</v>
      </c>
      <c r="E75" s="3" t="s">
        <v>13655</v>
      </c>
      <c r="F75" s="9" t="str">
        <f>IF(E75="","",VLOOKUP(E75,'R-Жен'!C:E,2,FALSE))</f>
        <v>16.04.2004</v>
      </c>
      <c r="G75" s="84" t="s">
        <v>13531</v>
      </c>
      <c r="H75" s="10">
        <f>IF(E75="","",SUMIF('R-Жен'!C:C,E75,'R-Жен'!B:B))</f>
        <v>313</v>
      </c>
      <c r="I75" s="92" t="str">
        <f>IF(E75="","",VLOOKUP(E75,'R-Жен'!C:E,3,FALSE))</f>
        <v>Таганрог</v>
      </c>
      <c r="J75" s="89" t="s">
        <v>13620</v>
      </c>
      <c r="K75" s="13" t="str">
        <f t="shared" si="14"/>
        <v>ХАРЧЕНКО</v>
      </c>
      <c r="L75" s="13" t="str">
        <f t="shared" si="15"/>
        <v>В</v>
      </c>
      <c r="M75" s="13" t="str">
        <f t="shared" si="16"/>
        <v>ХАРЧЕНКО В.</v>
      </c>
      <c r="N75" s="20">
        <f>IF(E75="","",SUMIF('R-Жен'!C:C,E75,'R-Жен'!F:F))</f>
        <v>0</v>
      </c>
      <c r="O75" s="1" t="e">
        <f>IF(E75="","",SUMIF(#REF!,E75,#REF!))</f>
        <v>#REF!</v>
      </c>
      <c r="P75" s="1" t="e">
        <f>IF(E75="","",SUMIF(#REF!,E75,#REF!))</f>
        <v>#REF!</v>
      </c>
      <c r="Q75" s="93">
        <f t="shared" si="11"/>
        <v>313</v>
      </c>
      <c r="R75" s="1">
        <f t="shared" si="12"/>
        <v>0</v>
      </c>
      <c r="S75" s="1">
        <f>IF(E75="","",SUMIF('R-Жен'!C:C,E75,'R-Жен'!A:A))</f>
        <v>456</v>
      </c>
    </row>
    <row r="76" spans="1:19" ht="18" customHeight="1">
      <c r="A76" s="260"/>
      <c r="B76" s="263"/>
      <c r="C76" s="255"/>
      <c r="D76" s="150">
        <f t="shared" si="13"/>
        <v>64</v>
      </c>
      <c r="E76" s="3"/>
      <c r="F76" s="9" t="str">
        <f>IF(E76="","",VLOOKUP(E76,'R-Жен'!C:E,2,FALSE))</f>
        <v/>
      </c>
      <c r="G76" s="84"/>
      <c r="H76" s="10" t="str">
        <f>IF(E76="","",SUMIF('R-Жен'!C:C,E76,'R-Жен'!B:B))</f>
        <v/>
      </c>
      <c r="I76" s="92" t="str">
        <f>IF(E76="","",VLOOKUP(E76,'R-Жен'!C:E,3,FALSE))</f>
        <v/>
      </c>
      <c r="J76" s="89"/>
      <c r="K76" s="13" t="e">
        <f t="shared" si="14"/>
        <v>#VALUE!</v>
      </c>
      <c r="L76" s="13" t="e">
        <f t="shared" si="15"/>
        <v>#VALUE!</v>
      </c>
      <c r="M76" s="13" t="e">
        <f t="shared" si="16"/>
        <v>#VALUE!</v>
      </c>
      <c r="N76" s="20" t="str">
        <f>IF(E76="","",SUMIF('R-Жен'!C:C,E76,'R-Жен'!F:F))</f>
        <v/>
      </c>
      <c r="O76" s="1" t="str">
        <f>IF(E76="","",SUMIF(#REF!,E76,#REF!))</f>
        <v/>
      </c>
      <c r="P76" s="1" t="str">
        <f>IF(E76="","",SUMIF(#REF!,E76,#REF!))</f>
        <v/>
      </c>
      <c r="Q76" s="93" t="str">
        <f t="shared" si="11"/>
        <v/>
      </c>
      <c r="R76" s="1" t="e">
        <f t="shared" si="12"/>
        <v>#VALUE!</v>
      </c>
      <c r="S76" s="1" t="str">
        <f>IF(E76="","",SUMIF('R-Жен'!C:C,E76,'R-Жен'!A:A))</f>
        <v/>
      </c>
    </row>
    <row r="77" spans="1:19" ht="18" customHeight="1">
      <c r="A77" s="260"/>
      <c r="B77" s="263"/>
      <c r="C77" s="255"/>
      <c r="D77" s="150">
        <f t="shared" si="13"/>
        <v>65</v>
      </c>
      <c r="E77" s="3"/>
      <c r="F77" s="9" t="str">
        <f>IF(E77="","",VLOOKUP(E77,'R-Жен'!C:E,2,FALSE))</f>
        <v/>
      </c>
      <c r="G77" s="84"/>
      <c r="H77" s="10" t="str">
        <f>IF(E77="","",SUMIF('R-Жен'!C:C,E77,'R-Жен'!B:B))</f>
        <v/>
      </c>
      <c r="I77" s="92" t="str">
        <f>IF(E77="","",VLOOKUP(E77,'R-Жен'!C:E,3,FALSE))</f>
        <v/>
      </c>
      <c r="J77" s="89"/>
      <c r="K77" s="13" t="e">
        <f t="shared" si="14"/>
        <v>#VALUE!</v>
      </c>
      <c r="L77" s="13" t="e">
        <f t="shared" si="15"/>
        <v>#VALUE!</v>
      </c>
      <c r="M77" s="13" t="e">
        <f t="shared" si="16"/>
        <v>#VALUE!</v>
      </c>
      <c r="N77" s="20" t="str">
        <f>IF(E77="","",SUMIF('R-Жен'!C:C,E77,'R-Жен'!F:F))</f>
        <v/>
      </c>
      <c r="O77" s="1" t="str">
        <f>IF(E77="","",SUMIF(#REF!,E77,#REF!))</f>
        <v/>
      </c>
      <c r="P77" s="1" t="str">
        <f>IF(E77="","",SUMIF(#REF!,E77,#REF!))</f>
        <v/>
      </c>
      <c r="Q77" s="93" t="str">
        <f t="shared" si="11"/>
        <v/>
      </c>
      <c r="R77" s="1" t="e">
        <f t="shared" si="12"/>
        <v>#VALUE!</v>
      </c>
      <c r="S77" s="1" t="str">
        <f>IF(E77="","",SUMIF('R-Жен'!C:C,E77,'R-Жен'!A:A))</f>
        <v/>
      </c>
    </row>
    <row r="78" spans="1:19" ht="18" customHeight="1">
      <c r="A78" s="260"/>
      <c r="B78" s="263"/>
      <c r="C78" s="255"/>
      <c r="D78" s="150">
        <f t="shared" si="13"/>
        <v>66</v>
      </c>
      <c r="E78" s="3"/>
      <c r="F78" s="9" t="str">
        <f>IF(E78="","",VLOOKUP(E78,'R-Жен'!C:E,2,FALSE))</f>
        <v/>
      </c>
      <c r="G78" s="84"/>
      <c r="H78" s="10" t="str">
        <f>IF(E78="","",SUMIF('R-Жен'!C:C,E78,'R-Жен'!B:B))</f>
        <v/>
      </c>
      <c r="I78" s="92" t="str">
        <f>IF(E78="","",VLOOKUP(E78,'R-Жен'!C:E,3,FALSE))</f>
        <v/>
      </c>
      <c r="J78" s="89"/>
      <c r="K78" s="13" t="e">
        <f t="shared" si="14"/>
        <v>#VALUE!</v>
      </c>
      <c r="L78" s="13" t="e">
        <f t="shared" si="15"/>
        <v>#VALUE!</v>
      </c>
      <c r="M78" s="13" t="e">
        <f t="shared" si="16"/>
        <v>#VALUE!</v>
      </c>
      <c r="N78" s="20" t="str">
        <f>IF(E78="","",SUMIF('R-Жен'!C:C,E78,'R-Жен'!F:F))</f>
        <v/>
      </c>
      <c r="O78" s="1" t="str">
        <f>IF(E78="","",SUMIF(#REF!,E78,#REF!))</f>
        <v/>
      </c>
      <c r="P78" s="1" t="str">
        <f>IF(E78="","",SUMIF(#REF!,E78,#REF!))</f>
        <v/>
      </c>
      <c r="Q78" s="93" t="str">
        <f t="shared" si="11"/>
        <v/>
      </c>
      <c r="R78" s="1" t="e">
        <f t="shared" si="12"/>
        <v>#VALUE!</v>
      </c>
      <c r="S78" s="1" t="str">
        <f>IF(E78="","",SUMIF('R-Жен'!C:C,E78,'R-Жен'!A:A))</f>
        <v/>
      </c>
    </row>
    <row r="79" spans="1:19" ht="18" customHeight="1">
      <c r="A79" s="260"/>
      <c r="B79" s="263"/>
      <c r="C79" s="255"/>
      <c r="D79" s="150">
        <f t="shared" si="13"/>
        <v>67</v>
      </c>
      <c r="E79" s="3"/>
      <c r="F79" s="9" t="str">
        <f>IF(E79="","",VLOOKUP(E79,'R-Жен'!C:E,2,FALSE))</f>
        <v/>
      </c>
      <c r="G79" s="84"/>
      <c r="H79" s="10" t="str">
        <f>IF(E79="","",SUMIF('R-Жен'!C:C,E79,'R-Жен'!B:B))</f>
        <v/>
      </c>
      <c r="I79" s="92" t="str">
        <f>IF(E79="","",VLOOKUP(E79,'R-Жен'!C:E,3,FALSE))</f>
        <v/>
      </c>
      <c r="J79" s="89"/>
      <c r="K79" s="13" t="e">
        <f>MID(E79,1,SEARCH(" ",E79)-1)</f>
        <v>#VALUE!</v>
      </c>
      <c r="L79" s="13" t="e">
        <f>MID(E79,SEARCH(" ",E79)+1,1)</f>
        <v>#VALUE!</v>
      </c>
      <c r="M79" s="13" t="e">
        <f t="shared" si="16"/>
        <v>#VALUE!</v>
      </c>
      <c r="N79" s="20" t="str">
        <f>IF(E79="","",SUMIF('R-Жен'!C:C,E79,'R-Жен'!F:F))</f>
        <v/>
      </c>
      <c r="O79" s="1" t="str">
        <f>IF(E79="","",SUMIF(#REF!,E79,#REF!))</f>
        <v/>
      </c>
      <c r="P79" s="1" t="str">
        <f>IF(E79="","",SUMIF(#REF!,E79,#REF!))</f>
        <v/>
      </c>
      <c r="Q79" s="93" t="str">
        <f t="shared" si="11"/>
        <v/>
      </c>
      <c r="R79" s="1" t="e">
        <f t="shared" si="12"/>
        <v>#VALUE!</v>
      </c>
      <c r="S79" s="1" t="str">
        <f>IF(E79="","",SUMIF('R-Жен'!C:C,E79,'R-Жен'!A:A))</f>
        <v/>
      </c>
    </row>
    <row r="80" spans="1:19" ht="18" customHeight="1">
      <c r="A80" s="260"/>
      <c r="B80" s="263"/>
      <c r="C80" s="256">
        <f>IF(H73="","",H73+H74+H75)</f>
        <v>1278</v>
      </c>
      <c r="D80" s="150">
        <f t="shared" si="13"/>
        <v>68</v>
      </c>
      <c r="E80" s="3"/>
      <c r="F80" s="9" t="str">
        <f>IF(E80="","",VLOOKUP(E80,'R-Жен'!C:E,2,FALSE))</f>
        <v/>
      </c>
      <c r="G80" s="84"/>
      <c r="H80" s="10" t="str">
        <f>IF(E80="","",SUMIF('R-Жен'!C:C,E80,'R-Жен'!B:B))</f>
        <v/>
      </c>
      <c r="I80" s="92" t="str">
        <f>IF(E80="","",VLOOKUP(E80,'R-Жен'!C:E,3,FALSE))</f>
        <v/>
      </c>
      <c r="J80" s="89"/>
      <c r="K80" s="13" t="e">
        <f>MID(E80,1,SEARCH(" ",E80)-1)</f>
        <v>#VALUE!</v>
      </c>
      <c r="L80" s="13" t="e">
        <f>MID(E80,SEARCH(" ",E80)+1,1)</f>
        <v>#VALUE!</v>
      </c>
      <c r="M80" s="13" t="e">
        <f t="shared" si="16"/>
        <v>#VALUE!</v>
      </c>
      <c r="N80" s="20" t="str">
        <f>IF(E80="","",SUMIF('R-Жен'!C:C,E80,'R-Жен'!F:F))</f>
        <v/>
      </c>
      <c r="O80" s="1" t="str">
        <f>IF(E80="","",SUMIF(#REF!,E80,#REF!))</f>
        <v/>
      </c>
      <c r="P80" s="1" t="str">
        <f>IF(E80="","",SUMIF(#REF!,E80,#REF!))</f>
        <v/>
      </c>
      <c r="Q80" s="93" t="str">
        <f t="shared" si="11"/>
        <v/>
      </c>
      <c r="R80" s="1" t="e">
        <f t="shared" si="12"/>
        <v>#VALUE!</v>
      </c>
      <c r="S80" s="1" t="str">
        <f>IF(E80="","",SUMIF('R-Жен'!C:C,E80,'R-Жен'!A:A))</f>
        <v/>
      </c>
    </row>
    <row r="81" spans="1:22" ht="18" customHeight="1">
      <c r="A81" s="260"/>
      <c r="B81" s="263"/>
      <c r="C81" s="256"/>
      <c r="D81" s="150">
        <f t="shared" si="13"/>
        <v>69</v>
      </c>
      <c r="E81" s="3"/>
      <c r="F81" s="9" t="str">
        <f>IF(E81="","",VLOOKUP(E81,'R-Жен'!C:E,2,FALSE))</f>
        <v/>
      </c>
      <c r="G81" s="84"/>
      <c r="H81" s="10" t="str">
        <f>IF(E81="","",SUMIF('R-Жен'!C:C,E81,'R-Жен'!B:B))</f>
        <v/>
      </c>
      <c r="I81" s="92" t="str">
        <f>IF(E81="","",VLOOKUP(E81,'R-Жен'!C:E,3,FALSE))</f>
        <v/>
      </c>
      <c r="J81" s="89"/>
      <c r="K81" s="13" t="e">
        <f t="shared" si="14"/>
        <v>#VALUE!</v>
      </c>
      <c r="L81" s="13" t="e">
        <f t="shared" si="15"/>
        <v>#VALUE!</v>
      </c>
      <c r="M81" s="13" t="e">
        <f t="shared" si="16"/>
        <v>#VALUE!</v>
      </c>
      <c r="N81" s="20" t="str">
        <f>IF(E81="","",SUMIF('R-Жен'!C:C,E81,'R-Жен'!F:F))</f>
        <v/>
      </c>
      <c r="O81" s="1" t="str">
        <f>IF(E81="","",SUMIF(#REF!,E81,#REF!))</f>
        <v/>
      </c>
      <c r="P81" s="1" t="str">
        <f>IF(E81="","",SUMIF(#REF!,E81,#REF!))</f>
        <v/>
      </c>
      <c r="Q81" s="93" t="str">
        <f t="shared" si="11"/>
        <v/>
      </c>
      <c r="R81" s="1" t="e">
        <f t="shared" si="12"/>
        <v>#VALUE!</v>
      </c>
      <c r="S81" s="1" t="str">
        <f>IF(E81="","",SUMIF('R-Жен'!C:C,E81,'R-Жен'!A:A))</f>
        <v/>
      </c>
    </row>
    <row r="82" spans="1:22" ht="18" customHeight="1" thickBot="1">
      <c r="A82" s="260"/>
      <c r="B82" s="263"/>
      <c r="C82" s="256"/>
      <c r="D82" s="150">
        <f t="shared" si="13"/>
        <v>70</v>
      </c>
      <c r="E82" s="3"/>
      <c r="F82" s="9" t="str">
        <f>IF(E82="","",VLOOKUP(E82,'R-Жен'!C:E,2,FALSE))</f>
        <v/>
      </c>
      <c r="G82" s="84"/>
      <c r="H82" s="10" t="str">
        <f>IF(E82="","",SUMIF('R-Жен'!C:C,E82,'R-Жен'!B:B))</f>
        <v/>
      </c>
      <c r="I82" s="92" t="str">
        <f>IF(E82="","",VLOOKUP(E82,'R-Жен'!C:E,3,FALSE))</f>
        <v/>
      </c>
      <c r="J82" s="89"/>
      <c r="K82" s="13" t="e">
        <f t="shared" si="14"/>
        <v>#VALUE!</v>
      </c>
      <c r="L82" s="13" t="e">
        <f t="shared" si="15"/>
        <v>#VALUE!</v>
      </c>
      <c r="M82" s="13" t="e">
        <f t="shared" si="16"/>
        <v>#VALUE!</v>
      </c>
      <c r="N82" s="20" t="str">
        <f>IF(E82="","",SUMIF('R-Жен'!C:C,E82,'R-Жен'!F:F))</f>
        <v/>
      </c>
      <c r="O82" s="1" t="str">
        <f>IF(E82="","",SUMIF(#REF!,E82,#REF!))</f>
        <v/>
      </c>
      <c r="P82" s="1" t="str">
        <f>IF(E82="","",SUMIF(#REF!,E82,#REF!))</f>
        <v/>
      </c>
      <c r="Q82" s="93" t="str">
        <f t="shared" si="11"/>
        <v/>
      </c>
      <c r="R82" s="1" t="e">
        <f t="shared" si="12"/>
        <v>#VALUE!</v>
      </c>
      <c r="S82" s="1" t="str">
        <f>IF(E82="","",SUMIF('R-Жен'!C:C,E82,'R-Жен'!A:A))</f>
        <v/>
      </c>
    </row>
    <row r="83" spans="1:22" ht="18" customHeight="1" thickBot="1">
      <c r="A83" s="261"/>
      <c r="B83" s="264"/>
      <c r="C83" s="257"/>
      <c r="D83" s="6"/>
      <c r="E83" s="6" t="s">
        <v>72</v>
      </c>
      <c r="F83" s="268" t="s">
        <v>13621</v>
      </c>
      <c r="G83" s="268"/>
      <c r="H83" s="269"/>
      <c r="I83" s="269"/>
      <c r="J83" s="270"/>
      <c r="K83" s="13" t="e">
        <f t="shared" si="14"/>
        <v>#VALUE!</v>
      </c>
      <c r="L83" s="13" t="e">
        <f t="shared" si="15"/>
        <v>#VALUE!</v>
      </c>
      <c r="M83" s="13" t="e">
        <f t="shared" si="16"/>
        <v>#VALUE!</v>
      </c>
      <c r="N83" s="20">
        <f>IF(E83="","",SUMIF('R-Жен'!C:C,E83,'R-Жен'!F:F))</f>
        <v>0</v>
      </c>
      <c r="O83" s="1" t="e">
        <f>IF(E83="","",SUMIF(#REF!,E83,#REF!))</f>
        <v>#REF!</v>
      </c>
      <c r="P83" s="1" t="e">
        <f>IF(E83="","",SUMIF(#REF!,E83,#REF!))</f>
        <v>#REF!</v>
      </c>
      <c r="Q83" s="93" t="e">
        <f t="shared" si="11"/>
        <v>#REF!</v>
      </c>
      <c r="R83" s="1" t="e">
        <f t="shared" si="12"/>
        <v>#REF!</v>
      </c>
      <c r="S83" s="1">
        <f>IF(E83="","",SUMIF('R-Жен'!C:C,E83,'R-Жен'!A:A))</f>
        <v>0</v>
      </c>
    </row>
    <row r="84" spans="1:22" ht="18" customHeight="1">
      <c r="A84" s="259">
        <f>1+A73</f>
        <v>6</v>
      </c>
      <c r="B84" s="262">
        <f>1+B73</f>
        <v>8</v>
      </c>
      <c r="C84" s="254" t="s">
        <v>9540</v>
      </c>
      <c r="D84" s="150">
        <f>1+D82</f>
        <v>71</v>
      </c>
      <c r="E84" s="3" t="s">
        <v>13529</v>
      </c>
      <c r="F84" s="8" t="str">
        <f>IF(E84="","",VLOOKUP(E84,'R-Жен'!C:E,2,FALSE))</f>
        <v>29.12.2004</v>
      </c>
      <c r="G84" s="81" t="s">
        <v>13503</v>
      </c>
      <c r="H84" s="7">
        <f>IF(E84="","",SUMIF('R-Жен'!C:C,E84,'R-Жен'!B:B))</f>
        <v>615</v>
      </c>
      <c r="I84" s="91" t="str">
        <f>IF(E84="","",VLOOKUP(E84,'R-Жен'!C:E,3,FALSE))</f>
        <v>Краснодар</v>
      </c>
      <c r="J84" s="89" t="s">
        <v>13517</v>
      </c>
      <c r="K84" s="13" t="str">
        <f t="shared" si="14"/>
        <v>НАУМОВ</v>
      </c>
      <c r="L84" s="13" t="str">
        <f t="shared" si="15"/>
        <v>М</v>
      </c>
      <c r="M84" s="13" t="str">
        <f t="shared" si="16"/>
        <v>НАУМОВ М.</v>
      </c>
      <c r="N84" s="20">
        <f>IF(E84="","",SUMIF('R-Жен'!C:C,E84,'R-Жен'!F:F))</f>
        <v>0</v>
      </c>
      <c r="O84" s="1" t="e">
        <f>IF(E84="","",SUMIF(#REF!,E84,#REF!))</f>
        <v>#REF!</v>
      </c>
      <c r="P84" s="1" t="e">
        <f>IF(E84="","",SUMIF(#REF!,E84,#REF!))</f>
        <v>#REF!</v>
      </c>
      <c r="Q84" s="93">
        <f t="shared" si="11"/>
        <v>615</v>
      </c>
      <c r="R84" s="1">
        <f t="shared" si="12"/>
        <v>0</v>
      </c>
      <c r="S84" s="1">
        <f>IF(E84="","",SUMIF('R-Жен'!C:C,E84,'R-Жен'!A:A))</f>
        <v>387</v>
      </c>
    </row>
    <row r="85" spans="1:22" ht="18" customHeight="1">
      <c r="A85" s="260"/>
      <c r="B85" s="263"/>
      <c r="C85" s="255"/>
      <c r="D85" s="150">
        <f t="shared" ref="D85:D93" si="17">1+D84</f>
        <v>72</v>
      </c>
      <c r="E85" s="149" t="s">
        <v>13538</v>
      </c>
      <c r="F85" s="9" t="str">
        <f>IF(E85="","",VLOOKUP(E85,'R-Жен'!C:E,2,FALSE))</f>
        <v>21.05.2005</v>
      </c>
      <c r="G85" s="84" t="s">
        <v>13503</v>
      </c>
      <c r="H85" s="10">
        <f>IF(E85="","",SUMIF('R-Жен'!C:C,E85,'R-Жен'!B:B))</f>
        <v>601</v>
      </c>
      <c r="I85" s="92" t="str">
        <f>IF(E85="","",VLOOKUP(E85,'R-Жен'!C:E,3,FALSE))</f>
        <v>Краснодар</v>
      </c>
      <c r="J85" s="89" t="s">
        <v>13517</v>
      </c>
      <c r="K85" s="13" t="str">
        <f t="shared" si="14"/>
        <v>ЧЕРНОКНИЖНИКОВ</v>
      </c>
      <c r="L85" s="13" t="str">
        <f t="shared" si="15"/>
        <v>А</v>
      </c>
      <c r="M85" s="13" t="str">
        <f t="shared" si="16"/>
        <v>ЧЕРНОКНИЖНИКОВ А.</v>
      </c>
      <c r="N85" s="20">
        <f>IF(E85="","",SUMIF('R-Жен'!C:C,E85,'R-Жен'!F:F))</f>
        <v>0</v>
      </c>
      <c r="O85" s="1" t="e">
        <f>IF(E85="","",SUMIF(#REF!,E85,#REF!))</f>
        <v>#REF!</v>
      </c>
      <c r="P85" s="1" t="e">
        <f>IF(E85="","",SUMIF(#REF!,E85,#REF!))</f>
        <v>#REF!</v>
      </c>
      <c r="Q85" s="93">
        <f t="shared" si="11"/>
        <v>601</v>
      </c>
      <c r="R85" s="1">
        <f t="shared" si="12"/>
        <v>0</v>
      </c>
      <c r="S85" s="1">
        <f>IF(E85="","",SUMIF('R-Жен'!C:C,E85,'R-Жен'!A:A))</f>
        <v>399</v>
      </c>
    </row>
    <row r="86" spans="1:22" ht="18" customHeight="1">
      <c r="A86" s="260"/>
      <c r="B86" s="263"/>
      <c r="C86" s="255"/>
      <c r="D86" s="150">
        <f t="shared" si="17"/>
        <v>73</v>
      </c>
      <c r="E86" s="3" t="s">
        <v>13602</v>
      </c>
      <c r="F86" s="9" t="str">
        <f>IF(E86="","",VLOOKUP(E86,'R-Жен'!C:E,2,FALSE))</f>
        <v>08.05.2002</v>
      </c>
      <c r="G86" s="84" t="s">
        <v>13503</v>
      </c>
      <c r="H86" s="10">
        <f>IF(E86="","",SUMIF('R-Жен'!C:C,E86,'R-Жен'!B:B))</f>
        <v>664</v>
      </c>
      <c r="I86" s="92" t="str">
        <f>IF(E86="","",VLOOKUP(E86,'R-Жен'!C:E,3,FALSE))</f>
        <v>Новороссийск</v>
      </c>
      <c r="J86" s="89" t="s">
        <v>13603</v>
      </c>
      <c r="K86" s="13" t="str">
        <f t="shared" si="14"/>
        <v>КАЛАШНИКОВА</v>
      </c>
      <c r="L86" s="13" t="str">
        <f t="shared" si="15"/>
        <v>Э</v>
      </c>
      <c r="M86" s="13" t="str">
        <f t="shared" si="16"/>
        <v>КАЛАШНИКОВА Э.</v>
      </c>
      <c r="N86" s="20">
        <f>IF(E86="","",SUMIF('R-Жен'!C:C,E86,'R-Жен'!F:F))</f>
        <v>0</v>
      </c>
      <c r="O86" s="1" t="e">
        <f>IF(E86="","",SUMIF(#REF!,E86,#REF!))</f>
        <v>#REF!</v>
      </c>
      <c r="P86" s="1" t="e">
        <f>IF(E86="","",SUMIF(#REF!,E86,#REF!))</f>
        <v>#REF!</v>
      </c>
      <c r="Q86" s="93">
        <f t="shared" si="11"/>
        <v>664</v>
      </c>
      <c r="R86" s="1">
        <f t="shared" si="12"/>
        <v>0</v>
      </c>
      <c r="S86" s="1">
        <f>IF(E86="","",SUMIF('R-Жен'!C:C,E86,'R-Жен'!A:A))</f>
        <v>176</v>
      </c>
    </row>
    <row r="87" spans="1:22" ht="18" customHeight="1">
      <c r="A87" s="260"/>
      <c r="B87" s="263"/>
      <c r="C87" s="255"/>
      <c r="D87" s="150">
        <f t="shared" si="17"/>
        <v>74</v>
      </c>
      <c r="E87" s="3" t="s">
        <v>13530</v>
      </c>
      <c r="F87" s="9" t="str">
        <f>IF(E87="","",VLOOKUP(E87,'R-Жен'!C:E,2,FALSE))</f>
        <v>19.05.2002</v>
      </c>
      <c r="G87" s="84" t="s">
        <v>13503</v>
      </c>
      <c r="H87" s="10">
        <f>IF(E87="","",SUMIF('R-Жен'!C:C,E87,'R-Жен'!B:B))</f>
        <v>822</v>
      </c>
      <c r="I87" s="92" t="str">
        <f>IF(E87="","",VLOOKUP(E87,'R-Жен'!C:E,3,FALSE))</f>
        <v>Краснодар</v>
      </c>
      <c r="J87" s="89" t="s">
        <v>13603</v>
      </c>
      <c r="K87" s="13" t="str">
        <f t="shared" si="14"/>
        <v>ОСИПОВ</v>
      </c>
      <c r="L87" s="13" t="str">
        <f t="shared" si="15"/>
        <v>Д</v>
      </c>
      <c r="M87" s="13" t="str">
        <f t="shared" si="16"/>
        <v>ОСИПОВ Д.</v>
      </c>
      <c r="N87" s="20">
        <f>IF(E87="","",SUMIF('R-Жен'!C:C,E87,'R-Жен'!F:F))</f>
        <v>0</v>
      </c>
      <c r="O87" s="1" t="e">
        <f>IF(E87="","",SUMIF(#REF!,E87,#REF!))</f>
        <v>#REF!</v>
      </c>
      <c r="P87" s="1" t="e">
        <f>IF(E87="","",SUMIF(#REF!,E87,#REF!))</f>
        <v>#REF!</v>
      </c>
      <c r="Q87" s="93">
        <f t="shared" si="11"/>
        <v>822</v>
      </c>
      <c r="R87" s="1">
        <f t="shared" si="12"/>
        <v>0</v>
      </c>
      <c r="S87" s="1">
        <f>IF(E87="","",SUMIF('R-Жен'!C:C,E87,'R-Жен'!A:A))</f>
        <v>257</v>
      </c>
    </row>
    <row r="88" spans="1:22" ht="18" customHeight="1">
      <c r="A88" s="260"/>
      <c r="B88" s="263"/>
      <c r="C88" s="255"/>
      <c r="D88" s="150">
        <f t="shared" si="17"/>
        <v>75</v>
      </c>
      <c r="E88" s="3" t="s">
        <v>13614</v>
      </c>
      <c r="F88" s="9" t="str">
        <f>IF(E88="","",VLOOKUP(E88,'R-Жен'!C:E,2,FALSE))</f>
        <v>22.10.2003</v>
      </c>
      <c r="G88" s="84" t="s">
        <v>13503</v>
      </c>
      <c r="H88" s="10">
        <f>IF(E88="","",SUMIF('R-Жен'!C:C,E88,'R-Жен'!B:B))</f>
        <v>820</v>
      </c>
      <c r="I88" s="92" t="str">
        <f>IF(E88="","",VLOOKUP(E88,'R-Жен'!C:E,3,FALSE))</f>
        <v>Краснодар</v>
      </c>
      <c r="J88" s="89" t="s">
        <v>13603</v>
      </c>
      <c r="K88" s="13" t="str">
        <f t="shared" si="14"/>
        <v>МАСОВЕР</v>
      </c>
      <c r="L88" s="13" t="str">
        <f t="shared" si="15"/>
        <v>А</v>
      </c>
      <c r="M88" s="13" t="str">
        <f t="shared" si="16"/>
        <v>МАСОВЕР А.</v>
      </c>
      <c r="N88" s="20">
        <f>IF(E88="","",SUMIF('R-Жен'!C:C,E88,'R-Жен'!F:F))</f>
        <v>0</v>
      </c>
      <c r="O88" s="1" t="e">
        <f>IF(E88="","",SUMIF(#REF!,E88,#REF!))</f>
        <v>#REF!</v>
      </c>
      <c r="P88" s="1" t="e">
        <f>IF(E88="","",SUMIF(#REF!,E88,#REF!))</f>
        <v>#REF!</v>
      </c>
      <c r="Q88" s="93">
        <f t="shared" si="11"/>
        <v>820</v>
      </c>
      <c r="R88" s="1">
        <f t="shared" si="12"/>
        <v>0</v>
      </c>
      <c r="S88" s="1">
        <f>IF(E88="","",SUMIF('R-Жен'!C:C,E88,'R-Жен'!A:A))</f>
        <v>258</v>
      </c>
    </row>
    <row r="89" spans="1:22" ht="18" customHeight="1">
      <c r="A89" s="260"/>
      <c r="B89" s="263"/>
      <c r="C89" s="255"/>
      <c r="D89" s="150">
        <f t="shared" si="17"/>
        <v>76</v>
      </c>
      <c r="E89" s="3" t="s">
        <v>13615</v>
      </c>
      <c r="F89" s="9" t="str">
        <f>IF(E89="","",VLOOKUP(E89,'R-Жен'!C:E,2,FALSE))</f>
        <v>28.01.2004</v>
      </c>
      <c r="G89" s="84" t="s">
        <v>13503</v>
      </c>
      <c r="H89" s="10">
        <f>IF(E89="","",SUMIF('R-Жен'!C:C,E89,'R-Жен'!B:B))</f>
        <v>662</v>
      </c>
      <c r="I89" s="92" t="str">
        <f>IF(E89="","",VLOOKUP(E89,'R-Жен'!C:E,3,FALSE))</f>
        <v>Крыловская  Красн.кр.</v>
      </c>
      <c r="J89" s="89" t="s">
        <v>13603</v>
      </c>
      <c r="K89" s="13" t="str">
        <f t="shared" si="14"/>
        <v>ПЕТРОВА</v>
      </c>
      <c r="L89" s="13" t="str">
        <f t="shared" si="15"/>
        <v>В</v>
      </c>
      <c r="M89" s="13" t="str">
        <f t="shared" si="16"/>
        <v>ПЕТРОВА В.</v>
      </c>
      <c r="N89" s="20">
        <f>IF(E89="","",SUMIF('R-Жен'!C:C,E89,'R-Жен'!F:F))</f>
        <v>0</v>
      </c>
      <c r="O89" s="1" t="e">
        <f>IF(E89="","",SUMIF(#REF!,E89,#REF!))</f>
        <v>#REF!</v>
      </c>
      <c r="P89" s="1" t="e">
        <f>IF(E89="","",SUMIF(#REF!,E89,#REF!))</f>
        <v>#REF!</v>
      </c>
      <c r="Q89" s="93">
        <f t="shared" si="11"/>
        <v>662</v>
      </c>
      <c r="R89" s="1">
        <f t="shared" si="12"/>
        <v>0</v>
      </c>
      <c r="S89" s="1">
        <f>IF(E89="","",SUMIF('R-Жен'!C:C,E89,'R-Жен'!A:A))</f>
        <v>179</v>
      </c>
    </row>
    <row r="90" spans="1:22" ht="18" customHeight="1">
      <c r="A90" s="260"/>
      <c r="B90" s="263"/>
      <c r="C90" s="255"/>
      <c r="D90" s="150">
        <f t="shared" si="17"/>
        <v>77</v>
      </c>
      <c r="E90" s="3" t="s">
        <v>13616</v>
      </c>
      <c r="F90" s="9" t="str">
        <f>IF(E90="","",VLOOKUP(E90,'R-Жен'!C:E,2,FALSE))</f>
        <v>06.09.2006</v>
      </c>
      <c r="G90" s="84" t="s">
        <v>13516</v>
      </c>
      <c r="H90" s="10">
        <f>IF(E90="","",SUMIF('R-Жен'!C:C,E90,'R-Жен'!B:B))</f>
        <v>380</v>
      </c>
      <c r="I90" s="92" t="str">
        <f>IF(E90="","",VLOOKUP(E90,'R-Жен'!C:E,3,FALSE))</f>
        <v>Каневская  Красн. кр.</v>
      </c>
      <c r="J90" s="89" t="s">
        <v>13520</v>
      </c>
      <c r="K90" s="13" t="str">
        <f t="shared" si="14"/>
        <v>ШЕВЧУК</v>
      </c>
      <c r="L90" s="13" t="str">
        <f t="shared" si="15"/>
        <v>А</v>
      </c>
      <c r="M90" s="13" t="str">
        <f t="shared" si="16"/>
        <v>ШЕВЧУК А.</v>
      </c>
      <c r="N90" s="20">
        <f>IF(E90="","",SUMIF('R-Жен'!C:C,E90,'R-Жен'!F:F))</f>
        <v>0</v>
      </c>
      <c r="O90" s="1" t="e">
        <f>IF(E90="","",SUMIF(#REF!,E90,#REF!))</f>
        <v>#REF!</v>
      </c>
      <c r="P90" s="1" t="e">
        <f>IF(E90="","",SUMIF(#REF!,E90,#REF!))</f>
        <v>#REF!</v>
      </c>
      <c r="Q90" s="93">
        <f t="shared" si="11"/>
        <v>380</v>
      </c>
      <c r="R90" s="1">
        <f t="shared" si="12"/>
        <v>0</v>
      </c>
      <c r="S90" s="1">
        <f>IF(E90="","",SUMIF('R-Жен'!C:C,E90,'R-Жен'!A:A))</f>
        <v>3227</v>
      </c>
    </row>
    <row r="91" spans="1:22" ht="18" customHeight="1">
      <c r="A91" s="260"/>
      <c r="B91" s="263"/>
      <c r="C91" s="255"/>
      <c r="D91" s="150">
        <f t="shared" si="17"/>
        <v>78</v>
      </c>
      <c r="E91" s="3"/>
      <c r="F91" s="9" t="str">
        <f>IF(E91="","",VLOOKUP(E91,'R-Жен'!C:E,2,FALSE))</f>
        <v/>
      </c>
      <c r="G91" s="84"/>
      <c r="H91" s="10" t="str">
        <f>IF(E91="","",SUMIF('R-Жен'!C:C,E91,'R-Жен'!B:B))</f>
        <v/>
      </c>
      <c r="I91" s="92" t="str">
        <f>IF(E91="","",VLOOKUP(E91,'R-Жен'!C:E,3,FALSE))</f>
        <v/>
      </c>
      <c r="J91" s="89"/>
      <c r="K91" s="13" t="e">
        <f t="shared" si="14"/>
        <v>#VALUE!</v>
      </c>
      <c r="L91" s="13" t="e">
        <f t="shared" si="15"/>
        <v>#VALUE!</v>
      </c>
      <c r="M91" s="13" t="e">
        <f t="shared" si="16"/>
        <v>#VALUE!</v>
      </c>
      <c r="N91" s="20" t="str">
        <f>IF(E91="","",SUMIF('R-Жен'!C:C,E91,'R-Жен'!F:F))</f>
        <v/>
      </c>
      <c r="O91" s="1" t="str">
        <f>IF(E91="","",SUMIF(#REF!,E91,#REF!))</f>
        <v/>
      </c>
      <c r="P91" s="1" t="str">
        <f>IF(E91="","",SUMIF(#REF!,E91,#REF!))</f>
        <v/>
      </c>
      <c r="Q91" s="93" t="str">
        <f t="shared" si="11"/>
        <v/>
      </c>
      <c r="R91" s="1" t="e">
        <f t="shared" si="12"/>
        <v>#VALUE!</v>
      </c>
      <c r="S91" s="1" t="str">
        <f>IF(E91="","",SUMIF('R-Жен'!C:C,E91,'R-Жен'!A:A))</f>
        <v/>
      </c>
    </row>
    <row r="92" spans="1:22" ht="18" customHeight="1">
      <c r="A92" s="260"/>
      <c r="B92" s="263"/>
      <c r="C92" s="256">
        <f>IF(H84="","",H84+H85+H86+H87+H88+H89+H90)</f>
        <v>4564</v>
      </c>
      <c r="D92" s="150">
        <f t="shared" si="17"/>
        <v>79</v>
      </c>
      <c r="E92" s="3"/>
      <c r="F92" s="9" t="str">
        <f>IF(E92="","",VLOOKUP(E92,'R-Жен'!C:E,2,FALSE))</f>
        <v/>
      </c>
      <c r="G92" s="84"/>
      <c r="H92" s="10" t="str">
        <f>IF(E92="","",SUMIF('R-Жен'!C:C,E92,'R-Жен'!B:B))</f>
        <v/>
      </c>
      <c r="I92" s="92" t="str">
        <f>IF(E92="","",VLOOKUP(E92,'R-Жен'!C:E,3,FALSE))</f>
        <v/>
      </c>
      <c r="J92" s="89"/>
      <c r="K92" s="13" t="e">
        <f t="shared" si="14"/>
        <v>#VALUE!</v>
      </c>
      <c r="L92" s="13" t="e">
        <f t="shared" si="15"/>
        <v>#VALUE!</v>
      </c>
      <c r="M92" s="13" t="e">
        <f t="shared" si="16"/>
        <v>#VALUE!</v>
      </c>
      <c r="N92" s="20" t="str">
        <f>IF(E92="","",SUMIF('R-Жен'!C:C,E92,'R-Жен'!F:F))</f>
        <v/>
      </c>
      <c r="O92" s="1" t="str">
        <f>IF(E92="","",SUMIF(#REF!,E92,#REF!))</f>
        <v/>
      </c>
      <c r="P92" s="1" t="str">
        <f>IF(E92="","",SUMIF(#REF!,E92,#REF!))</f>
        <v/>
      </c>
      <c r="Q92" s="93" t="str">
        <f t="shared" si="11"/>
        <v/>
      </c>
      <c r="R92" s="1" t="e">
        <f t="shared" si="12"/>
        <v>#VALUE!</v>
      </c>
      <c r="S92" s="1" t="str">
        <f>IF(E92="","",SUMIF('R-Жен'!C:C,E92,'R-Жен'!A:A))</f>
        <v/>
      </c>
    </row>
    <row r="93" spans="1:22" ht="18" customHeight="1" thickBot="1">
      <c r="A93" s="260"/>
      <c r="B93" s="263"/>
      <c r="C93" s="256"/>
      <c r="D93" s="150">
        <f t="shared" si="17"/>
        <v>80</v>
      </c>
      <c r="E93" s="3"/>
      <c r="F93" s="9" t="str">
        <f>IF(E93="","",VLOOKUP(E93,'R-Жен'!C:E,2,FALSE))</f>
        <v/>
      </c>
      <c r="G93" s="84"/>
      <c r="H93" s="10" t="str">
        <f>IF(E93="","",SUMIF('R-Жен'!C:C,E93,'R-Жен'!B:B))</f>
        <v/>
      </c>
      <c r="I93" s="92" t="str">
        <f>IF(E93="","",VLOOKUP(E93,'R-Жен'!C:E,3,FALSE))</f>
        <v/>
      </c>
      <c r="J93" s="89"/>
      <c r="K93" s="13" t="e">
        <f t="shared" si="14"/>
        <v>#VALUE!</v>
      </c>
      <c r="L93" s="13" t="e">
        <f t="shared" si="15"/>
        <v>#VALUE!</v>
      </c>
      <c r="M93" s="13" t="e">
        <f t="shared" si="16"/>
        <v>#VALUE!</v>
      </c>
      <c r="N93" s="20" t="str">
        <f>IF(E93="","",SUMIF('R-Жен'!C:C,E93,'R-Жен'!F:F))</f>
        <v/>
      </c>
      <c r="O93" s="1" t="str">
        <f>IF(E93="","",SUMIF(#REF!,E93,#REF!))</f>
        <v/>
      </c>
      <c r="P93" s="1" t="str">
        <f>IF(E93="","",SUMIF(#REF!,E93,#REF!))</f>
        <v/>
      </c>
      <c r="Q93" s="93" t="str">
        <f t="shared" si="11"/>
        <v/>
      </c>
      <c r="R93" s="1" t="e">
        <f t="shared" si="12"/>
        <v>#VALUE!</v>
      </c>
      <c r="S93" s="1" t="str">
        <f>IF(E93="","",SUMIF('R-Жен'!C:C,E93,'R-Жен'!A:A))</f>
        <v/>
      </c>
    </row>
    <row r="94" spans="1:22" ht="18" customHeight="1" thickBot="1">
      <c r="A94" s="261"/>
      <c r="B94" s="264"/>
      <c r="C94" s="257"/>
      <c r="D94" s="251"/>
      <c r="E94" s="251" t="s">
        <v>72</v>
      </c>
      <c r="F94" s="276" t="s">
        <v>13517</v>
      </c>
      <c r="G94" s="276"/>
      <c r="H94" s="277"/>
      <c r="I94" s="277"/>
      <c r="J94" s="278"/>
      <c r="K94" s="13" t="e">
        <f t="shared" si="14"/>
        <v>#VALUE!</v>
      </c>
      <c r="L94" s="13" t="e">
        <f t="shared" si="15"/>
        <v>#VALUE!</v>
      </c>
      <c r="M94" s="13" t="e">
        <f t="shared" si="16"/>
        <v>#VALUE!</v>
      </c>
      <c r="N94" s="20">
        <f>IF(E94="","",SUMIF('R-Жен'!C:C,E94,'R-Жен'!F:F))</f>
        <v>0</v>
      </c>
      <c r="O94" s="1" t="e">
        <f>IF(E94="","",SUMIF(#REF!,E94,#REF!))</f>
        <v>#REF!</v>
      </c>
      <c r="P94" s="1" t="e">
        <f>IF(E94="","",SUMIF(#REF!,E94,#REF!))</f>
        <v>#REF!</v>
      </c>
      <c r="Q94" s="93" t="e">
        <f t="shared" si="11"/>
        <v>#REF!</v>
      </c>
      <c r="R94" s="1" t="e">
        <f t="shared" si="12"/>
        <v>#REF!</v>
      </c>
      <c r="S94" s="1">
        <f>IF(E94="","",SUMIF('R-Жен'!C:C,E94,'R-Жен'!A:A))</f>
        <v>0</v>
      </c>
    </row>
    <row r="95" spans="1:22" ht="18" customHeight="1">
      <c r="A95" s="259">
        <f>1+A84</f>
        <v>7</v>
      </c>
      <c r="B95" s="262">
        <f>1+B84</f>
        <v>9</v>
      </c>
      <c r="C95" s="254" t="s">
        <v>9539</v>
      </c>
      <c r="D95" s="249">
        <f>1+D93</f>
        <v>81</v>
      </c>
      <c r="E95" s="243" t="s">
        <v>13623</v>
      </c>
      <c r="F95" s="244" t="str">
        <f>IF(E95="","",VLOOKUP(E95,'R-Жен'!C:E,2,FALSE))</f>
        <v>25.03.1968</v>
      </c>
      <c r="G95" s="245" t="s">
        <v>13503</v>
      </c>
      <c r="H95" s="246">
        <f>IF(E95="","",SUMIF('R-Жен'!C:C,E95,'R-Жен'!B:B))</f>
        <v>663</v>
      </c>
      <c r="I95" s="247" t="str">
        <f>IF(E95="","",VLOOKUP(E95,'R-Жен'!C:E,3,FALSE))</f>
        <v>Батайск  Рост.обл.</v>
      </c>
      <c r="J95" s="250" t="s">
        <v>13626</v>
      </c>
      <c r="K95" s="13" t="str">
        <f t="shared" si="14"/>
        <v>ЧЕРЕДНИЧЕНКО</v>
      </c>
      <c r="L95" s="13" t="str">
        <f t="shared" si="15"/>
        <v>С</v>
      </c>
      <c r="M95" s="13" t="str">
        <f t="shared" si="16"/>
        <v>ЧЕРЕДНИЧЕНКО С.</v>
      </c>
      <c r="N95" s="20">
        <f>IF(E95="","",SUMIF('R-Жен'!C:C,E95,'R-Жен'!F:F))</f>
        <v>0</v>
      </c>
      <c r="O95" s="1" t="e">
        <f>IF(E95="","",SUMIF(#REF!,E95,#REF!))</f>
        <v>#REF!</v>
      </c>
      <c r="P95" s="1" t="e">
        <f>IF(E95="","",SUMIF(#REF!,E95,#REF!))</f>
        <v>#REF!</v>
      </c>
      <c r="Q95" s="93">
        <f t="shared" si="11"/>
        <v>663</v>
      </c>
      <c r="R95" s="1">
        <f t="shared" si="12"/>
        <v>0</v>
      </c>
      <c r="S95" s="1">
        <f>IF(E95="","",SUMIF('R-Жен'!C:C,E95,'R-Жен'!A:A))</f>
        <v>344</v>
      </c>
    </row>
    <row r="96" spans="1:22" ht="18" customHeight="1">
      <c r="A96" s="260"/>
      <c r="B96" s="263"/>
      <c r="C96" s="255"/>
      <c r="D96" s="150">
        <f t="shared" ref="D96:D104" si="18">1+D95</f>
        <v>82</v>
      </c>
      <c r="E96" s="3" t="s">
        <v>13523</v>
      </c>
      <c r="F96" s="9" t="str">
        <f>IF(E96="","",VLOOKUP(E96,'R-Жен'!C:E,2,FALSE))</f>
        <v>12.11.1985</v>
      </c>
      <c r="G96" s="84" t="s">
        <v>13503</v>
      </c>
      <c r="H96" s="10">
        <f>IF(E96="","",SUMIF('R-Жен'!C:C,E96,'R-Жен'!B:B))</f>
        <v>496</v>
      </c>
      <c r="I96" s="92" t="str">
        <f>IF(E96="","",VLOOKUP(E96,'R-Жен'!C:E,3,FALSE))</f>
        <v>Ростов-на-Дону</v>
      </c>
      <c r="J96" s="89" t="s">
        <v>13627</v>
      </c>
      <c r="K96" s="13" t="str">
        <f t="shared" si="14"/>
        <v>ЛАПИН</v>
      </c>
      <c r="L96" s="13" t="str">
        <f t="shared" si="15"/>
        <v>А</v>
      </c>
      <c r="M96" s="13" t="str">
        <f t="shared" si="16"/>
        <v>ЛАПИН А.</v>
      </c>
      <c r="N96" s="20">
        <f>IF(E96="","",SUMIF('R-Жен'!C:C,E96,'R-Жен'!F:F))</f>
        <v>0</v>
      </c>
      <c r="O96" s="1" t="e">
        <f>IF(E96="","",SUMIF(#REF!,E96,#REF!))</f>
        <v>#REF!</v>
      </c>
      <c r="P96" s="1" t="e">
        <f>IF(E96="","",SUMIF(#REF!,E96,#REF!))</f>
        <v>#REF!</v>
      </c>
      <c r="Q96" s="93">
        <f t="shared" si="11"/>
        <v>496</v>
      </c>
      <c r="R96" s="1">
        <f t="shared" si="12"/>
        <v>0</v>
      </c>
      <c r="S96" s="1">
        <f>IF(E96="","",SUMIF('R-Жен'!C:C,E96,'R-Жен'!A:A))</f>
        <v>497</v>
      </c>
      <c r="V96" s="3"/>
    </row>
    <row r="97" spans="1:19" ht="18" customHeight="1">
      <c r="A97" s="260"/>
      <c r="B97" s="263"/>
      <c r="C97" s="255"/>
      <c r="D97" s="150">
        <f t="shared" si="18"/>
        <v>83</v>
      </c>
      <c r="E97" s="3" t="s">
        <v>13624</v>
      </c>
      <c r="F97" s="9" t="str">
        <f>IF(E97="","",VLOOKUP(E97,'R-Жен'!C:E,2,FALSE))</f>
        <v>24.09.2004</v>
      </c>
      <c r="G97" s="84" t="s">
        <v>13516</v>
      </c>
      <c r="H97" s="10">
        <f>IF(E97="","",SUMIF('R-Жен'!C:C,E97,'R-Жен'!B:B))</f>
        <v>492</v>
      </c>
      <c r="I97" s="92" t="str">
        <f>IF(E97="","",VLOOKUP(E97,'R-Жен'!C:E,3,FALSE))</f>
        <v>Батайск  Рост.обл.</v>
      </c>
      <c r="J97" s="89" t="s">
        <v>13626</v>
      </c>
      <c r="K97" s="13" t="str">
        <f t="shared" si="14"/>
        <v>ШЕПЕЛЕВ</v>
      </c>
      <c r="L97" s="13" t="str">
        <f t="shared" si="15"/>
        <v>Р</v>
      </c>
      <c r="M97" s="13" t="str">
        <f t="shared" si="16"/>
        <v>ШЕПЕЛЕВ Р.</v>
      </c>
      <c r="N97" s="20">
        <f>IF(E97="","",SUMIF('R-Жен'!C:C,E97,'R-Жен'!F:F))</f>
        <v>0</v>
      </c>
      <c r="O97" s="1" t="e">
        <f>IF(E97="","",SUMIF(#REF!,E97,#REF!))</f>
        <v>#REF!</v>
      </c>
      <c r="P97" s="1" t="e">
        <f>IF(E97="","",SUMIF(#REF!,E97,#REF!))</f>
        <v>#REF!</v>
      </c>
      <c r="Q97" s="93">
        <f t="shared" si="11"/>
        <v>492</v>
      </c>
      <c r="R97" s="1">
        <f t="shared" si="12"/>
        <v>0</v>
      </c>
      <c r="S97" s="1">
        <f>IF(E97="","",SUMIF('R-Жен'!C:C,E97,'R-Жен'!A:A))</f>
        <v>502</v>
      </c>
    </row>
    <row r="98" spans="1:19" ht="18" customHeight="1">
      <c r="A98" s="260"/>
      <c r="B98" s="263"/>
      <c r="C98" s="255"/>
      <c r="D98" s="150">
        <f t="shared" si="18"/>
        <v>84</v>
      </c>
      <c r="E98" s="3" t="s">
        <v>13625</v>
      </c>
      <c r="F98" s="9" t="str">
        <f>IF(E98="","",VLOOKUP(E98,'R-Жен'!C:E,2,FALSE))</f>
        <v>07.06.1992</v>
      </c>
      <c r="G98" s="84" t="s">
        <v>13503</v>
      </c>
      <c r="H98" s="10">
        <f>IF(E98="","",SUMIF('R-Жен'!C:C,E98,'R-Жен'!B:B))</f>
        <v>584</v>
      </c>
      <c r="I98" s="92" t="str">
        <f>IF(E98="","",VLOOKUP(E98,'R-Жен'!C:E,3,FALSE))</f>
        <v>Ростов-на-Дону</v>
      </c>
      <c r="J98" s="89" t="s">
        <v>13628</v>
      </c>
      <c r="K98" s="13" t="str">
        <f t="shared" si="14"/>
        <v>ВАРЧЕНКО</v>
      </c>
      <c r="L98" s="13" t="str">
        <f t="shared" si="15"/>
        <v>С</v>
      </c>
      <c r="M98" s="13" t="str">
        <f t="shared" si="16"/>
        <v>ВАРЧЕНКО С.</v>
      </c>
      <c r="N98" s="20">
        <f>IF(E98="","",SUMIF('R-Жен'!C:C,E98,'R-Жен'!F:F))</f>
        <v>0</v>
      </c>
      <c r="O98" s="1" t="e">
        <f>IF(E98="","",SUMIF(#REF!,E98,#REF!))</f>
        <v>#REF!</v>
      </c>
      <c r="P98" s="1" t="e">
        <f>IF(E98="","",SUMIF(#REF!,E98,#REF!))</f>
        <v>#REF!</v>
      </c>
      <c r="Q98" s="93">
        <f t="shared" si="11"/>
        <v>584</v>
      </c>
      <c r="R98" s="1">
        <f t="shared" si="12"/>
        <v>0</v>
      </c>
      <c r="S98" s="1">
        <f>IF(E98="","",SUMIF('R-Жен'!C:C,E98,'R-Жен'!A:A))</f>
        <v>411</v>
      </c>
    </row>
    <row r="99" spans="1:19" ht="18" customHeight="1">
      <c r="A99" s="260"/>
      <c r="B99" s="263"/>
      <c r="C99" s="255"/>
      <c r="D99" s="150">
        <f t="shared" si="18"/>
        <v>85</v>
      </c>
      <c r="E99" s="3"/>
      <c r="F99" s="9" t="str">
        <f>IF(E99="","",VLOOKUP(E99,'R-Жен'!C:E,2,FALSE))</f>
        <v/>
      </c>
      <c r="G99" s="84"/>
      <c r="H99" s="10" t="str">
        <f>IF(E99="","",SUMIF('R-Жен'!C:C,E99,'R-Жен'!B:B))</f>
        <v/>
      </c>
      <c r="I99" s="92" t="str">
        <f>IF(E99="","",VLOOKUP(E99,'R-Жен'!C:E,3,FALSE))</f>
        <v/>
      </c>
      <c r="J99" s="89"/>
      <c r="K99" s="13" t="e">
        <f t="shared" si="14"/>
        <v>#VALUE!</v>
      </c>
      <c r="L99" s="13" t="e">
        <f t="shared" si="15"/>
        <v>#VALUE!</v>
      </c>
      <c r="M99" s="13" t="e">
        <f t="shared" si="16"/>
        <v>#VALUE!</v>
      </c>
      <c r="N99" s="20" t="str">
        <f>IF(E99="","",SUMIF('R-Жен'!C:C,E99,'R-Жен'!F:F))</f>
        <v/>
      </c>
      <c r="O99" s="1" t="str">
        <f>IF(E99="","",SUMIF(#REF!,E99,#REF!))</f>
        <v/>
      </c>
      <c r="P99" s="1" t="str">
        <f>IF(E99="","",SUMIF(#REF!,E99,#REF!))</f>
        <v/>
      </c>
      <c r="Q99" s="93" t="str">
        <f t="shared" si="11"/>
        <v/>
      </c>
      <c r="R99" s="1" t="e">
        <f t="shared" si="12"/>
        <v>#VALUE!</v>
      </c>
      <c r="S99" s="1" t="str">
        <f>IF(E99="","",SUMIF('R-Жен'!C:C,E99,'R-Жен'!A:A))</f>
        <v/>
      </c>
    </row>
    <row r="100" spans="1:19" ht="18" customHeight="1">
      <c r="A100" s="260"/>
      <c r="B100" s="263"/>
      <c r="C100" s="255"/>
      <c r="D100" s="150">
        <f t="shared" si="18"/>
        <v>86</v>
      </c>
      <c r="E100" s="3"/>
      <c r="F100" s="9" t="str">
        <f>IF(E100="","",VLOOKUP(E100,'R-Жен'!C:E,2,FALSE))</f>
        <v/>
      </c>
      <c r="G100" s="84"/>
      <c r="H100" s="10" t="str">
        <f>IF(E100="","",SUMIF('R-Жен'!C:C,E100,'R-Жен'!B:B))</f>
        <v/>
      </c>
      <c r="I100" s="92" t="str">
        <f>IF(E100="","",VLOOKUP(E100,'R-Жен'!C:E,3,FALSE))</f>
        <v/>
      </c>
      <c r="J100" s="89"/>
      <c r="K100" s="13" t="e">
        <f t="shared" si="14"/>
        <v>#VALUE!</v>
      </c>
      <c r="L100" s="13" t="e">
        <f t="shared" si="15"/>
        <v>#VALUE!</v>
      </c>
      <c r="M100" s="13" t="e">
        <f t="shared" si="16"/>
        <v>#VALUE!</v>
      </c>
      <c r="N100" s="20" t="str">
        <f>IF(E100="","",SUMIF('R-Жен'!C:C,E100,'R-Жен'!F:F))</f>
        <v/>
      </c>
      <c r="O100" s="1" t="str">
        <f>IF(E100="","",SUMIF(#REF!,E100,#REF!))</f>
        <v/>
      </c>
      <c r="P100" s="1" t="str">
        <f>IF(E100="","",SUMIF(#REF!,E100,#REF!))</f>
        <v/>
      </c>
      <c r="Q100" s="93" t="str">
        <f t="shared" si="11"/>
        <v/>
      </c>
      <c r="R100" s="1" t="e">
        <f t="shared" si="12"/>
        <v>#VALUE!</v>
      </c>
      <c r="S100" s="1" t="str">
        <f>IF(E100="","",SUMIF('R-Жен'!C:C,E100,'R-Жен'!A:A))</f>
        <v/>
      </c>
    </row>
    <row r="101" spans="1:19" ht="18" customHeight="1">
      <c r="A101" s="260"/>
      <c r="B101" s="263"/>
      <c r="C101" s="256">
        <f>IF(H95="","",H95+H96+H97+H98)</f>
        <v>2235</v>
      </c>
      <c r="D101" s="150">
        <f t="shared" si="18"/>
        <v>87</v>
      </c>
      <c r="E101" s="3"/>
      <c r="F101" s="9" t="str">
        <f>IF(E101="","",VLOOKUP(E101,'R-Жен'!C:E,2,FALSE))</f>
        <v/>
      </c>
      <c r="G101" s="84"/>
      <c r="H101" s="10" t="str">
        <f>IF(E101="","",SUMIF('R-Жен'!C:C,E101,'R-Жен'!B:B))</f>
        <v/>
      </c>
      <c r="I101" s="92" t="str">
        <f>IF(E101="","",VLOOKUP(E101,'R-Жен'!C:E,3,FALSE))</f>
        <v/>
      </c>
      <c r="J101" s="89"/>
      <c r="K101" s="13" t="e">
        <f t="shared" si="14"/>
        <v>#VALUE!</v>
      </c>
      <c r="L101" s="13" t="e">
        <f t="shared" si="15"/>
        <v>#VALUE!</v>
      </c>
      <c r="M101" s="13" t="e">
        <f t="shared" si="16"/>
        <v>#VALUE!</v>
      </c>
      <c r="N101" s="20" t="str">
        <f>IF(E101="","",SUMIF('R-Жен'!C:C,E101,'R-Жен'!F:F))</f>
        <v/>
      </c>
      <c r="O101" s="1" t="str">
        <f>IF(E101="","",SUMIF(#REF!,E101,#REF!))</f>
        <v/>
      </c>
      <c r="P101" s="1" t="str">
        <f>IF(E101="","",SUMIF(#REF!,E101,#REF!))</f>
        <v/>
      </c>
      <c r="Q101" s="93" t="str">
        <f t="shared" si="11"/>
        <v/>
      </c>
      <c r="R101" s="1" t="e">
        <f t="shared" si="12"/>
        <v>#VALUE!</v>
      </c>
      <c r="S101" s="1" t="str">
        <f>IF(E101="","",SUMIF('R-Жен'!C:C,E101,'R-Жен'!A:A))</f>
        <v/>
      </c>
    </row>
    <row r="102" spans="1:19" ht="18" customHeight="1">
      <c r="A102" s="260"/>
      <c r="B102" s="263"/>
      <c r="C102" s="256"/>
      <c r="D102" s="150">
        <f t="shared" si="18"/>
        <v>88</v>
      </c>
      <c r="E102" s="3"/>
      <c r="F102" s="9" t="str">
        <f>IF(E102="","",VLOOKUP(E102,'R-Жен'!C:E,2,FALSE))</f>
        <v/>
      </c>
      <c r="G102" s="84"/>
      <c r="H102" s="10" t="str">
        <f>IF(E102="","",SUMIF('R-Жен'!C:C,E102,'R-Жен'!B:B))</f>
        <v/>
      </c>
      <c r="I102" s="92" t="str">
        <f>IF(E102="","",VLOOKUP(E102,'R-Жен'!C:E,3,FALSE))</f>
        <v/>
      </c>
      <c r="J102" s="89"/>
      <c r="K102" s="13" t="e">
        <f t="shared" si="14"/>
        <v>#VALUE!</v>
      </c>
      <c r="L102" s="13" t="e">
        <f t="shared" si="15"/>
        <v>#VALUE!</v>
      </c>
      <c r="M102" s="13" t="e">
        <f t="shared" si="16"/>
        <v>#VALUE!</v>
      </c>
      <c r="N102" s="20" t="str">
        <f>IF(E102="","",SUMIF('R-Жен'!C:C,E102,'R-Жен'!F:F))</f>
        <v/>
      </c>
      <c r="O102" s="1" t="str">
        <f>IF(E102="","",SUMIF(#REF!,E102,#REF!))</f>
        <v/>
      </c>
      <c r="P102" s="1" t="str">
        <f>IF(E102="","",SUMIF(#REF!,E102,#REF!))</f>
        <v/>
      </c>
      <c r="Q102" s="93" t="str">
        <f t="shared" si="11"/>
        <v/>
      </c>
      <c r="R102" s="1" t="e">
        <f t="shared" si="12"/>
        <v>#VALUE!</v>
      </c>
      <c r="S102" s="1" t="str">
        <f>IF(E102="","",SUMIF('R-Жен'!C:C,E102,'R-Жен'!A:A))</f>
        <v/>
      </c>
    </row>
    <row r="103" spans="1:19" ht="18" customHeight="1">
      <c r="A103" s="260"/>
      <c r="B103" s="263"/>
      <c r="C103" s="256"/>
      <c r="D103" s="150">
        <f t="shared" si="18"/>
        <v>89</v>
      </c>
      <c r="E103" s="3"/>
      <c r="F103" s="9" t="str">
        <f>IF(E103="","",VLOOKUP(E103,'R-Жен'!C:E,2,FALSE))</f>
        <v/>
      </c>
      <c r="G103" s="84"/>
      <c r="H103" s="10" t="str">
        <f>IF(E103="","",SUMIF('R-Жен'!C:C,E103,'R-Жен'!B:B))</f>
        <v/>
      </c>
      <c r="I103" s="92" t="str">
        <f>IF(E103="","",VLOOKUP(E103,'R-Жен'!C:E,3,FALSE))</f>
        <v/>
      </c>
      <c r="J103" s="89"/>
      <c r="K103" s="13" t="e">
        <f t="shared" si="14"/>
        <v>#VALUE!</v>
      </c>
      <c r="L103" s="13" t="e">
        <f t="shared" si="15"/>
        <v>#VALUE!</v>
      </c>
      <c r="M103" s="13" t="e">
        <f t="shared" si="16"/>
        <v>#VALUE!</v>
      </c>
      <c r="N103" s="20" t="str">
        <f>IF(E103="","",SUMIF('R-Жен'!C:C,E103,'R-Жен'!F:F))</f>
        <v/>
      </c>
      <c r="O103" s="1" t="str">
        <f>IF(E103="","",SUMIF(#REF!,E103,#REF!))</f>
        <v/>
      </c>
      <c r="P103" s="1" t="str">
        <f>IF(E103="","",SUMIF(#REF!,E103,#REF!))</f>
        <v/>
      </c>
      <c r="Q103" s="93" t="str">
        <f t="shared" si="11"/>
        <v/>
      </c>
      <c r="R103" s="1" t="e">
        <f t="shared" si="12"/>
        <v>#VALUE!</v>
      </c>
      <c r="S103" s="1" t="str">
        <f>IF(E103="","",SUMIF('R-Жен'!C:C,E103,'R-Жен'!A:A))</f>
        <v/>
      </c>
    </row>
    <row r="104" spans="1:19" ht="18" customHeight="1" thickBot="1">
      <c r="A104" s="260"/>
      <c r="B104" s="263"/>
      <c r="C104" s="256"/>
      <c r="D104" s="150">
        <f t="shared" si="18"/>
        <v>90</v>
      </c>
      <c r="E104" s="3"/>
      <c r="F104" s="9" t="str">
        <f>IF(E104="","",VLOOKUP(E104,'R-Жен'!C:E,2,FALSE))</f>
        <v/>
      </c>
      <c r="G104" s="84"/>
      <c r="H104" s="10" t="str">
        <f>IF(E104="","",SUMIF('R-Жен'!C:C,E104,'R-Жен'!B:B))</f>
        <v/>
      </c>
      <c r="I104" s="92" t="str">
        <f>IF(E104="","",VLOOKUP(E104,'R-Жен'!C:E,3,FALSE))</f>
        <v/>
      </c>
      <c r="J104" s="89"/>
      <c r="K104" s="13" t="e">
        <f t="shared" si="14"/>
        <v>#VALUE!</v>
      </c>
      <c r="L104" s="13" t="e">
        <f t="shared" si="15"/>
        <v>#VALUE!</v>
      </c>
      <c r="M104" s="13" t="e">
        <f t="shared" si="16"/>
        <v>#VALUE!</v>
      </c>
      <c r="N104" s="20" t="str">
        <f>IF(E104="","",SUMIF('R-Жен'!C:C,E104,'R-Жен'!F:F))</f>
        <v/>
      </c>
      <c r="O104" s="1" t="str">
        <f>IF(E104="","",SUMIF(#REF!,E104,#REF!))</f>
        <v/>
      </c>
      <c r="P104" s="1" t="str">
        <f>IF(E104="","",SUMIF(#REF!,E104,#REF!))</f>
        <v/>
      </c>
      <c r="Q104" s="93" t="str">
        <f t="shared" si="11"/>
        <v/>
      </c>
      <c r="R104" s="1" t="e">
        <f t="shared" si="12"/>
        <v>#VALUE!</v>
      </c>
      <c r="S104" s="1" t="str">
        <f>IF(E104="","",SUMIF('R-Жен'!C:C,E104,'R-Жен'!A:A))</f>
        <v/>
      </c>
    </row>
    <row r="105" spans="1:19" ht="18" customHeight="1" thickBot="1">
      <c r="A105" s="261"/>
      <c r="B105" s="264"/>
      <c r="C105" s="257"/>
      <c r="D105" s="6"/>
      <c r="E105" s="6" t="s">
        <v>72</v>
      </c>
      <c r="F105" s="268" t="s">
        <v>13629</v>
      </c>
      <c r="G105" s="268"/>
      <c r="H105" s="269"/>
      <c r="I105" s="269"/>
      <c r="J105" s="270"/>
      <c r="K105" s="13" t="e">
        <f t="shared" si="14"/>
        <v>#VALUE!</v>
      </c>
      <c r="L105" s="13" t="e">
        <f t="shared" si="15"/>
        <v>#VALUE!</v>
      </c>
      <c r="M105" s="13" t="e">
        <f t="shared" si="16"/>
        <v>#VALUE!</v>
      </c>
      <c r="N105" s="20">
        <f>IF(E105="","",SUMIF('R-Жен'!C:C,E105,'R-Жен'!F:F))</f>
        <v>0</v>
      </c>
      <c r="O105" s="1" t="e">
        <f>IF(E105="","",SUMIF(#REF!,E105,#REF!))</f>
        <v>#REF!</v>
      </c>
      <c r="P105" s="1" t="e">
        <f>IF(E105="","",SUMIF(#REF!,E105,#REF!))</f>
        <v>#REF!</v>
      </c>
      <c r="Q105" s="93" t="e">
        <f t="shared" si="11"/>
        <v>#REF!</v>
      </c>
      <c r="R105" s="1" t="e">
        <f t="shared" si="12"/>
        <v>#REF!</v>
      </c>
      <c r="S105" s="1">
        <f>IF(E105="","",SUMIF('R-Жен'!C:C,E105,'R-Жен'!A:A))</f>
        <v>0</v>
      </c>
    </row>
    <row r="106" spans="1:19" ht="18" customHeight="1">
      <c r="A106" s="259">
        <f>1+A95</f>
        <v>8</v>
      </c>
      <c r="B106" s="262">
        <f>1+B95</f>
        <v>10</v>
      </c>
      <c r="C106" s="254" t="s">
        <v>9538</v>
      </c>
      <c r="D106" s="150">
        <f>1+D104</f>
        <v>91</v>
      </c>
      <c r="E106" s="3" t="s">
        <v>13515</v>
      </c>
      <c r="F106" s="9" t="str">
        <f>IF(E106="","",VLOOKUP(E106,'R-Жен'!C:E,2,FALSE))</f>
        <v>03.11.2004</v>
      </c>
      <c r="G106" s="81" t="s">
        <v>13503</v>
      </c>
      <c r="H106" s="10">
        <f>IF(E106="","",SUMIF('R-Жен'!C:C,E106,'R-Жен'!B:B))</f>
        <v>555</v>
      </c>
      <c r="I106" s="92" t="str">
        <f>IF(E106="","",VLOOKUP(E106,'R-Жен'!C:E,3,FALSE))</f>
        <v>Краснодар</v>
      </c>
      <c r="J106" s="89" t="s">
        <v>13517</v>
      </c>
      <c r="K106" s="13" t="e">
        <f>MID(#REF!,1,SEARCH(" ",#REF!)-1)</f>
        <v>#REF!</v>
      </c>
      <c r="L106" s="13" t="e">
        <f>MID(#REF!,SEARCH(" ",#REF!)+1,1)</f>
        <v>#REF!</v>
      </c>
      <c r="M106" s="13" t="e">
        <f t="shared" si="16"/>
        <v>#REF!</v>
      </c>
      <c r="N106" s="213" t="e">
        <f>IF(#REF!="","",SUMIF('R-Жен'!C:C,#REF!,'R-Жен'!F:F))</f>
        <v>#REF!</v>
      </c>
      <c r="O106" s="1" t="e">
        <f>IF(#REF!="","",SUMIF(#REF!,#REF!,#REF!))</f>
        <v>#REF!</v>
      </c>
      <c r="P106" s="1" t="e">
        <f>IF(#REF!="","",SUMIF(#REF!,#REF!,#REF!))</f>
        <v>#REF!</v>
      </c>
      <c r="Q106" s="93" t="e">
        <f>IF(#REF!=0,O106,#REF!)</f>
        <v>#REF!</v>
      </c>
      <c r="R106" s="1" t="e">
        <f>#REF!-Q106</f>
        <v>#REF!</v>
      </c>
      <c r="S106" s="1" t="e">
        <f>IF(#REF!="","",SUMIF('R-Жен'!C:C,#REF!,'R-Жен'!A:A))</f>
        <v>#REF!</v>
      </c>
    </row>
    <row r="107" spans="1:19" ht="18" customHeight="1">
      <c r="A107" s="260"/>
      <c r="B107" s="263"/>
      <c r="C107" s="255"/>
      <c r="D107" s="150">
        <f>1+D106</f>
        <v>92</v>
      </c>
      <c r="E107" s="3" t="s">
        <v>13525</v>
      </c>
      <c r="F107" s="9" t="str">
        <f>IF(E107="","",VLOOKUP(E107,'R-Жен'!C:E,2,FALSE))</f>
        <v>29.05.1975</v>
      </c>
      <c r="G107" s="81" t="s">
        <v>13516</v>
      </c>
      <c r="H107" s="10">
        <f>IF(E107="","",SUMIF('R-Жен'!C:C,E107,'R-Жен'!B:B))</f>
        <v>367</v>
      </c>
      <c r="I107" s="92" t="str">
        <f>IF(E107="","",VLOOKUP(E107,'R-Жен'!C:E,3,FALSE))</f>
        <v>Краснодар</v>
      </c>
      <c r="J107" s="89" t="s">
        <v>13526</v>
      </c>
      <c r="K107" s="13" t="str">
        <f>MID(E106,1,SEARCH(" ",E106)-1)</f>
        <v>ЖУРАВЛЕВ</v>
      </c>
      <c r="L107" s="13" t="str">
        <f>MID(E106,SEARCH(" ",E106)+1,1)</f>
        <v>Е</v>
      </c>
      <c r="M107" s="13" t="str">
        <f t="shared" si="16"/>
        <v>ЖУРАВЛЕВ Е.</v>
      </c>
      <c r="N107" s="20">
        <f>IF(E106="","",SUMIF('R-Жен'!C:C,E106,'R-Жен'!F:F))</f>
        <v>0</v>
      </c>
      <c r="O107" s="1" t="e">
        <f>IF(E106="","",SUMIF(#REF!,E106,#REF!))</f>
        <v>#REF!</v>
      </c>
      <c r="P107" s="1" t="e">
        <f>IF(E106="","",SUMIF(#REF!,E106,#REF!))</f>
        <v>#REF!</v>
      </c>
      <c r="Q107" s="93">
        <f>IF(H106=0,O107,H106)</f>
        <v>555</v>
      </c>
      <c r="R107" s="1">
        <f>H106-Q107</f>
        <v>0</v>
      </c>
      <c r="S107" s="1">
        <f>IF(E106="","",SUMIF('R-Жен'!C:C,E106,'R-Жен'!A:A))</f>
        <v>434</v>
      </c>
    </row>
    <row r="108" spans="1:19" ht="18" customHeight="1">
      <c r="A108" s="260"/>
      <c r="B108" s="263"/>
      <c r="C108" s="255"/>
      <c r="D108" s="150">
        <f t="shared" ref="D108:D115" si="19">1+D107</f>
        <v>93</v>
      </c>
      <c r="E108" s="3" t="s">
        <v>13540</v>
      </c>
      <c r="F108" s="9" t="str">
        <f>IF(E108="","",VLOOKUP(E108,'R-Жен'!C:E,2,FALSE))</f>
        <v>27.12.1983</v>
      </c>
      <c r="G108" s="81" t="s">
        <v>13502</v>
      </c>
      <c r="H108" s="10">
        <f>IF(E108="","",SUMIF('R-Жен'!C:C,E108,'R-Жен'!B:B))</f>
        <v>429</v>
      </c>
      <c r="I108" s="92" t="str">
        <f>IF(E108="","",VLOOKUP(E108,'R-Жен'!C:E,3,FALSE))</f>
        <v>Краснодар</v>
      </c>
      <c r="J108" s="89" t="s">
        <v>13512</v>
      </c>
      <c r="K108" s="13" t="str">
        <f>MID(E107,1,SEARCH(" ",E107)-1)</f>
        <v>ЛЕБЕДЕВ</v>
      </c>
      <c r="L108" s="13" t="str">
        <f>MID(E107,SEARCH(" ",E107)+1,1)</f>
        <v>А</v>
      </c>
      <c r="M108" s="13" t="str">
        <f t="shared" si="16"/>
        <v>ЛЕБЕДЕВ А.</v>
      </c>
      <c r="N108" s="20">
        <f>IF(E107="","",SUMIF('R-Жен'!C:C,E107,'R-Жен'!F:F))</f>
        <v>0</v>
      </c>
      <c r="O108" s="1" t="e">
        <f>IF(E107="","",SUMIF(#REF!,E107,#REF!))</f>
        <v>#REF!</v>
      </c>
      <c r="P108" s="1" t="e">
        <f>IF(E107="","",SUMIF(#REF!,E107,#REF!))</f>
        <v>#REF!</v>
      </c>
      <c r="Q108" s="93">
        <f>IF(H107=0,O108,H107)</f>
        <v>367</v>
      </c>
      <c r="R108" s="1">
        <f>H107-Q108</f>
        <v>0</v>
      </c>
      <c r="S108" s="1">
        <f>IF(E107="","",SUMIF('R-Жен'!C:C,E107,'R-Жен'!A:A))</f>
        <v>663</v>
      </c>
    </row>
    <row r="109" spans="1:19" ht="18" customHeight="1">
      <c r="A109" s="260"/>
      <c r="B109" s="263"/>
      <c r="C109" s="255"/>
      <c r="D109" s="150">
        <f t="shared" si="19"/>
        <v>94</v>
      </c>
      <c r="E109" s="3" t="s">
        <v>13542</v>
      </c>
      <c r="F109" s="9" t="str">
        <f>IF(E109="","",VLOOKUP(E109,'R-Жен'!C:E,2,FALSE))</f>
        <v>08.03.2005</v>
      </c>
      <c r="G109" s="81" t="s">
        <v>13503</v>
      </c>
      <c r="H109" s="10">
        <f>IF(E109="","",SUMIF('R-Жен'!C:C,E109,'R-Жен'!B:B))</f>
        <v>527</v>
      </c>
      <c r="I109" s="92" t="str">
        <f>IF(E109="","",VLOOKUP(E109,'R-Жен'!C:E,3,FALSE))</f>
        <v>Краснодар</v>
      </c>
      <c r="J109" s="89" t="s">
        <v>13517</v>
      </c>
      <c r="K109" s="13" t="str">
        <f>MID(E108,1,SEARCH(" ",E108)-1)</f>
        <v>ШЛЫНДРОВ</v>
      </c>
      <c r="L109" s="13" t="str">
        <f>MID(E108,SEARCH(" ",E108)+1,1)</f>
        <v>А</v>
      </c>
      <c r="M109" s="13" t="str">
        <f t="shared" si="16"/>
        <v>ШЛЫНДРОВ А.</v>
      </c>
      <c r="N109" s="20">
        <f>IF(E108="","",SUMIF('R-Жен'!C:C,E108,'R-Жен'!F:F))</f>
        <v>0</v>
      </c>
      <c r="O109" s="1" t="e">
        <f>IF(E108="","",SUMIF(#REF!,E108,#REF!))</f>
        <v>#REF!</v>
      </c>
      <c r="P109" s="1" t="e">
        <f>IF(E108="","",SUMIF(#REF!,E108,#REF!))</f>
        <v>#REF!</v>
      </c>
      <c r="Q109" s="93">
        <f>IF(H108=0,O109,H108)</f>
        <v>429</v>
      </c>
      <c r="R109" s="1">
        <f>H108-Q109</f>
        <v>0</v>
      </c>
      <c r="S109" s="1">
        <f>IF(E108="","",SUMIF('R-Жен'!C:C,E108,'R-Жен'!A:A))</f>
        <v>573</v>
      </c>
    </row>
    <row r="110" spans="1:19" ht="18" customHeight="1">
      <c r="A110" s="260"/>
      <c r="B110" s="263"/>
      <c r="C110" s="255"/>
      <c r="D110" s="150">
        <f t="shared" si="19"/>
        <v>95</v>
      </c>
      <c r="J110" s="214"/>
      <c r="K110" s="13" t="str">
        <f>MID(E109,1,SEARCH(" ",E109)-1)</f>
        <v>ЭРЕНЦЕНОВ</v>
      </c>
      <c r="L110" s="13" t="str">
        <f>MID(E109,SEARCH(" ",E109)+1,1)</f>
        <v>А</v>
      </c>
      <c r="M110" s="13" t="str">
        <f t="shared" si="16"/>
        <v>ЭРЕНЦЕНОВ А.</v>
      </c>
      <c r="N110" s="20">
        <f>IF(E109="","",SUMIF('R-Жен'!C:C,E109,'R-Жен'!F:F))</f>
        <v>0</v>
      </c>
      <c r="O110" s="1" t="e">
        <f>IF(E109="","",SUMIF(#REF!,E109,#REF!))</f>
        <v>#REF!</v>
      </c>
      <c r="P110" s="1" t="e">
        <f>IF(E109="","",SUMIF(#REF!,E109,#REF!))</f>
        <v>#REF!</v>
      </c>
      <c r="Q110" s="93">
        <f>IF(H109=0,O110,H109)</f>
        <v>527</v>
      </c>
      <c r="R110" s="1">
        <f>H109-Q110</f>
        <v>0</v>
      </c>
      <c r="S110" s="1">
        <f>IF(E109="","",SUMIF('R-Жен'!C:C,E109,'R-Жен'!A:A))</f>
        <v>468</v>
      </c>
    </row>
    <row r="111" spans="1:19" ht="18" customHeight="1">
      <c r="A111" s="260"/>
      <c r="B111" s="263"/>
      <c r="C111" s="255"/>
      <c r="D111" s="150">
        <f t="shared" si="19"/>
        <v>96</v>
      </c>
      <c r="E111" s="3"/>
      <c r="F111" s="9" t="str">
        <f>IF(E111="","",VLOOKUP(E111,'R-Жен'!C:E,2,FALSE))</f>
        <v/>
      </c>
      <c r="G111" s="81"/>
      <c r="H111" s="10" t="str">
        <f>IF(E111="","",SUMIF('R-Жен'!C:C,E111,'R-Жен'!B:B))</f>
        <v/>
      </c>
      <c r="I111" s="92" t="str">
        <f>IF(E111="","",VLOOKUP(E111,'R-Жен'!C:E,3,FALSE))</f>
        <v/>
      </c>
      <c r="J111" s="89"/>
      <c r="K111" s="13" t="e">
        <f t="shared" si="14"/>
        <v>#VALUE!</v>
      </c>
      <c r="L111" s="13" t="e">
        <f t="shared" si="15"/>
        <v>#VALUE!</v>
      </c>
      <c r="M111" s="13" t="e">
        <f t="shared" si="16"/>
        <v>#VALUE!</v>
      </c>
      <c r="N111" s="20" t="str">
        <f>IF(E111="","",SUMIF('R-Жен'!C:C,E111,'R-Жен'!F:F))</f>
        <v/>
      </c>
      <c r="O111" s="1" t="str">
        <f>IF(E111="","",SUMIF(#REF!,E111,#REF!))</f>
        <v/>
      </c>
      <c r="P111" s="1" t="str">
        <f>IF(E111="","",SUMIF(#REF!,E111,#REF!))</f>
        <v/>
      </c>
      <c r="Q111" s="93" t="str">
        <f t="shared" si="11"/>
        <v/>
      </c>
      <c r="R111" s="1" t="e">
        <f t="shared" si="12"/>
        <v>#VALUE!</v>
      </c>
      <c r="S111" s="1" t="str">
        <f>IF(E111="","",SUMIF('R-Жен'!C:C,E111,'R-Жен'!A:A))</f>
        <v/>
      </c>
    </row>
    <row r="112" spans="1:19" ht="18" customHeight="1">
      <c r="A112" s="260"/>
      <c r="B112" s="263"/>
      <c r="C112" s="255">
        <f>IF(H106="","",H106+H107+H108+H109)</f>
        <v>1878</v>
      </c>
      <c r="D112" s="150">
        <f t="shared" si="19"/>
        <v>97</v>
      </c>
      <c r="E112" s="3"/>
      <c r="F112" s="9" t="str">
        <f>IF(E112="","",VLOOKUP(E112,'R-Жен'!C:E,2,FALSE))</f>
        <v/>
      </c>
      <c r="G112" s="81"/>
      <c r="H112" s="10" t="str">
        <f>IF(E112="","",SUMIF('R-Жен'!C:C,E112,'R-Жен'!B:B))</f>
        <v/>
      </c>
      <c r="I112" s="92" t="str">
        <f>IF(E112="","",VLOOKUP(E112,'R-Жен'!C:E,3,FALSE))</f>
        <v/>
      </c>
      <c r="J112" s="89"/>
      <c r="K112" s="13" t="e">
        <f t="shared" si="14"/>
        <v>#VALUE!</v>
      </c>
      <c r="L112" s="13" t="e">
        <f t="shared" si="15"/>
        <v>#VALUE!</v>
      </c>
      <c r="M112" s="13" t="e">
        <f t="shared" si="16"/>
        <v>#VALUE!</v>
      </c>
      <c r="N112" s="20" t="str">
        <f>IF(E112="","",SUMIF('R-Жен'!C:C,E112,'R-Жен'!F:F))</f>
        <v/>
      </c>
      <c r="O112" s="1" t="str">
        <f>IF(E112="","",SUMIF(#REF!,E112,#REF!))</f>
        <v/>
      </c>
      <c r="P112" s="1" t="str">
        <f>IF(E112="","",SUMIF(#REF!,E112,#REF!))</f>
        <v/>
      </c>
      <c r="Q112" s="93" t="str">
        <f t="shared" si="11"/>
        <v/>
      </c>
      <c r="R112" s="1" t="e">
        <f t="shared" si="12"/>
        <v>#VALUE!</v>
      </c>
      <c r="S112" s="1" t="str">
        <f>IF(E112="","",SUMIF('R-Жен'!C:C,E112,'R-Жен'!A:A))</f>
        <v/>
      </c>
    </row>
    <row r="113" spans="1:19" ht="18" customHeight="1">
      <c r="A113" s="260"/>
      <c r="B113" s="263"/>
      <c r="C113" s="255"/>
      <c r="D113" s="150">
        <f t="shared" si="19"/>
        <v>98</v>
      </c>
      <c r="E113" s="3"/>
      <c r="F113" s="9" t="str">
        <f>IF(E113="","",VLOOKUP(E113,'R-Жен'!C:E,2,FALSE))</f>
        <v/>
      </c>
      <c r="G113" s="81"/>
      <c r="H113" s="10" t="str">
        <f>IF(E113="","",SUMIF('R-Жен'!C:C,E113,'R-Жен'!B:B))</f>
        <v/>
      </c>
      <c r="I113" s="92" t="str">
        <f>IF(E113="","",VLOOKUP(E113,'R-Жен'!C:E,3,FALSE))</f>
        <v/>
      </c>
      <c r="J113" s="89"/>
      <c r="K113" s="13" t="e">
        <f t="shared" si="14"/>
        <v>#VALUE!</v>
      </c>
      <c r="L113" s="13" t="e">
        <f t="shared" si="15"/>
        <v>#VALUE!</v>
      </c>
      <c r="M113" s="13" t="e">
        <f t="shared" si="16"/>
        <v>#VALUE!</v>
      </c>
      <c r="N113" s="20" t="str">
        <f>IF(E113="","",SUMIF('R-Жен'!C:C,E113,'R-Жен'!F:F))</f>
        <v/>
      </c>
      <c r="O113" s="1" t="str">
        <f>IF(E113="","",SUMIF(#REF!,E113,#REF!))</f>
        <v/>
      </c>
      <c r="P113" s="1" t="str">
        <f>IF(E113="","",SUMIF(#REF!,E113,#REF!))</f>
        <v/>
      </c>
      <c r="Q113" s="93" t="str">
        <f t="shared" si="11"/>
        <v/>
      </c>
      <c r="R113" s="1" t="e">
        <f t="shared" si="12"/>
        <v>#VALUE!</v>
      </c>
      <c r="S113" s="1" t="str">
        <f>IF(E113="","",SUMIF('R-Жен'!C:C,E113,'R-Жен'!A:A))</f>
        <v/>
      </c>
    </row>
    <row r="114" spans="1:19" ht="18" customHeight="1">
      <c r="A114" s="260"/>
      <c r="B114" s="263"/>
      <c r="C114" s="255"/>
      <c r="D114" s="150">
        <f t="shared" si="19"/>
        <v>99</v>
      </c>
      <c r="E114" s="3"/>
      <c r="F114" s="9" t="str">
        <f>IF(E114="","",VLOOKUP(E114,'R-Жен'!C:E,2,FALSE))</f>
        <v/>
      </c>
      <c r="G114" s="81"/>
      <c r="H114" s="10" t="str">
        <f>IF(E114="","",SUMIF('R-Жен'!C:C,E114,'R-Жен'!B:B))</f>
        <v/>
      </c>
      <c r="I114" s="92" t="str">
        <f>IF(E114="","",VLOOKUP(E114,'R-Жен'!C:E,3,FALSE))</f>
        <v/>
      </c>
      <c r="J114" s="89"/>
      <c r="K114" s="13" t="e">
        <f t="shared" si="14"/>
        <v>#VALUE!</v>
      </c>
      <c r="L114" s="13" t="e">
        <f t="shared" si="15"/>
        <v>#VALUE!</v>
      </c>
      <c r="M114" s="13" t="e">
        <f t="shared" si="16"/>
        <v>#VALUE!</v>
      </c>
      <c r="N114" s="20" t="str">
        <f>IF(E114="","",SUMIF('R-Жен'!C:C,E114,'R-Жен'!F:F))</f>
        <v/>
      </c>
      <c r="O114" s="1" t="str">
        <f>IF(E114="","",SUMIF(#REF!,E114,#REF!))</f>
        <v/>
      </c>
      <c r="P114" s="1" t="str">
        <f>IF(E114="","",SUMIF(#REF!,E114,#REF!))</f>
        <v/>
      </c>
      <c r="Q114" s="93" t="str">
        <f t="shared" si="11"/>
        <v/>
      </c>
      <c r="R114" s="1" t="e">
        <f t="shared" si="12"/>
        <v>#VALUE!</v>
      </c>
      <c r="S114" s="1" t="str">
        <f>IF(E114="","",SUMIF('R-Жен'!C:C,E114,'R-Жен'!A:A))</f>
        <v/>
      </c>
    </row>
    <row r="115" spans="1:19" ht="18" customHeight="1" thickBot="1">
      <c r="A115" s="260"/>
      <c r="B115" s="263"/>
      <c r="C115" s="255"/>
      <c r="D115" s="150">
        <f t="shared" si="19"/>
        <v>100</v>
      </c>
      <c r="E115" s="3"/>
      <c r="F115" s="9" t="str">
        <f>IF(E115="","",VLOOKUP(E115,'R-Жен'!C:E,2,FALSE))</f>
        <v/>
      </c>
      <c r="G115" s="81"/>
      <c r="H115" s="10" t="str">
        <f>IF(E115="","",SUMIF('R-Жен'!C:C,E115,'R-Жен'!B:B))</f>
        <v/>
      </c>
      <c r="I115" s="92" t="str">
        <f>IF(E115="","",VLOOKUP(E115,'R-Жен'!C:E,3,FALSE))</f>
        <v/>
      </c>
      <c r="J115" s="89"/>
      <c r="K115" s="13" t="e">
        <f t="shared" si="14"/>
        <v>#VALUE!</v>
      </c>
      <c r="L115" s="13" t="e">
        <f t="shared" si="15"/>
        <v>#VALUE!</v>
      </c>
      <c r="M115" s="13" t="e">
        <f t="shared" si="16"/>
        <v>#VALUE!</v>
      </c>
      <c r="N115" s="20" t="str">
        <f>IF(E115="","",SUMIF('R-Жен'!C:C,E115,'R-Жен'!F:F))</f>
        <v/>
      </c>
      <c r="O115" s="1" t="str">
        <f>IF(E115="","",SUMIF(#REF!,E115,#REF!))</f>
        <v/>
      </c>
      <c r="P115" s="1" t="str">
        <f>IF(E115="","",SUMIF(#REF!,E115,#REF!))</f>
        <v/>
      </c>
      <c r="Q115" s="93" t="str">
        <f t="shared" si="11"/>
        <v/>
      </c>
      <c r="R115" s="1" t="e">
        <f t="shared" si="12"/>
        <v>#VALUE!</v>
      </c>
      <c r="S115" s="1" t="str">
        <f>IF(E115="","",SUMIF('R-Жен'!C:C,E115,'R-Жен'!A:A))</f>
        <v/>
      </c>
    </row>
    <row r="116" spans="1:19" ht="18" customHeight="1" thickBot="1">
      <c r="A116" s="261"/>
      <c r="B116" s="264"/>
      <c r="C116" s="258"/>
      <c r="D116" s="6"/>
      <c r="E116" s="6" t="s">
        <v>72</v>
      </c>
      <c r="F116" s="265" t="s">
        <v>13526</v>
      </c>
      <c r="G116" s="265"/>
      <c r="H116" s="266"/>
      <c r="I116" s="266"/>
      <c r="J116" s="267"/>
      <c r="K116" s="13" t="e">
        <f t="shared" si="14"/>
        <v>#VALUE!</v>
      </c>
      <c r="L116" s="13" t="e">
        <f t="shared" si="15"/>
        <v>#VALUE!</v>
      </c>
      <c r="M116" s="13" t="e">
        <f t="shared" si="16"/>
        <v>#VALUE!</v>
      </c>
      <c r="N116" s="20">
        <f>IF(E116="","",SUMIF('R-Жен'!C:C,E116,'R-Жен'!F:F))</f>
        <v>0</v>
      </c>
      <c r="O116" s="1" t="e">
        <f>IF(E116="","",SUMIF(#REF!,E116,#REF!))</f>
        <v>#REF!</v>
      </c>
      <c r="P116" s="1" t="e">
        <f>IF(E116="","",SUMIF(#REF!,E116,#REF!))</f>
        <v>#REF!</v>
      </c>
      <c r="Q116" s="93" t="e">
        <f t="shared" si="11"/>
        <v>#REF!</v>
      </c>
      <c r="R116" s="1" t="e">
        <f t="shared" si="12"/>
        <v>#REF!</v>
      </c>
      <c r="S116" s="1">
        <f>IF(E116="","",SUMIF('R-Жен'!C:C,E116,'R-Жен'!A:A))</f>
        <v>0</v>
      </c>
    </row>
    <row r="117" spans="1:19" ht="18" customHeight="1">
      <c r="A117" s="259">
        <f>1+A106</f>
        <v>9</v>
      </c>
      <c r="B117" s="262">
        <f>1+B106</f>
        <v>11</v>
      </c>
      <c r="C117" s="254" t="s">
        <v>9537</v>
      </c>
      <c r="D117" s="150">
        <f>1+D115</f>
        <v>101</v>
      </c>
      <c r="E117" s="3" t="s">
        <v>13508</v>
      </c>
      <c r="F117" s="8" t="str">
        <f>IF(E117="","",VLOOKUP(E117,'R-Жен'!C:E,2,FALSE))</f>
        <v>27.04.2001</v>
      </c>
      <c r="G117" s="81" t="s">
        <v>13503</v>
      </c>
      <c r="H117" s="7">
        <f>IF(E117="","",SUMIF('R-Жен'!C:C,E117,'R-Жен'!B:B))</f>
        <v>626</v>
      </c>
      <c r="I117" s="91" t="str">
        <f>IF(E117="","",VLOOKUP(E117,'R-Жен'!C:E,3,FALSE))</f>
        <v>Ялта</v>
      </c>
      <c r="J117" s="89" t="s">
        <v>13596</v>
      </c>
      <c r="K117" s="13" t="str">
        <f t="shared" si="14"/>
        <v>БОРОДИН</v>
      </c>
      <c r="L117" s="13" t="str">
        <f t="shared" si="15"/>
        <v>И</v>
      </c>
      <c r="M117" s="13" t="str">
        <f t="shared" si="16"/>
        <v>БОРОДИН И.</v>
      </c>
      <c r="N117" s="20">
        <f>IF(E117="","",SUMIF('R-Жен'!C:C,E117,'R-Жен'!F:F))</f>
        <v>0</v>
      </c>
      <c r="O117" s="1" t="e">
        <f>IF(E117="","",SUMIF(#REF!,E117,#REF!))</f>
        <v>#REF!</v>
      </c>
      <c r="P117" s="1" t="e">
        <f>IF(E117="","",SUMIF(#REF!,E117,#REF!))</f>
        <v>#REF!</v>
      </c>
      <c r="Q117" s="93">
        <f t="shared" si="11"/>
        <v>626</v>
      </c>
      <c r="R117" s="1">
        <f t="shared" si="12"/>
        <v>0</v>
      </c>
      <c r="S117" s="1">
        <f>IF(E117="","",SUMIF('R-Жен'!C:C,E117,'R-Жен'!A:A))</f>
        <v>375</v>
      </c>
    </row>
    <row r="118" spans="1:19" ht="18" customHeight="1">
      <c r="A118" s="260"/>
      <c r="B118" s="263"/>
      <c r="C118" s="255"/>
      <c r="D118" s="150">
        <f>1+D117</f>
        <v>102</v>
      </c>
      <c r="E118" s="3" t="s">
        <v>13535</v>
      </c>
      <c r="F118" s="9" t="str">
        <f>IF(E118="","",VLOOKUP(E118,'R-Жен'!C:E,2,FALSE))</f>
        <v>05.11.1959</v>
      </c>
      <c r="G118" s="81" t="s">
        <v>13516</v>
      </c>
      <c r="H118" s="10">
        <f>IF(E118="","",SUMIF('R-Жен'!C:C,E118,'R-Жен'!B:B))</f>
        <v>287</v>
      </c>
      <c r="I118" s="92" t="str">
        <f>IF(E118="","",VLOOKUP(E118,'R-Жен'!C:E,3,FALSE))</f>
        <v>Севастополь</v>
      </c>
      <c r="J118" s="89" t="s">
        <v>13597</v>
      </c>
      <c r="K118" s="13" t="str">
        <f t="shared" si="14"/>
        <v>УКРАИНСКИЙ</v>
      </c>
      <c r="L118" s="13" t="str">
        <f t="shared" si="15"/>
        <v>А</v>
      </c>
      <c r="M118" s="13" t="str">
        <f t="shared" si="16"/>
        <v>УКРАИНСКИЙ А.</v>
      </c>
      <c r="N118" s="20">
        <f>IF(E118="","",SUMIF('R-Жен'!C:C,E118,'R-Жен'!F:F))</f>
        <v>0</v>
      </c>
      <c r="O118" s="1" t="e">
        <f>IF(E118="","",SUMIF(#REF!,E118,#REF!))</f>
        <v>#REF!</v>
      </c>
      <c r="P118" s="1" t="e">
        <f>IF(E118="","",SUMIF(#REF!,E118,#REF!))</f>
        <v>#REF!</v>
      </c>
      <c r="Q118" s="93">
        <f t="shared" si="11"/>
        <v>287</v>
      </c>
      <c r="R118" s="1">
        <f t="shared" si="12"/>
        <v>0</v>
      </c>
      <c r="S118" s="1">
        <f>IF(E118="","",SUMIF('R-Жен'!C:C,E118,'R-Жен'!A:A))</f>
        <v>824</v>
      </c>
    </row>
    <row r="119" spans="1:19" ht="18" customHeight="1">
      <c r="A119" s="260"/>
      <c r="B119" s="263"/>
      <c r="C119" s="255"/>
      <c r="D119" s="150">
        <f t="shared" ref="D119:D126" si="20">1+D118</f>
        <v>103</v>
      </c>
      <c r="E119" s="3" t="s">
        <v>13598</v>
      </c>
      <c r="F119" s="9" t="str">
        <f>IF(E119="","",VLOOKUP(E119,'R-Жен'!C:E,2,FALSE))</f>
        <v>08.03.2002</v>
      </c>
      <c r="G119" s="81" t="s">
        <v>13503</v>
      </c>
      <c r="H119" s="10">
        <f>IF(E119="","",SUMIF('R-Жен'!C:C,E119,'R-Жен'!B:B))</f>
        <v>630</v>
      </c>
      <c r="I119" s="92" t="str">
        <f>IF(E119="","",VLOOKUP(E119,'R-Жен'!C:E,3,FALSE))</f>
        <v>Симферополь</v>
      </c>
      <c r="J119" s="89" t="s">
        <v>13599</v>
      </c>
      <c r="K119" s="13" t="str">
        <f t="shared" si="14"/>
        <v>ГУБАНОВ</v>
      </c>
      <c r="L119" s="13" t="str">
        <f t="shared" si="15"/>
        <v>Н</v>
      </c>
      <c r="M119" s="13" t="str">
        <f t="shared" si="16"/>
        <v>ГУБАНОВ Н.</v>
      </c>
      <c r="N119" s="20">
        <f>IF(E119="","",SUMIF('R-Жен'!C:C,E119,'R-Жен'!F:F))</f>
        <v>0</v>
      </c>
      <c r="O119" s="1" t="e">
        <f>IF(E119="","",SUMIF(#REF!,E119,#REF!))</f>
        <v>#REF!</v>
      </c>
      <c r="P119" s="1" t="e">
        <f>IF(E119="","",SUMIF(#REF!,E119,#REF!))</f>
        <v>#REF!</v>
      </c>
      <c r="Q119" s="93">
        <f t="shared" si="11"/>
        <v>630</v>
      </c>
      <c r="R119" s="1">
        <f t="shared" si="12"/>
        <v>0</v>
      </c>
      <c r="S119" s="1">
        <f>IF(E119="","",SUMIF('R-Жен'!C:C,E119,'R-Жен'!A:A))</f>
        <v>372</v>
      </c>
    </row>
    <row r="120" spans="1:19" ht="18" customHeight="1">
      <c r="A120" s="260"/>
      <c r="B120" s="263"/>
      <c r="C120" s="255"/>
      <c r="D120" s="150">
        <f t="shared" si="20"/>
        <v>104</v>
      </c>
      <c r="E120" s="3" t="s">
        <v>13518</v>
      </c>
      <c r="F120" s="9" t="str">
        <f>IF(E120="","",VLOOKUP(E120,'R-Жен'!C:E,2,FALSE))</f>
        <v>21.02.1996</v>
      </c>
      <c r="G120" s="81" t="s">
        <v>13503</v>
      </c>
      <c r="H120" s="10">
        <f>IF(E120="","",SUMIF('R-Жен'!C:C,E120,'R-Жен'!B:B))</f>
        <v>532</v>
      </c>
      <c r="I120" s="92" t="str">
        <f>IF(E120="","",VLOOKUP(E120,'R-Жен'!C:E,3,FALSE))</f>
        <v>Ялта</v>
      </c>
      <c r="J120" s="89" t="s">
        <v>13600</v>
      </c>
      <c r="K120" s="13" t="str">
        <f t="shared" si="14"/>
        <v>ЗАЙЦЕВ</v>
      </c>
      <c r="L120" s="13" t="str">
        <f t="shared" si="15"/>
        <v>И</v>
      </c>
      <c r="M120" s="13" t="str">
        <f t="shared" si="16"/>
        <v>ЗАЙЦЕВ И.</v>
      </c>
      <c r="N120" s="20">
        <f>IF(E120="","",SUMIF('R-Жен'!C:C,E120,'R-Жен'!F:F))</f>
        <v>0</v>
      </c>
      <c r="O120" s="1" t="e">
        <f>IF(E120="","",SUMIF(#REF!,E120,#REF!))</f>
        <v>#REF!</v>
      </c>
      <c r="P120" s="1" t="e">
        <f>IF(E120="","",SUMIF(#REF!,E120,#REF!))</f>
        <v>#REF!</v>
      </c>
      <c r="Q120" s="93">
        <f t="shared" si="11"/>
        <v>532</v>
      </c>
      <c r="R120" s="1">
        <f t="shared" si="12"/>
        <v>0</v>
      </c>
      <c r="S120" s="1">
        <f>IF(E120="","",SUMIF('R-Жен'!C:C,E120,'R-Жен'!A:A))</f>
        <v>464</v>
      </c>
    </row>
    <row r="121" spans="1:19" ht="18" customHeight="1">
      <c r="A121" s="260"/>
      <c r="B121" s="263"/>
      <c r="C121" s="255"/>
      <c r="D121" s="150">
        <f t="shared" si="20"/>
        <v>105</v>
      </c>
      <c r="E121" s="3"/>
      <c r="F121" s="9" t="str">
        <f>IF(E121="","",VLOOKUP(E121,'R-Жен'!C:E,2,FALSE))</f>
        <v/>
      </c>
      <c r="G121" s="81"/>
      <c r="H121" s="10" t="str">
        <f>IF(E121="","",SUMIF('R-Жен'!C:C,E121,'R-Жен'!B:B))</f>
        <v/>
      </c>
      <c r="I121" s="92" t="str">
        <f>IF(E121="","",VLOOKUP(E121,'R-Жен'!C:E,3,FALSE))</f>
        <v/>
      </c>
      <c r="J121" s="89"/>
      <c r="K121" s="13" t="e">
        <f t="shared" si="14"/>
        <v>#VALUE!</v>
      </c>
      <c r="L121" s="13" t="e">
        <f t="shared" si="15"/>
        <v>#VALUE!</v>
      </c>
      <c r="M121" s="13" t="e">
        <f t="shared" si="16"/>
        <v>#VALUE!</v>
      </c>
      <c r="N121" s="20" t="str">
        <f>IF(E121="","",SUMIF('R-Жен'!C:C,E121,'R-Жен'!F:F))</f>
        <v/>
      </c>
      <c r="O121" s="1" t="str">
        <f>IF(E121="","",SUMIF(#REF!,E121,#REF!))</f>
        <v/>
      </c>
      <c r="P121" s="1" t="str">
        <f>IF(E121="","",SUMIF(#REF!,E121,#REF!))</f>
        <v/>
      </c>
      <c r="Q121" s="93" t="str">
        <f t="shared" si="11"/>
        <v/>
      </c>
      <c r="R121" s="1" t="e">
        <f t="shared" si="12"/>
        <v>#VALUE!</v>
      </c>
      <c r="S121" s="1" t="str">
        <f>IF(E121="","",SUMIF('R-Жен'!C:C,E121,'R-Жен'!A:A))</f>
        <v/>
      </c>
    </row>
    <row r="122" spans="1:19" ht="18" customHeight="1">
      <c r="A122" s="260"/>
      <c r="B122" s="263"/>
      <c r="C122" s="255"/>
      <c r="D122" s="150">
        <f t="shared" si="20"/>
        <v>106</v>
      </c>
      <c r="E122" s="3"/>
      <c r="F122" s="9" t="str">
        <f>IF(E122="","",VLOOKUP(E122,'R-Жен'!C:E,2,FALSE))</f>
        <v/>
      </c>
      <c r="G122" s="81"/>
      <c r="H122" s="10" t="str">
        <f>IF(E122="","",SUMIF('R-Жен'!C:C,E122,'R-Жен'!B:B))</f>
        <v/>
      </c>
      <c r="I122" s="92" t="str">
        <f>IF(E122="","",VLOOKUP(E122,'R-Жен'!C:E,3,FALSE))</f>
        <v/>
      </c>
      <c r="J122" s="89"/>
      <c r="K122" s="13" t="e">
        <f t="shared" si="14"/>
        <v>#VALUE!</v>
      </c>
      <c r="L122" s="13" t="e">
        <f t="shared" si="15"/>
        <v>#VALUE!</v>
      </c>
      <c r="M122" s="13" t="e">
        <f t="shared" si="16"/>
        <v>#VALUE!</v>
      </c>
      <c r="N122" s="20" t="str">
        <f>IF(E122="","",SUMIF('R-Жен'!C:C,E122,'R-Жен'!F:F))</f>
        <v/>
      </c>
      <c r="O122" s="1" t="str">
        <f>IF(E122="","",SUMIF(#REF!,E122,#REF!))</f>
        <v/>
      </c>
      <c r="P122" s="1" t="str">
        <f>IF(E122="","",SUMIF(#REF!,E122,#REF!))</f>
        <v/>
      </c>
      <c r="Q122" s="93" t="str">
        <f t="shared" si="11"/>
        <v/>
      </c>
      <c r="R122" s="1" t="e">
        <f t="shared" si="12"/>
        <v>#VALUE!</v>
      </c>
      <c r="S122" s="1" t="str">
        <f>IF(E122="","",SUMIF('R-Жен'!C:C,E122,'R-Жен'!A:A))</f>
        <v/>
      </c>
    </row>
    <row r="123" spans="1:19" ht="18" customHeight="1">
      <c r="A123" s="260"/>
      <c r="B123" s="263"/>
      <c r="C123" s="255">
        <f>IF(H117="","",+H117+H118+H119+H120)</f>
        <v>2075</v>
      </c>
      <c r="D123" s="150">
        <f t="shared" si="20"/>
        <v>107</v>
      </c>
      <c r="E123" s="3"/>
      <c r="F123" s="9" t="str">
        <f>IF(E123="","",VLOOKUP(E123,'R-Жен'!C:E,2,FALSE))</f>
        <v/>
      </c>
      <c r="G123" s="81"/>
      <c r="H123" s="10" t="str">
        <f>IF(E123="","",SUMIF('R-Жен'!C:C,E123,'R-Жен'!B:B))</f>
        <v/>
      </c>
      <c r="I123" s="92" t="str">
        <f>IF(E123="","",VLOOKUP(E123,'R-Жен'!C:E,3,FALSE))</f>
        <v/>
      </c>
      <c r="J123" s="89"/>
      <c r="K123" s="13" t="e">
        <f t="shared" si="14"/>
        <v>#VALUE!</v>
      </c>
      <c r="L123" s="13" t="e">
        <f t="shared" si="15"/>
        <v>#VALUE!</v>
      </c>
      <c r="M123" s="13" t="e">
        <f t="shared" si="16"/>
        <v>#VALUE!</v>
      </c>
      <c r="N123" s="20" t="str">
        <f>IF(E123="","",SUMIF('R-Жен'!C:C,E123,'R-Жен'!F:F))</f>
        <v/>
      </c>
      <c r="O123" s="1" t="str">
        <f>IF(E123="","",SUMIF(#REF!,E123,#REF!))</f>
        <v/>
      </c>
      <c r="P123" s="1" t="str">
        <f>IF(E123="","",SUMIF(#REF!,E123,#REF!))</f>
        <v/>
      </c>
      <c r="Q123" s="93" t="str">
        <f t="shared" si="11"/>
        <v/>
      </c>
      <c r="R123" s="1" t="e">
        <f t="shared" si="12"/>
        <v>#VALUE!</v>
      </c>
      <c r="S123" s="1" t="str">
        <f>IF(E123="","",SUMIF('R-Жен'!C:C,E123,'R-Жен'!A:A))</f>
        <v/>
      </c>
    </row>
    <row r="124" spans="1:19" ht="18" customHeight="1">
      <c r="A124" s="260"/>
      <c r="B124" s="263"/>
      <c r="C124" s="255"/>
      <c r="D124" s="150">
        <f t="shared" si="20"/>
        <v>108</v>
      </c>
      <c r="E124" s="3"/>
      <c r="F124" s="9" t="str">
        <f>IF(E124="","",VLOOKUP(E124,'R-Жен'!C:E,2,FALSE))</f>
        <v/>
      </c>
      <c r="G124" s="81"/>
      <c r="H124" s="10" t="str">
        <f>IF(E124="","",SUMIF('R-Жен'!C:C,E124,'R-Жен'!B:B))</f>
        <v/>
      </c>
      <c r="I124" s="92" t="str">
        <f>IF(E124="","",VLOOKUP(E124,'R-Жен'!C:E,3,FALSE))</f>
        <v/>
      </c>
      <c r="J124" s="89"/>
      <c r="K124" s="13" t="e">
        <f t="shared" si="14"/>
        <v>#VALUE!</v>
      </c>
      <c r="L124" s="13" t="e">
        <f t="shared" si="15"/>
        <v>#VALUE!</v>
      </c>
      <c r="M124" s="13" t="e">
        <f t="shared" si="16"/>
        <v>#VALUE!</v>
      </c>
      <c r="N124" s="20" t="str">
        <f>IF(E124="","",SUMIF('R-Жен'!C:C,E124,'R-Жен'!F:F))</f>
        <v/>
      </c>
      <c r="O124" s="1" t="str">
        <f>IF(E124="","",SUMIF(#REF!,E124,#REF!))</f>
        <v/>
      </c>
      <c r="P124" s="1" t="str">
        <f>IF(E124="","",SUMIF(#REF!,E124,#REF!))</f>
        <v/>
      </c>
      <c r="Q124" s="93" t="str">
        <f t="shared" si="11"/>
        <v/>
      </c>
      <c r="R124" s="1" t="e">
        <f t="shared" si="12"/>
        <v>#VALUE!</v>
      </c>
      <c r="S124" s="1" t="str">
        <f>IF(E124="","",SUMIF('R-Жен'!C:C,E124,'R-Жен'!A:A))</f>
        <v/>
      </c>
    </row>
    <row r="125" spans="1:19" ht="18" customHeight="1">
      <c r="A125" s="260"/>
      <c r="B125" s="263"/>
      <c r="C125" s="255"/>
      <c r="D125" s="150">
        <f t="shared" si="20"/>
        <v>109</v>
      </c>
      <c r="E125" s="3"/>
      <c r="F125" s="9" t="str">
        <f>IF(E125="","",VLOOKUP(E125,'R-Жен'!C:E,2,FALSE))</f>
        <v/>
      </c>
      <c r="G125" s="81"/>
      <c r="H125" s="10" t="str">
        <f>IF(E125="","",SUMIF('R-Жен'!C:C,E125,'R-Жен'!B:B))</f>
        <v/>
      </c>
      <c r="I125" s="92" t="str">
        <f>IF(E125="","",VLOOKUP(E125,'R-Жен'!C:E,3,FALSE))</f>
        <v/>
      </c>
      <c r="J125" s="89"/>
      <c r="K125" s="13" t="e">
        <f t="shared" si="14"/>
        <v>#VALUE!</v>
      </c>
      <c r="L125" s="13" t="e">
        <f t="shared" si="15"/>
        <v>#VALUE!</v>
      </c>
      <c r="M125" s="13" t="e">
        <f t="shared" si="16"/>
        <v>#VALUE!</v>
      </c>
      <c r="N125" s="20" t="str">
        <f>IF(E125="","",SUMIF('R-Жен'!C:C,E125,'R-Жен'!F:F))</f>
        <v/>
      </c>
      <c r="O125" s="1" t="str">
        <f>IF(E125="","",SUMIF(#REF!,E125,#REF!))</f>
        <v/>
      </c>
      <c r="P125" s="1" t="str">
        <f>IF(E125="","",SUMIF(#REF!,E125,#REF!))</f>
        <v/>
      </c>
      <c r="Q125" s="93" t="str">
        <f t="shared" si="11"/>
        <v/>
      </c>
      <c r="R125" s="1" t="e">
        <f t="shared" si="12"/>
        <v>#VALUE!</v>
      </c>
      <c r="S125" s="1" t="str">
        <f>IF(E125="","",SUMIF('R-Жен'!C:C,E125,'R-Жен'!A:A))</f>
        <v/>
      </c>
    </row>
    <row r="126" spans="1:19" ht="18" customHeight="1" thickBot="1">
      <c r="A126" s="260"/>
      <c r="B126" s="263"/>
      <c r="C126" s="255"/>
      <c r="D126" s="150">
        <f t="shared" si="20"/>
        <v>110</v>
      </c>
      <c r="E126" s="148"/>
      <c r="F126" s="9" t="str">
        <f>IF(E126="","",VLOOKUP(E126,'R-Жен'!C:E,2,FALSE))</f>
        <v/>
      </c>
      <c r="G126" s="81"/>
      <c r="H126" s="10" t="str">
        <f>IF(E126="","",SUMIF('R-Жен'!C:C,E126,'R-Жен'!B:B))</f>
        <v/>
      </c>
      <c r="I126" s="92" t="str">
        <f>IF(E126="","",VLOOKUP(E126,'R-Жен'!C:E,3,FALSE))</f>
        <v/>
      </c>
      <c r="J126" s="89"/>
      <c r="K126" s="13" t="e">
        <f t="shared" si="14"/>
        <v>#VALUE!</v>
      </c>
      <c r="L126" s="13" t="e">
        <f t="shared" si="15"/>
        <v>#VALUE!</v>
      </c>
      <c r="M126" s="13" t="e">
        <f t="shared" si="16"/>
        <v>#VALUE!</v>
      </c>
      <c r="N126" s="20" t="str">
        <f>IF(E126="","",SUMIF('R-Жен'!C:C,E126,'R-Жен'!F:F))</f>
        <v/>
      </c>
      <c r="O126" s="1" t="str">
        <f>IF(E126="","",SUMIF(#REF!,E126,#REF!))</f>
        <v/>
      </c>
      <c r="P126" s="1" t="str">
        <f>IF(E126="","",SUMIF(#REF!,E126,#REF!))</f>
        <v/>
      </c>
      <c r="Q126" s="93" t="str">
        <f t="shared" si="11"/>
        <v/>
      </c>
      <c r="R126" s="1" t="e">
        <f t="shared" si="12"/>
        <v>#VALUE!</v>
      </c>
      <c r="S126" s="1" t="str">
        <f>IF(E126="","",SUMIF('R-Жен'!C:C,E126,'R-Жен'!A:A))</f>
        <v/>
      </c>
    </row>
    <row r="127" spans="1:19" ht="18" customHeight="1" thickBot="1">
      <c r="A127" s="261"/>
      <c r="B127" s="264"/>
      <c r="C127" s="258"/>
      <c r="D127" s="6"/>
      <c r="E127" s="6" t="s">
        <v>72</v>
      </c>
      <c r="F127" s="268" t="s">
        <v>13600</v>
      </c>
      <c r="G127" s="268"/>
      <c r="H127" s="269"/>
      <c r="I127" s="269"/>
      <c r="J127" s="270"/>
      <c r="K127" s="13" t="e">
        <f t="shared" si="14"/>
        <v>#VALUE!</v>
      </c>
      <c r="L127" s="13" t="e">
        <f t="shared" si="15"/>
        <v>#VALUE!</v>
      </c>
      <c r="M127" s="13" t="e">
        <f t="shared" si="16"/>
        <v>#VALUE!</v>
      </c>
      <c r="N127" s="20">
        <f>IF(E127="","",SUMIF('R-Жен'!C:C,E127,'R-Жен'!F:F))</f>
        <v>0</v>
      </c>
      <c r="O127" s="1" t="e">
        <f>IF(E127="","",SUMIF(#REF!,E127,#REF!))</f>
        <v>#REF!</v>
      </c>
      <c r="P127" s="1" t="e">
        <f>IF(E127="","",SUMIF(#REF!,E127,#REF!))</f>
        <v>#REF!</v>
      </c>
      <c r="Q127" s="93" t="e">
        <f t="shared" si="11"/>
        <v>#REF!</v>
      </c>
      <c r="R127" s="1" t="e">
        <f t="shared" si="12"/>
        <v>#REF!</v>
      </c>
      <c r="S127" s="1">
        <f>IF(E127="","",SUMIF('R-Жен'!C:C,E127,'R-Жен'!A:A))</f>
        <v>0</v>
      </c>
    </row>
    <row r="128" spans="1:19" ht="18" customHeight="1">
      <c r="A128" s="259">
        <f>1+A117</f>
        <v>10</v>
      </c>
      <c r="B128" s="262">
        <f>1+B117</f>
        <v>12</v>
      </c>
      <c r="C128" s="254" t="s">
        <v>9536</v>
      </c>
      <c r="D128" s="150">
        <f>1+D126</f>
        <v>111</v>
      </c>
      <c r="E128" s="3" t="s">
        <v>13608</v>
      </c>
      <c r="F128" s="8" t="str">
        <f>IF(E128="","",VLOOKUP(E128,'R-Жен'!C:E,2,FALSE))</f>
        <v>08.06.2002</v>
      </c>
      <c r="G128" s="81" t="s">
        <v>13516</v>
      </c>
      <c r="H128" s="7">
        <f>IF(E128="","",SUMIF('R-Жен'!C:C,E128,'R-Жен'!B:B))</f>
        <v>491</v>
      </c>
      <c r="I128" s="91" t="str">
        <f>IF(E128="","",VLOOKUP(E128,'R-Жен'!C:E,3,FALSE))</f>
        <v>Неклиновка  Рост.обл.</v>
      </c>
      <c r="J128" s="89" t="s">
        <v>13622</v>
      </c>
      <c r="K128" s="13" t="str">
        <f t="shared" si="14"/>
        <v>ЖУРЕНКО</v>
      </c>
      <c r="L128" s="13" t="str">
        <f t="shared" si="15"/>
        <v>Д</v>
      </c>
      <c r="M128" s="13" t="str">
        <f t="shared" si="16"/>
        <v>ЖУРЕНКО Д.</v>
      </c>
      <c r="N128" s="20">
        <f>IF(E128="","",SUMIF('R-Жен'!C:C,E128,'R-Жен'!F:F))</f>
        <v>0</v>
      </c>
      <c r="O128" s="1" t="e">
        <f>IF(E128="","",SUMIF(#REF!,E128,#REF!))</f>
        <v>#REF!</v>
      </c>
      <c r="P128" s="1" t="e">
        <f>IF(E128="","",SUMIF(#REF!,E128,#REF!))</f>
        <v>#REF!</v>
      </c>
      <c r="Q128" s="93">
        <f t="shared" si="11"/>
        <v>491</v>
      </c>
      <c r="R128" s="1">
        <f t="shared" si="12"/>
        <v>0</v>
      </c>
      <c r="S128" s="1">
        <f>IF(E128="","",SUMIF('R-Жен'!C:C,E128,'R-Жен'!A:A))</f>
        <v>505</v>
      </c>
    </row>
    <row r="129" spans="1:19" ht="18" customHeight="1">
      <c r="A129" s="260"/>
      <c r="B129" s="263"/>
      <c r="C129" s="255"/>
      <c r="D129" s="150">
        <f>1+D128</f>
        <v>112</v>
      </c>
      <c r="E129" s="3" t="s">
        <v>13609</v>
      </c>
      <c r="F129" s="9" t="str">
        <f>IF(E129="","",VLOOKUP(E129,'R-Жен'!C:E,2,FALSE))</f>
        <v>03.05.2003</v>
      </c>
      <c r="G129" s="84" t="s">
        <v>13516</v>
      </c>
      <c r="H129" s="10">
        <f>IF(E129="","",SUMIF('R-Жен'!C:C,E129,'R-Жен'!B:B))</f>
        <v>345</v>
      </c>
      <c r="I129" s="92" t="str">
        <f>IF(E129="","",VLOOKUP(E129,'R-Жен'!C:E,3,FALSE))</f>
        <v>Таганрог</v>
      </c>
      <c r="J129" s="89" t="s">
        <v>13622</v>
      </c>
      <c r="K129" s="13" t="str">
        <f t="shared" si="14"/>
        <v>ТРЕТЬЯКОВ</v>
      </c>
      <c r="L129" s="13" t="str">
        <f t="shared" si="15"/>
        <v>Д</v>
      </c>
      <c r="M129" s="13" t="str">
        <f t="shared" si="16"/>
        <v>ТРЕТЬЯКОВ Д.</v>
      </c>
      <c r="N129" s="20">
        <f>IF(E129="","",SUMIF('R-Жен'!C:C,E129,'R-Жен'!F:F))</f>
        <v>0</v>
      </c>
      <c r="O129" s="1" t="e">
        <f>IF(E129="","",SUMIF(#REF!,E129,#REF!))</f>
        <v>#REF!</v>
      </c>
      <c r="P129" s="1" t="e">
        <f>IF(E129="","",SUMIF(#REF!,E129,#REF!))</f>
        <v>#REF!</v>
      </c>
      <c r="Q129" s="93">
        <f t="shared" si="11"/>
        <v>345</v>
      </c>
      <c r="R129" s="1">
        <f t="shared" si="12"/>
        <v>0</v>
      </c>
      <c r="S129" s="1">
        <f>IF(E129="","",SUMIF('R-Жен'!C:C,E129,'R-Жен'!A:A))</f>
        <v>692</v>
      </c>
    </row>
    <row r="130" spans="1:19" ht="18" customHeight="1">
      <c r="A130" s="260"/>
      <c r="B130" s="263"/>
      <c r="C130" s="255"/>
      <c r="D130" s="150">
        <f t="shared" ref="D130:D137" si="21">1+D129</f>
        <v>113</v>
      </c>
      <c r="E130" s="3" t="s">
        <v>13610</v>
      </c>
      <c r="F130" s="9" t="str">
        <f>IF(E130="","",VLOOKUP(E130,'R-Жен'!C:E,2,FALSE))</f>
        <v>05.06.2002</v>
      </c>
      <c r="G130" s="84" t="s">
        <v>13516</v>
      </c>
      <c r="H130" s="10">
        <f>IF(E130="","",SUMIF('R-Жен'!C:C,E130,'R-Жен'!B:B))</f>
        <v>474</v>
      </c>
      <c r="I130" s="92" t="str">
        <f>IF(E130="","",VLOOKUP(E130,'R-Жен'!C:E,3,FALSE))</f>
        <v>Ростов-на-Дону</v>
      </c>
      <c r="J130" s="89" t="s">
        <v>13524</v>
      </c>
      <c r="K130" s="13" t="str">
        <f t="shared" si="14"/>
        <v>ЛЕЩЕНКО</v>
      </c>
      <c r="L130" s="13" t="str">
        <f t="shared" si="15"/>
        <v>Д</v>
      </c>
      <c r="M130" s="13" t="str">
        <f t="shared" si="16"/>
        <v>ЛЕЩЕНКО Д.</v>
      </c>
      <c r="N130" s="20">
        <f>IF(E130="","",SUMIF('R-Жен'!C:C,E130,'R-Жен'!F:F))</f>
        <v>0</v>
      </c>
      <c r="O130" s="1" t="e">
        <f>IF(E130="","",SUMIF(#REF!,E130,#REF!))</f>
        <v>#REF!</v>
      </c>
      <c r="P130" s="1" t="e">
        <f>IF(E130="","",SUMIF(#REF!,E130,#REF!))</f>
        <v>#REF!</v>
      </c>
      <c r="Q130" s="93">
        <f t="shared" si="11"/>
        <v>474</v>
      </c>
      <c r="R130" s="1">
        <f t="shared" si="12"/>
        <v>0</v>
      </c>
      <c r="S130" s="1">
        <f>IF(E130="","",SUMIF('R-Жен'!C:C,E130,'R-Жен'!A:A))</f>
        <v>518</v>
      </c>
    </row>
    <row r="131" spans="1:19" ht="18" customHeight="1">
      <c r="A131" s="260"/>
      <c r="B131" s="263"/>
      <c r="C131" s="255"/>
      <c r="D131" s="150">
        <f t="shared" si="21"/>
        <v>114</v>
      </c>
      <c r="E131" s="3" t="s">
        <v>13611</v>
      </c>
      <c r="F131" s="9">
        <f>IF(E131="","",VLOOKUP(E131,'R-Жен'!C:E,2,FALSE))</f>
        <v>29640</v>
      </c>
      <c r="G131" s="84" t="s">
        <v>13516</v>
      </c>
      <c r="H131" s="10">
        <f>IF(E131="","",SUMIF('R-Жен'!C:C,E131,'R-Жен'!B:B))</f>
        <v>194</v>
      </c>
      <c r="I131" s="92" t="str">
        <f>IF(E131="","",VLOOKUP(E131,'R-Жен'!C:E,3,FALSE))</f>
        <v>Краснодар</v>
      </c>
      <c r="J131" s="89" t="s">
        <v>13589</v>
      </c>
      <c r="K131" s="13" t="str">
        <f t="shared" si="14"/>
        <v>ЧЕРЕВКО</v>
      </c>
      <c r="L131" s="13" t="str">
        <f t="shared" si="15"/>
        <v>Д</v>
      </c>
      <c r="M131" s="13" t="str">
        <f t="shared" si="16"/>
        <v>ЧЕРЕВКО Д.</v>
      </c>
      <c r="N131" s="20">
        <f>IF(E131="","",SUMIF('R-Жен'!C:C,E131,'R-Жен'!F:F))</f>
        <v>0</v>
      </c>
      <c r="O131" s="1" t="e">
        <f>IF(E131="","",SUMIF(#REF!,E131,#REF!))</f>
        <v>#REF!</v>
      </c>
      <c r="P131" s="1" t="e">
        <f>IF(E131="","",SUMIF(#REF!,E131,#REF!))</f>
        <v>#REF!</v>
      </c>
      <c r="Q131" s="93">
        <f t="shared" si="11"/>
        <v>194</v>
      </c>
      <c r="R131" s="1">
        <f t="shared" si="12"/>
        <v>0</v>
      </c>
      <c r="S131" s="1">
        <f>IF(E131="","",SUMIF('R-Жен'!C:C,E131,'R-Жен'!A:A))</f>
        <v>1122</v>
      </c>
    </row>
    <row r="132" spans="1:19" ht="18" customHeight="1">
      <c r="A132" s="260"/>
      <c r="B132" s="263"/>
      <c r="C132" s="255"/>
      <c r="D132" s="150">
        <f t="shared" si="21"/>
        <v>115</v>
      </c>
      <c r="E132" s="3"/>
      <c r="F132" s="9" t="str">
        <f>IF(E132="","",VLOOKUP(E132,'R-Жен'!C:E,2,FALSE))</f>
        <v/>
      </c>
      <c r="G132" s="84"/>
      <c r="H132" s="10" t="str">
        <f>IF(E132="","",SUMIF('R-Жен'!C:C,E132,'R-Жен'!B:B))</f>
        <v/>
      </c>
      <c r="I132" s="92" t="str">
        <f>IF(E132="","",VLOOKUP(E132,'R-Жен'!C:E,3,FALSE))</f>
        <v/>
      </c>
      <c r="J132" s="89"/>
      <c r="K132" s="13" t="e">
        <f t="shared" si="14"/>
        <v>#VALUE!</v>
      </c>
      <c r="L132" s="13" t="e">
        <f t="shared" si="15"/>
        <v>#VALUE!</v>
      </c>
      <c r="M132" s="13" t="e">
        <f t="shared" si="16"/>
        <v>#VALUE!</v>
      </c>
      <c r="N132" s="20" t="str">
        <f>IF(E132="","",SUMIF('R-Жен'!C:C,E132,'R-Жен'!F:F))</f>
        <v/>
      </c>
      <c r="O132" s="1" t="str">
        <f>IF(E132="","",SUMIF(#REF!,E132,#REF!))</f>
        <v/>
      </c>
      <c r="P132" s="1" t="str">
        <f>IF(E132="","",SUMIF(#REF!,E132,#REF!))</f>
        <v/>
      </c>
      <c r="Q132" s="93" t="str">
        <f t="shared" si="11"/>
        <v/>
      </c>
      <c r="R132" s="1" t="e">
        <f t="shared" si="12"/>
        <v>#VALUE!</v>
      </c>
      <c r="S132" s="1" t="str">
        <f>IF(E132="","",SUMIF('R-Жен'!C:C,E132,'R-Жен'!A:A))</f>
        <v/>
      </c>
    </row>
    <row r="133" spans="1:19" ht="18" customHeight="1">
      <c r="A133" s="260"/>
      <c r="B133" s="263"/>
      <c r="C133" s="255"/>
      <c r="D133" s="150">
        <f t="shared" si="21"/>
        <v>116</v>
      </c>
      <c r="E133" s="3"/>
      <c r="F133" s="9" t="str">
        <f>IF(E133="","",VLOOKUP(E133,'R-Жен'!C:E,2,FALSE))</f>
        <v/>
      </c>
      <c r="G133" s="84"/>
      <c r="H133" s="10" t="str">
        <f>IF(E133="","",SUMIF('R-Жен'!C:C,E133,'R-Жен'!B:B))</f>
        <v/>
      </c>
      <c r="I133" s="92" t="str">
        <f>IF(E133="","",VLOOKUP(E133,'R-Жен'!C:E,3,FALSE))</f>
        <v/>
      </c>
      <c r="J133" s="89"/>
      <c r="K133" s="13" t="e">
        <f t="shared" si="14"/>
        <v>#VALUE!</v>
      </c>
      <c r="L133" s="13" t="e">
        <f t="shared" si="15"/>
        <v>#VALUE!</v>
      </c>
      <c r="M133" s="13" t="e">
        <f t="shared" si="16"/>
        <v>#VALUE!</v>
      </c>
      <c r="N133" s="20" t="str">
        <f>IF(E133="","",SUMIF('R-Жен'!C:C,E133,'R-Жен'!F:F))</f>
        <v/>
      </c>
      <c r="O133" s="1" t="str">
        <f>IF(E133="","",SUMIF(#REF!,E133,#REF!))</f>
        <v/>
      </c>
      <c r="P133" s="1" t="str">
        <f>IF(E133="","",SUMIF(#REF!,E133,#REF!))</f>
        <v/>
      </c>
      <c r="Q133" s="93" t="str">
        <f t="shared" si="11"/>
        <v/>
      </c>
      <c r="R133" s="1" t="e">
        <f t="shared" si="12"/>
        <v>#VALUE!</v>
      </c>
      <c r="S133" s="1" t="str">
        <f>IF(E133="","",SUMIF('R-Жен'!C:C,E133,'R-Жен'!A:A))</f>
        <v/>
      </c>
    </row>
    <row r="134" spans="1:19" ht="18" customHeight="1">
      <c r="A134" s="260"/>
      <c r="B134" s="263"/>
      <c r="C134" s="255"/>
      <c r="D134" s="150">
        <f t="shared" si="21"/>
        <v>117</v>
      </c>
      <c r="E134" s="3"/>
      <c r="F134" s="9" t="str">
        <f>IF(E134="","",VLOOKUP(E134,'R-Жен'!C:E,2,FALSE))</f>
        <v/>
      </c>
      <c r="G134" s="84"/>
      <c r="H134" s="10" t="str">
        <f>IF(E134="","",SUMIF('R-Жен'!C:C,E134,'R-Жен'!B:B))</f>
        <v/>
      </c>
      <c r="I134" s="92" t="str">
        <f>IF(E134="","",VLOOKUP(E134,'R-Жен'!C:E,3,FALSE))</f>
        <v/>
      </c>
      <c r="J134" s="89"/>
      <c r="K134" s="13" t="e">
        <f t="shared" si="14"/>
        <v>#VALUE!</v>
      </c>
      <c r="L134" s="13" t="e">
        <f t="shared" si="15"/>
        <v>#VALUE!</v>
      </c>
      <c r="M134" s="13" t="e">
        <f t="shared" si="16"/>
        <v>#VALUE!</v>
      </c>
      <c r="N134" s="20" t="str">
        <f>IF(E134="","",SUMIF('R-Жен'!C:C,E134,'R-Жен'!F:F))</f>
        <v/>
      </c>
      <c r="O134" s="1" t="str">
        <f>IF(E134="","",SUMIF(#REF!,E134,#REF!))</f>
        <v/>
      </c>
      <c r="P134" s="1" t="str">
        <f>IF(E134="","",SUMIF(#REF!,E134,#REF!))</f>
        <v/>
      </c>
      <c r="Q134" s="93" t="str">
        <f t="shared" si="11"/>
        <v/>
      </c>
      <c r="R134" s="1" t="e">
        <f t="shared" si="12"/>
        <v>#VALUE!</v>
      </c>
      <c r="S134" s="1" t="str">
        <f>IF(E134="","",SUMIF('R-Жен'!C:C,E134,'R-Жен'!A:A))</f>
        <v/>
      </c>
    </row>
    <row r="135" spans="1:19" ht="18" customHeight="1">
      <c r="A135" s="260"/>
      <c r="B135" s="263"/>
      <c r="C135" s="256">
        <f>IF(H128="","",H129+H128+H130+H131)</f>
        <v>1504</v>
      </c>
      <c r="D135" s="150">
        <f t="shared" si="21"/>
        <v>118</v>
      </c>
      <c r="E135" s="149"/>
      <c r="F135" s="9" t="str">
        <f>IF(E135="","",VLOOKUP(E135,'R-Жен'!C:E,2,FALSE))</f>
        <v/>
      </c>
      <c r="G135" s="84"/>
      <c r="H135" s="10" t="str">
        <f>IF(E135="","",SUMIF('R-Жен'!C:C,E135,'R-Жен'!B:B))</f>
        <v/>
      </c>
      <c r="I135" s="92" t="str">
        <f>IF(E135="","",VLOOKUP(E135,'R-Жен'!C:E,3,FALSE))</f>
        <v/>
      </c>
      <c r="J135" s="89"/>
      <c r="K135" s="13" t="e">
        <f t="shared" si="14"/>
        <v>#VALUE!</v>
      </c>
      <c r="L135" s="13" t="e">
        <f t="shared" si="15"/>
        <v>#VALUE!</v>
      </c>
      <c r="M135" s="13" t="e">
        <f t="shared" si="16"/>
        <v>#VALUE!</v>
      </c>
      <c r="N135" s="20" t="str">
        <f>IF(E135="","",SUMIF('R-Жен'!C:C,E135,'R-Жен'!F:F))</f>
        <v/>
      </c>
      <c r="O135" s="1" t="str">
        <f>IF(E135="","",SUMIF(#REF!,E135,#REF!))</f>
        <v/>
      </c>
      <c r="P135" s="1" t="str">
        <f>IF(E135="","",SUMIF(#REF!,E135,#REF!))</f>
        <v/>
      </c>
      <c r="Q135" s="93" t="str">
        <f t="shared" si="11"/>
        <v/>
      </c>
      <c r="R135" s="1" t="e">
        <f t="shared" si="12"/>
        <v>#VALUE!</v>
      </c>
      <c r="S135" s="1" t="str">
        <f>IF(E135="","",SUMIF('R-Жен'!C:C,E135,'R-Жен'!A:A))</f>
        <v/>
      </c>
    </row>
    <row r="136" spans="1:19" ht="18" customHeight="1">
      <c r="A136" s="260"/>
      <c r="B136" s="263"/>
      <c r="C136" s="256"/>
      <c r="D136" s="150">
        <f t="shared" si="21"/>
        <v>119</v>
      </c>
      <c r="E136" s="3"/>
      <c r="F136" s="9" t="str">
        <f>IF(E136="","",VLOOKUP(E136,'R-Жен'!C:E,2,FALSE))</f>
        <v/>
      </c>
      <c r="G136" s="84"/>
      <c r="H136" s="10" t="str">
        <f>IF(E136="","",SUMIF('R-Жен'!C:C,E136,'R-Жен'!B:B))</f>
        <v/>
      </c>
      <c r="I136" s="92" t="str">
        <f>IF(E136="","",VLOOKUP(E136,'R-Жен'!C:E,3,FALSE))</f>
        <v/>
      </c>
      <c r="J136" s="89"/>
      <c r="K136" s="13" t="e">
        <f t="shared" si="14"/>
        <v>#VALUE!</v>
      </c>
      <c r="L136" s="13" t="e">
        <f t="shared" si="15"/>
        <v>#VALUE!</v>
      </c>
      <c r="M136" s="13" t="e">
        <f t="shared" si="16"/>
        <v>#VALUE!</v>
      </c>
      <c r="N136" s="20" t="str">
        <f>IF(E136="","",SUMIF('R-Жен'!C:C,E136,'R-Жен'!F:F))</f>
        <v/>
      </c>
      <c r="O136" s="1" t="str">
        <f>IF(E136="","",SUMIF(#REF!,E136,#REF!))</f>
        <v/>
      </c>
      <c r="P136" s="1" t="str">
        <f>IF(E136="","",SUMIF(#REF!,E136,#REF!))</f>
        <v/>
      </c>
      <c r="Q136" s="93" t="str">
        <f t="shared" si="11"/>
        <v/>
      </c>
      <c r="R136" s="1" t="e">
        <f t="shared" si="12"/>
        <v>#VALUE!</v>
      </c>
      <c r="S136" s="1" t="str">
        <f>IF(E136="","",SUMIF('R-Жен'!C:C,E136,'R-Жен'!A:A))</f>
        <v/>
      </c>
    </row>
    <row r="137" spans="1:19" ht="18" customHeight="1" thickBot="1">
      <c r="A137" s="260"/>
      <c r="B137" s="263"/>
      <c r="C137" s="256"/>
      <c r="D137" s="150">
        <f t="shared" si="21"/>
        <v>120</v>
      </c>
      <c r="E137" s="3"/>
      <c r="F137" s="9" t="str">
        <f>IF(E137="","",VLOOKUP(E137,'R-Жен'!C:E,2,FALSE))</f>
        <v/>
      </c>
      <c r="G137" s="84"/>
      <c r="H137" s="10" t="str">
        <f>IF(E137="","",SUMIF('R-Жен'!C:C,E137,'R-Жен'!B:B))</f>
        <v/>
      </c>
      <c r="I137" s="92" t="str">
        <f>IF(E137="","",VLOOKUP(E137,'R-Жен'!C:E,3,FALSE))</f>
        <v/>
      </c>
      <c r="J137" s="89"/>
      <c r="K137" s="13" t="e">
        <f t="shared" si="14"/>
        <v>#VALUE!</v>
      </c>
      <c r="L137" s="13" t="e">
        <f t="shared" si="15"/>
        <v>#VALUE!</v>
      </c>
      <c r="M137" s="13" t="e">
        <f t="shared" si="16"/>
        <v>#VALUE!</v>
      </c>
      <c r="N137" s="20" t="str">
        <f>IF(E137="","",SUMIF('R-Жен'!C:C,E137,'R-Жен'!F:F))</f>
        <v/>
      </c>
      <c r="O137" s="1" t="str">
        <f>IF(E137="","",SUMIF(#REF!,E137,#REF!))</f>
        <v/>
      </c>
      <c r="P137" s="1" t="str">
        <f>IF(E137="","",SUMIF(#REF!,E137,#REF!))</f>
        <v/>
      </c>
      <c r="Q137" s="93" t="str">
        <f t="shared" ref="Q137:Q182" si="22">IF(H137=0,O137,H137)</f>
        <v/>
      </c>
      <c r="R137" s="1" t="e">
        <f t="shared" ref="R137:R182" si="23">H137-Q137</f>
        <v>#VALUE!</v>
      </c>
      <c r="S137" s="1" t="str">
        <f>IF(E137="","",SUMIF('R-Жен'!C:C,E137,'R-Жен'!A:A))</f>
        <v/>
      </c>
    </row>
    <row r="138" spans="1:19" ht="18" customHeight="1" thickBot="1">
      <c r="A138" s="261"/>
      <c r="B138" s="264"/>
      <c r="C138" s="257"/>
      <c r="D138" s="251"/>
      <c r="E138" s="251" t="s">
        <v>72</v>
      </c>
      <c r="F138" s="273" t="s">
        <v>13612</v>
      </c>
      <c r="G138" s="273"/>
      <c r="H138" s="274"/>
      <c r="I138" s="274"/>
      <c r="J138" s="275"/>
      <c r="K138" s="13" t="e">
        <f t="shared" ref="K138:K182" si="24">MID(E138,1,SEARCH(" ",E138)-1)</f>
        <v>#VALUE!</v>
      </c>
      <c r="L138" s="13" t="e">
        <f t="shared" ref="L138:L182" si="25">MID(E138,SEARCH(" ",E138)+1,1)</f>
        <v>#VALUE!</v>
      </c>
      <c r="M138" s="13" t="e">
        <f t="shared" ref="M138:M182" si="26">CONCATENATE(K138," ",L138,".")</f>
        <v>#VALUE!</v>
      </c>
      <c r="N138" s="20">
        <f>IF(E138="","",SUMIF('R-Жен'!C:C,E138,'R-Жен'!F:F))</f>
        <v>0</v>
      </c>
      <c r="O138" s="1" t="e">
        <f>IF(E138="","",SUMIF(#REF!,E138,#REF!))</f>
        <v>#REF!</v>
      </c>
      <c r="P138" s="1" t="e">
        <f>IF(E138="","",SUMIF(#REF!,E138,#REF!))</f>
        <v>#REF!</v>
      </c>
      <c r="Q138" s="93" t="e">
        <f t="shared" si="22"/>
        <v>#REF!</v>
      </c>
      <c r="R138" s="1" t="e">
        <f t="shared" si="23"/>
        <v>#REF!</v>
      </c>
      <c r="S138" s="1">
        <f>IF(E138="","",SUMIF('R-Жен'!C:C,E138,'R-Жен'!A:A))</f>
        <v>0</v>
      </c>
    </row>
    <row r="139" spans="1:19" ht="18" customHeight="1">
      <c r="A139" s="259">
        <f>1+A128</f>
        <v>11</v>
      </c>
      <c r="B139" s="262">
        <f>1+B128</f>
        <v>13</v>
      </c>
      <c r="C139" s="254" t="s">
        <v>9535</v>
      </c>
      <c r="D139" s="249">
        <f>1+D137</f>
        <v>121</v>
      </c>
      <c r="E139" s="243" t="s">
        <v>13543</v>
      </c>
      <c r="F139" s="244" t="str">
        <f>IF(E139="","",VLOOKUP(E139,'R-Жен'!C:E,2,FALSE))</f>
        <v>24.06.1999</v>
      </c>
      <c r="G139" s="245" t="s">
        <v>13502</v>
      </c>
      <c r="H139" s="246">
        <f>IF(E139="","",SUMIF('R-Жен'!C:C,E139,'R-Жен'!B:B))</f>
        <v>1268</v>
      </c>
      <c r="I139" s="247" t="str">
        <f>IF(E139="","",VLOOKUP(E139,'R-Жен'!C:E,3,FALSE))</f>
        <v>Краснодар</v>
      </c>
      <c r="J139" s="250" t="s">
        <v>13520</v>
      </c>
      <c r="K139" s="13" t="str">
        <f t="shared" si="24"/>
        <v>БОРДЮГОВСКАЯ</v>
      </c>
      <c r="L139" s="13" t="str">
        <f t="shared" si="25"/>
        <v>Д</v>
      </c>
      <c r="M139" s="13" t="str">
        <f t="shared" si="26"/>
        <v>БОРДЮГОВСКАЯ Д.</v>
      </c>
      <c r="N139" s="20">
        <f>IF(E139="","",SUMIF('R-Жен'!C:C,E139,'R-Жен'!F:F))</f>
        <v>0</v>
      </c>
      <c r="O139" s="1" t="e">
        <f>IF(E139="","",SUMIF(#REF!,E139,#REF!))</f>
        <v>#REF!</v>
      </c>
      <c r="P139" s="1" t="e">
        <f>IF(E139="","",SUMIF(#REF!,E139,#REF!))</f>
        <v>#REF!</v>
      </c>
      <c r="Q139" s="93">
        <f t="shared" si="22"/>
        <v>1268</v>
      </c>
      <c r="R139" s="1">
        <f t="shared" si="23"/>
        <v>0</v>
      </c>
      <c r="S139" s="1">
        <f>IF(E139="","",SUMIF('R-Жен'!C:C,E139,'R-Жен'!A:A))</f>
        <v>59</v>
      </c>
    </row>
    <row r="140" spans="1:19" ht="18" customHeight="1">
      <c r="A140" s="260"/>
      <c r="B140" s="263"/>
      <c r="C140" s="255"/>
      <c r="D140" s="150">
        <f>1+D139</f>
        <v>122</v>
      </c>
      <c r="E140" s="148" t="s">
        <v>13617</v>
      </c>
      <c r="F140" s="9" t="str">
        <f>IF(E140="","",VLOOKUP(E140,'R-Жен'!C:E,2,FALSE))</f>
        <v>02.07.1997</v>
      </c>
      <c r="G140" s="84" t="s">
        <v>13502</v>
      </c>
      <c r="H140" s="10">
        <f>IF(E140="","",SUMIF('R-Жен'!C:C,E140,'R-Жен'!B:B))</f>
        <v>1296</v>
      </c>
      <c r="I140" s="92" t="str">
        <f>IF(E140="","",VLOOKUP(E140,'R-Жен'!C:E,3,FALSE))</f>
        <v>Славянск-на-Кубани</v>
      </c>
      <c r="J140" s="89" t="s">
        <v>13505</v>
      </c>
      <c r="K140" s="13" t="str">
        <f t="shared" si="24"/>
        <v>СЕРЕБРЕННИКОВА</v>
      </c>
      <c r="L140" s="13" t="str">
        <f t="shared" si="25"/>
        <v>В</v>
      </c>
      <c r="M140" s="13" t="str">
        <f t="shared" si="26"/>
        <v>СЕРЕБРЕННИКОВА В.</v>
      </c>
      <c r="N140" s="20">
        <f>IF(E140="","",SUMIF('R-Жен'!C:C,E140,'R-Жен'!F:F))</f>
        <v>0</v>
      </c>
      <c r="O140" s="1" t="e">
        <f>IF(E140="","",SUMIF(#REF!,E140,#REF!))</f>
        <v>#REF!</v>
      </c>
      <c r="P140" s="1" t="e">
        <f>IF(E140="","",SUMIF(#REF!,E140,#REF!))</f>
        <v>#REF!</v>
      </c>
      <c r="Q140" s="93">
        <f t="shared" si="22"/>
        <v>1296</v>
      </c>
      <c r="R140" s="1">
        <f t="shared" si="23"/>
        <v>0</v>
      </c>
      <c r="S140" s="1">
        <f>IF(E140="","",SUMIF('R-Жен'!C:C,E140,'R-Жен'!A:A))</f>
        <v>56</v>
      </c>
    </row>
    <row r="141" spans="1:19" ht="18" customHeight="1">
      <c r="A141" s="260"/>
      <c r="B141" s="263"/>
      <c r="C141" s="255"/>
      <c r="D141" s="150">
        <f t="shared" ref="D141:D148" si="27">1+D140</f>
        <v>123</v>
      </c>
      <c r="E141" s="3" t="s">
        <v>13546</v>
      </c>
      <c r="F141" s="9" t="str">
        <f>IF(E141="","",VLOOKUP(E141,'R-Жен'!C:E,2,FALSE))</f>
        <v>02.02.2002</v>
      </c>
      <c r="G141" s="84" t="s">
        <v>13503</v>
      </c>
      <c r="H141" s="10">
        <f>IF(E141="","",SUMIF('R-Жен'!C:C,E141,'R-Жен'!B:B))</f>
        <v>846</v>
      </c>
      <c r="I141" s="92" t="str">
        <f>IF(E141="","",VLOOKUP(E141,'R-Жен'!C:E,3,FALSE))</f>
        <v>Краснодар</v>
      </c>
      <c r="J141" s="89" t="s">
        <v>13520</v>
      </c>
      <c r="K141" s="13" t="str">
        <f t="shared" si="24"/>
        <v>РАКОВА</v>
      </c>
      <c r="L141" s="13" t="str">
        <f t="shared" si="25"/>
        <v>М</v>
      </c>
      <c r="M141" s="13" t="str">
        <f t="shared" si="26"/>
        <v>РАКОВА М.</v>
      </c>
      <c r="N141" s="20">
        <f>IF(E141="","",SUMIF('R-Жен'!C:C,E141,'R-Жен'!F:F))</f>
        <v>0</v>
      </c>
      <c r="O141" s="1" t="e">
        <f>IF(E141="","",SUMIF(#REF!,E141,#REF!))</f>
        <v>#REF!</v>
      </c>
      <c r="P141" s="1" t="e">
        <f>IF(E141="","",SUMIF(#REF!,E141,#REF!))</f>
        <v>#REF!</v>
      </c>
      <c r="Q141" s="93">
        <f t="shared" si="22"/>
        <v>846</v>
      </c>
      <c r="R141" s="1">
        <f t="shared" si="23"/>
        <v>0</v>
      </c>
      <c r="S141" s="1">
        <f>IF(E141="","",SUMIF('R-Жен'!C:C,E141,'R-Жен'!A:A))</f>
        <v>125</v>
      </c>
    </row>
    <row r="142" spans="1:19" ht="18" customHeight="1">
      <c r="A142" s="260"/>
      <c r="B142" s="263"/>
      <c r="C142" s="255"/>
      <c r="D142" s="150">
        <f t="shared" si="27"/>
        <v>124</v>
      </c>
      <c r="E142" s="3" t="s">
        <v>13548</v>
      </c>
      <c r="F142" s="9" t="str">
        <f>IF(E142="","",VLOOKUP(E142,'R-Жен'!C:E,2,FALSE))</f>
        <v>05.05.2005</v>
      </c>
      <c r="G142" s="84" t="s">
        <v>13503</v>
      </c>
      <c r="H142" s="10">
        <f>IF(E142="","",SUMIF('R-Жен'!C:C,E142,'R-Жен'!B:B))</f>
        <v>924</v>
      </c>
      <c r="I142" s="92" t="str">
        <f>IF(E142="","",VLOOKUP(E142,'R-Жен'!C:E,3,FALSE))</f>
        <v>Краснодар</v>
      </c>
      <c r="J142" s="89" t="s">
        <v>13520</v>
      </c>
      <c r="K142" s="13" t="str">
        <f t="shared" si="24"/>
        <v>ЮСУПОВА</v>
      </c>
      <c r="L142" s="13" t="str">
        <f t="shared" si="25"/>
        <v>К</v>
      </c>
      <c r="M142" s="13" t="str">
        <f t="shared" si="26"/>
        <v>ЮСУПОВА К.</v>
      </c>
      <c r="N142" s="20">
        <f>IF(E142="","",SUMIF('R-Жен'!C:C,E142,'R-Жен'!F:F))</f>
        <v>0</v>
      </c>
      <c r="O142" s="1" t="e">
        <f>IF(E142="","",SUMIF(#REF!,E142,#REF!))</f>
        <v>#REF!</v>
      </c>
      <c r="P142" s="1" t="e">
        <f>IF(E142="","",SUMIF(#REF!,E142,#REF!))</f>
        <v>#REF!</v>
      </c>
      <c r="Q142" s="93">
        <f t="shared" si="22"/>
        <v>924</v>
      </c>
      <c r="R142" s="1">
        <f t="shared" si="23"/>
        <v>0</v>
      </c>
      <c r="S142" s="1">
        <f>IF(E142="","",SUMIF('R-Жен'!C:C,E142,'R-Жен'!A:A))</f>
        <v>106</v>
      </c>
    </row>
    <row r="143" spans="1:19" ht="18" customHeight="1">
      <c r="A143" s="260"/>
      <c r="B143" s="263"/>
      <c r="C143" s="255"/>
      <c r="D143" s="150">
        <f t="shared" si="27"/>
        <v>125</v>
      </c>
      <c r="E143" s="3" t="s">
        <v>13545</v>
      </c>
      <c r="F143" s="9" t="str">
        <f>IF(E143="","",VLOOKUP(E143,'R-Жен'!C:E,2,FALSE))</f>
        <v>14.01.2001</v>
      </c>
      <c r="G143" s="84" t="s">
        <v>13502</v>
      </c>
      <c r="H143" s="10">
        <f>IF(E143="","",SUMIF('R-Жен'!C:C,E143,'R-Жен'!B:B))</f>
        <v>1066</v>
      </c>
      <c r="I143" s="92" t="str">
        <f>IF(E143="","",VLOOKUP(E143,'R-Жен'!C:E,3,FALSE))</f>
        <v>Краснодар</v>
      </c>
      <c r="J143" s="89" t="s">
        <v>13520</v>
      </c>
      <c r="K143" s="13" t="str">
        <f t="shared" si="24"/>
        <v>ГЕРГОВА</v>
      </c>
      <c r="L143" s="13" t="str">
        <f t="shared" si="25"/>
        <v>А</v>
      </c>
      <c r="M143" s="13" t="str">
        <f t="shared" si="26"/>
        <v>ГЕРГОВА А.</v>
      </c>
      <c r="N143" s="20">
        <f>IF(E143="","",SUMIF('R-Жен'!C:C,E143,'R-Жен'!F:F))</f>
        <v>0</v>
      </c>
      <c r="O143" s="1" t="e">
        <f>IF(E143="","",SUMIF(#REF!,E143,#REF!))</f>
        <v>#REF!</v>
      </c>
      <c r="P143" s="1" t="e">
        <f>IF(E143="","",SUMIF(#REF!,E143,#REF!))</f>
        <v>#REF!</v>
      </c>
      <c r="Q143" s="93">
        <f t="shared" si="22"/>
        <v>1066</v>
      </c>
      <c r="R143" s="1">
        <f t="shared" si="23"/>
        <v>0</v>
      </c>
      <c r="S143" s="1">
        <f>IF(E143="","",SUMIF('R-Жен'!C:C,E143,'R-Жен'!A:A))</f>
        <v>81</v>
      </c>
    </row>
    <row r="144" spans="1:19" ht="18" customHeight="1">
      <c r="A144" s="260"/>
      <c r="B144" s="263"/>
      <c r="C144" s="255">
        <f>IF(H139="","",H140+H139+H141+H142+H143+H144+H145)</f>
        <v>6876</v>
      </c>
      <c r="D144" s="150">
        <f t="shared" si="27"/>
        <v>126</v>
      </c>
      <c r="E144" s="3" t="s">
        <v>13618</v>
      </c>
      <c r="F144" s="9" t="str">
        <f>IF(E144="","",VLOOKUP(E144,'R-Жен'!C:E,2,FALSE))</f>
        <v>25.03.2006</v>
      </c>
      <c r="G144" s="84" t="s">
        <v>13516</v>
      </c>
      <c r="H144" s="10">
        <f>IF(E144="","",SUMIF('R-Жен'!C:C,E144,'R-Жен'!B:B))</f>
        <v>749</v>
      </c>
      <c r="I144" s="92" t="str">
        <f>IF(E144="","",VLOOKUP(E144,'R-Жен'!C:E,3,FALSE))</f>
        <v>Краснодар</v>
      </c>
      <c r="J144" s="89" t="s">
        <v>13517</v>
      </c>
      <c r="K144" s="13" t="str">
        <f t="shared" si="24"/>
        <v>УМАНЕЦ</v>
      </c>
      <c r="L144" s="13" t="str">
        <f t="shared" si="25"/>
        <v>С</v>
      </c>
      <c r="M144" s="13" t="str">
        <f t="shared" si="26"/>
        <v>УМАНЕЦ С.</v>
      </c>
      <c r="N144" s="20">
        <f>IF(E144="","",SUMIF('R-Жен'!C:C,E144,'R-Жен'!F:F))</f>
        <v>0</v>
      </c>
      <c r="O144" s="1" t="e">
        <f>IF(E144="","",SUMIF(#REF!,E144,#REF!))</f>
        <v>#REF!</v>
      </c>
      <c r="P144" s="1" t="e">
        <f>IF(E144="","",SUMIF(#REF!,E144,#REF!))</f>
        <v>#REF!</v>
      </c>
      <c r="Q144" s="93">
        <f t="shared" si="22"/>
        <v>749</v>
      </c>
      <c r="R144" s="1">
        <f t="shared" si="23"/>
        <v>0</v>
      </c>
      <c r="S144" s="1">
        <f>IF(E144="","",SUMIF('R-Жен'!C:C,E144,'R-Жен'!A:A))</f>
        <v>147</v>
      </c>
    </row>
    <row r="145" spans="1:19" ht="18" customHeight="1">
      <c r="A145" s="260"/>
      <c r="B145" s="263"/>
      <c r="C145" s="255"/>
      <c r="D145" s="150">
        <f t="shared" si="27"/>
        <v>127</v>
      </c>
      <c r="E145" s="3" t="s">
        <v>13544</v>
      </c>
      <c r="F145" s="9" t="str">
        <f>IF(E145="","",VLOOKUP(E145,'R-Жен'!C:E,2,FALSE))</f>
        <v>27.02.2005</v>
      </c>
      <c r="G145" s="84" t="s">
        <v>13503</v>
      </c>
      <c r="H145" s="10">
        <f>IF(E145="","",SUMIF('R-Жен'!C:C,E145,'R-Жен'!B:B))</f>
        <v>727</v>
      </c>
      <c r="I145" s="92" t="str">
        <f>IF(E145="","",VLOOKUP(E145,'R-Жен'!C:E,3,FALSE))</f>
        <v>Краснодар</v>
      </c>
      <c r="J145" s="89" t="s">
        <v>13517</v>
      </c>
      <c r="K145" s="13" t="str">
        <f t="shared" si="24"/>
        <v>БОРДЮГОВСКАЯ</v>
      </c>
      <c r="L145" s="13" t="str">
        <f t="shared" si="25"/>
        <v>М</v>
      </c>
      <c r="M145" s="13" t="str">
        <f t="shared" si="26"/>
        <v>БОРДЮГОВСКАЯ М.</v>
      </c>
      <c r="N145" s="20">
        <f>IF(E145="","",SUMIF('R-Жен'!C:C,E145,'R-Жен'!F:F))</f>
        <v>0</v>
      </c>
      <c r="O145" s="1" t="e">
        <f>IF(E145="","",SUMIF(#REF!,E145,#REF!))</f>
        <v>#REF!</v>
      </c>
      <c r="P145" s="1" t="e">
        <f>IF(E145="","",SUMIF(#REF!,E145,#REF!))</f>
        <v>#REF!</v>
      </c>
      <c r="Q145" s="93">
        <f t="shared" si="22"/>
        <v>727</v>
      </c>
      <c r="R145" s="1">
        <f t="shared" si="23"/>
        <v>0</v>
      </c>
      <c r="S145" s="1">
        <f>IF(E145="","",SUMIF('R-Жен'!C:C,E145,'R-Жен'!A:A))</f>
        <v>155</v>
      </c>
    </row>
    <row r="146" spans="1:19" ht="18" customHeight="1">
      <c r="A146" s="260"/>
      <c r="B146" s="263"/>
      <c r="C146" s="255"/>
      <c r="D146" s="150">
        <f t="shared" si="27"/>
        <v>128</v>
      </c>
      <c r="E146" s="3"/>
      <c r="F146" s="9" t="str">
        <f>IF(E146="","",VLOOKUP(E146,'R-Жен'!C:E,2,FALSE))</f>
        <v/>
      </c>
      <c r="G146" s="84"/>
      <c r="H146" s="10" t="str">
        <f>IF(E146="","",SUMIF('R-Жен'!C:C,E146,'R-Жен'!B:B))</f>
        <v/>
      </c>
      <c r="I146" s="92" t="str">
        <f>IF(E146="","",VLOOKUP(E146,'R-Жен'!C:E,3,FALSE))</f>
        <v/>
      </c>
      <c r="J146" s="89"/>
      <c r="K146" s="13" t="e">
        <f t="shared" si="24"/>
        <v>#VALUE!</v>
      </c>
      <c r="L146" s="13" t="e">
        <f t="shared" si="25"/>
        <v>#VALUE!</v>
      </c>
      <c r="M146" s="13" t="e">
        <f t="shared" si="26"/>
        <v>#VALUE!</v>
      </c>
      <c r="N146" s="20" t="str">
        <f>IF(E146="","",SUMIF('R-Жен'!C:C,E146,'R-Жен'!F:F))</f>
        <v/>
      </c>
      <c r="O146" s="1" t="str">
        <f>IF(E146="","",SUMIF(#REF!,E146,#REF!))</f>
        <v/>
      </c>
      <c r="P146" s="1" t="str">
        <f>IF(E146="","",SUMIF(#REF!,E146,#REF!))</f>
        <v/>
      </c>
      <c r="Q146" s="93" t="str">
        <f t="shared" si="22"/>
        <v/>
      </c>
      <c r="R146" s="1" t="e">
        <f t="shared" si="23"/>
        <v>#VALUE!</v>
      </c>
      <c r="S146" s="1" t="str">
        <f>IF(E146="","",SUMIF('R-Жен'!C:C,E146,'R-Жен'!A:A))</f>
        <v/>
      </c>
    </row>
    <row r="147" spans="1:19" ht="18" customHeight="1">
      <c r="A147" s="260"/>
      <c r="B147" s="263"/>
      <c r="C147" s="255"/>
      <c r="D147" s="150">
        <f t="shared" si="27"/>
        <v>129</v>
      </c>
      <c r="E147" s="3"/>
      <c r="F147" s="9" t="str">
        <f>IF(E147="","",VLOOKUP(E147,'R-Жен'!C:E,2,FALSE))</f>
        <v/>
      </c>
      <c r="G147" s="84"/>
      <c r="H147" s="10" t="str">
        <f>IF(E147="","",SUMIF('R-Жен'!C:C,E147,'R-Жен'!B:B))</f>
        <v/>
      </c>
      <c r="I147" s="92" t="str">
        <f>IF(E147="","",VLOOKUP(E147,'R-Жен'!C:E,3,FALSE))</f>
        <v/>
      </c>
      <c r="J147" s="89"/>
      <c r="K147" s="13" t="e">
        <f t="shared" si="24"/>
        <v>#VALUE!</v>
      </c>
      <c r="L147" s="13" t="e">
        <f t="shared" si="25"/>
        <v>#VALUE!</v>
      </c>
      <c r="M147" s="13" t="e">
        <f t="shared" si="26"/>
        <v>#VALUE!</v>
      </c>
      <c r="N147" s="20" t="str">
        <f>IF(E147="","",SUMIF('R-Жен'!C:C,E147,'R-Жен'!F:F))</f>
        <v/>
      </c>
      <c r="O147" s="1" t="str">
        <f>IF(E147="","",SUMIF(#REF!,E147,#REF!))</f>
        <v/>
      </c>
      <c r="P147" s="1" t="str">
        <f>IF(E147="","",SUMIF(#REF!,E147,#REF!))</f>
        <v/>
      </c>
      <c r="Q147" s="93" t="str">
        <f t="shared" si="22"/>
        <v/>
      </c>
      <c r="R147" s="1" t="e">
        <f t="shared" si="23"/>
        <v>#VALUE!</v>
      </c>
      <c r="S147" s="1" t="str">
        <f>IF(E147="","",SUMIF('R-Жен'!C:C,E147,'R-Жен'!A:A))</f>
        <v/>
      </c>
    </row>
    <row r="148" spans="1:19" ht="18" customHeight="1" thickBot="1">
      <c r="A148" s="260"/>
      <c r="B148" s="263"/>
      <c r="C148" s="255"/>
      <c r="D148" s="150">
        <f t="shared" si="27"/>
        <v>130</v>
      </c>
      <c r="E148" s="3"/>
      <c r="F148" s="9" t="str">
        <f>IF(E148="","",VLOOKUP(E148,'R-Жен'!C:E,2,FALSE))</f>
        <v/>
      </c>
      <c r="G148" s="84"/>
      <c r="H148" s="10" t="str">
        <f>IF(E148="","",SUMIF('R-Жен'!C:C,E148,'R-Жен'!B:B))</f>
        <v/>
      </c>
      <c r="I148" s="92" t="str">
        <f>IF(E148="","",VLOOKUP(E148,'R-Жен'!C:E,3,FALSE))</f>
        <v/>
      </c>
      <c r="J148" s="89"/>
      <c r="K148" s="13" t="e">
        <f t="shared" si="24"/>
        <v>#VALUE!</v>
      </c>
      <c r="L148" s="13" t="e">
        <f t="shared" si="25"/>
        <v>#VALUE!</v>
      </c>
      <c r="M148" s="13" t="e">
        <f t="shared" si="26"/>
        <v>#VALUE!</v>
      </c>
      <c r="N148" s="20" t="str">
        <f>IF(E148="","",SUMIF('R-Жен'!C:C,E148,'R-Жен'!F:F))</f>
        <v/>
      </c>
      <c r="O148" s="1" t="str">
        <f>IF(E148="","",SUMIF(#REF!,E148,#REF!))</f>
        <v/>
      </c>
      <c r="P148" s="1" t="str">
        <f>IF(E148="","",SUMIF(#REF!,E148,#REF!))</f>
        <v/>
      </c>
      <c r="Q148" s="93" t="str">
        <f t="shared" si="22"/>
        <v/>
      </c>
      <c r="R148" s="1" t="e">
        <f t="shared" si="23"/>
        <v>#VALUE!</v>
      </c>
      <c r="S148" s="1" t="str">
        <f>IF(E148="","",SUMIF('R-Жен'!C:C,E148,'R-Жен'!A:A))</f>
        <v/>
      </c>
    </row>
    <row r="149" spans="1:19" ht="18" customHeight="1" thickBot="1">
      <c r="A149" s="261"/>
      <c r="B149" s="264"/>
      <c r="C149" s="258"/>
      <c r="D149" s="6"/>
      <c r="E149" s="6" t="s">
        <v>72</v>
      </c>
      <c r="F149" s="265" t="s">
        <v>13520</v>
      </c>
      <c r="G149" s="265"/>
      <c r="H149" s="266"/>
      <c r="I149" s="266"/>
      <c r="J149" s="267"/>
      <c r="K149" s="13" t="e">
        <f t="shared" si="24"/>
        <v>#VALUE!</v>
      </c>
      <c r="L149" s="13" t="e">
        <f t="shared" si="25"/>
        <v>#VALUE!</v>
      </c>
      <c r="M149" s="13" t="e">
        <f t="shared" si="26"/>
        <v>#VALUE!</v>
      </c>
      <c r="N149" s="20">
        <f>IF(E149="","",SUMIF('R-Жен'!C:C,E149,'R-Жен'!F:F))</f>
        <v>0</v>
      </c>
      <c r="O149" s="1" t="e">
        <f>IF(E149="","",SUMIF(#REF!,E149,#REF!))</f>
        <v>#REF!</v>
      </c>
      <c r="P149" s="1" t="e">
        <f>IF(E149="","",SUMIF(#REF!,E149,#REF!))</f>
        <v>#REF!</v>
      </c>
      <c r="Q149" s="93" t="e">
        <f t="shared" si="22"/>
        <v>#REF!</v>
      </c>
      <c r="R149" s="1" t="e">
        <f t="shared" si="23"/>
        <v>#REF!</v>
      </c>
      <c r="S149" s="1">
        <f>IF(E149="","",SUMIF('R-Жен'!C:C,E149,'R-Жен'!A:A))</f>
        <v>0</v>
      </c>
    </row>
    <row r="150" spans="1:19" ht="18" customHeight="1">
      <c r="A150" s="259">
        <f>1+A139</f>
        <v>12</v>
      </c>
      <c r="B150" s="262">
        <f>1+B139</f>
        <v>14</v>
      </c>
      <c r="C150" s="254" t="s">
        <v>9534</v>
      </c>
      <c r="D150" s="150">
        <f>1+D148</f>
        <v>131</v>
      </c>
      <c r="E150" s="3" t="s">
        <v>13604</v>
      </c>
      <c r="F150" s="8" t="str">
        <f>IF(E150="","",VLOOKUP(E150,'R-Жен'!C:E,2,FALSE))</f>
        <v>24.05.1999</v>
      </c>
      <c r="G150" s="81" t="s">
        <v>13503</v>
      </c>
      <c r="H150" s="7">
        <f>IF(E150="","",SUMIF('R-Жен'!C:C,E150,'R-Жен'!B:B))</f>
        <v>291</v>
      </c>
      <c r="I150" s="91" t="str">
        <f>IF(E150="","",VLOOKUP(E150,'R-Жен'!C:E,3,FALSE))</f>
        <v>Ялта</v>
      </c>
      <c r="J150" s="89" t="s">
        <v>13596</v>
      </c>
      <c r="K150" s="13" t="str">
        <f t="shared" si="24"/>
        <v>ТОМУЛИС</v>
      </c>
      <c r="L150" s="13" t="str">
        <f t="shared" si="25"/>
        <v>Д</v>
      </c>
      <c r="M150" s="13" t="str">
        <f t="shared" si="26"/>
        <v>ТОМУЛИС Д.</v>
      </c>
      <c r="N150" s="20">
        <f>IF(E150="","",SUMIF('R-Жен'!C:C,E150,'R-Жен'!F:F))</f>
        <v>0</v>
      </c>
      <c r="O150" s="1" t="e">
        <f>IF(E150="","",SUMIF(#REF!,E150,#REF!))</f>
        <v>#REF!</v>
      </c>
      <c r="P150" s="1" t="e">
        <f>IF(E150="","",SUMIF(#REF!,E150,#REF!))</f>
        <v>#REF!</v>
      </c>
      <c r="Q150" s="93">
        <f t="shared" si="22"/>
        <v>291</v>
      </c>
      <c r="R150" s="1">
        <f t="shared" si="23"/>
        <v>0</v>
      </c>
      <c r="S150" s="1">
        <f>IF(E150="","",SUMIF('R-Жен'!C:C,E150,'R-Жен'!A:A))</f>
        <v>488</v>
      </c>
    </row>
    <row r="151" spans="1:19" ht="18" customHeight="1">
      <c r="A151" s="260"/>
      <c r="B151" s="263"/>
      <c r="C151" s="255"/>
      <c r="D151" s="150">
        <f>1+D150</f>
        <v>132</v>
      </c>
      <c r="E151" s="3" t="s">
        <v>13605</v>
      </c>
      <c r="F151" s="9" t="str">
        <f>IF(E151="","",VLOOKUP(E151,'R-Жен'!C:E,2,FALSE))</f>
        <v>04.06.1997</v>
      </c>
      <c r="G151" s="84" t="s">
        <v>13503</v>
      </c>
      <c r="H151" s="10">
        <f>IF(E151="","",SUMIF('R-Жен'!C:C,E151,'R-Жен'!B:B))</f>
        <v>392</v>
      </c>
      <c r="I151" s="92" t="str">
        <f>IF(E151="","",VLOOKUP(E151,'R-Жен'!C:E,3,FALSE))</f>
        <v>Ялта</v>
      </c>
      <c r="J151" s="89" t="s">
        <v>13596</v>
      </c>
      <c r="K151" s="13" t="str">
        <f t="shared" si="24"/>
        <v>СЕРДЮК</v>
      </c>
      <c r="L151" s="13" t="str">
        <f t="shared" si="25"/>
        <v>Р</v>
      </c>
      <c r="M151" s="13" t="str">
        <f t="shared" si="26"/>
        <v>СЕРДЮК Р.</v>
      </c>
      <c r="N151" s="20">
        <f>IF(E151="","",SUMIF('R-Жен'!C:C,E151,'R-Жен'!F:F))</f>
        <v>0</v>
      </c>
      <c r="O151" s="1" t="e">
        <f>IF(E151="","",SUMIF(#REF!,E151,#REF!))</f>
        <v>#REF!</v>
      </c>
      <c r="P151" s="1" t="e">
        <f>IF(E151="","",SUMIF(#REF!,E151,#REF!))</f>
        <v>#REF!</v>
      </c>
      <c r="Q151" s="93">
        <f t="shared" si="22"/>
        <v>392</v>
      </c>
      <c r="R151" s="1">
        <f t="shared" si="23"/>
        <v>0</v>
      </c>
      <c r="S151" s="1">
        <f>IF(E151="","",SUMIF('R-Жен'!C:C,E151,'R-Жен'!A:A))</f>
        <v>628</v>
      </c>
    </row>
    <row r="152" spans="1:19" ht="18" customHeight="1">
      <c r="A152" s="260"/>
      <c r="B152" s="263"/>
      <c r="C152" s="255"/>
      <c r="D152" s="150">
        <f t="shared" ref="D152:D159" si="28">1+D151</f>
        <v>133</v>
      </c>
      <c r="E152" s="3" t="s">
        <v>13606</v>
      </c>
      <c r="F152" s="9" t="str">
        <f>IF(E152="","",VLOOKUP(E152,'R-Жен'!C:E,2,FALSE))</f>
        <v>02.05.1999</v>
      </c>
      <c r="G152" s="84" t="s">
        <v>13503</v>
      </c>
      <c r="H152" s="10">
        <f>IF(E152="","",SUMIF('R-Жен'!C:C,E152,'R-Жен'!B:B))</f>
        <v>255</v>
      </c>
      <c r="I152" s="92" t="str">
        <f>IF(E152="","",VLOOKUP(E152,'R-Жен'!C:E,3,FALSE))</f>
        <v>Симферополь</v>
      </c>
      <c r="J152" s="89" t="s">
        <v>13596</v>
      </c>
      <c r="K152" s="13" t="str">
        <f t="shared" si="24"/>
        <v>ИВАНОВ</v>
      </c>
      <c r="L152" s="13" t="str">
        <f t="shared" si="25"/>
        <v>К</v>
      </c>
      <c r="M152" s="13" t="str">
        <f t="shared" si="26"/>
        <v>ИВАНОВ К.</v>
      </c>
      <c r="N152" s="20">
        <f>IF(E152="","",SUMIF('R-Жен'!C:C,E152,'R-Жен'!F:F))</f>
        <v>0</v>
      </c>
      <c r="O152" s="1" t="e">
        <f>IF(E152="","",SUMIF(#REF!,E152,#REF!))</f>
        <v>#REF!</v>
      </c>
      <c r="P152" s="1" t="e">
        <f>IF(E152="","",SUMIF(#REF!,E152,#REF!))</f>
        <v>#REF!</v>
      </c>
      <c r="Q152" s="93">
        <f t="shared" si="22"/>
        <v>255</v>
      </c>
      <c r="R152" s="1">
        <f t="shared" si="23"/>
        <v>0</v>
      </c>
      <c r="S152" s="1">
        <f>IF(E152="","",SUMIF('R-Жен'!C:C,E152,'R-Жен'!A:A))</f>
        <v>897</v>
      </c>
    </row>
    <row r="153" spans="1:19" ht="18" customHeight="1">
      <c r="A153" s="260"/>
      <c r="B153" s="263"/>
      <c r="C153" s="255"/>
      <c r="D153" s="150">
        <f t="shared" si="28"/>
        <v>134</v>
      </c>
      <c r="E153" s="3" t="s">
        <v>13607</v>
      </c>
      <c r="F153" s="9" t="str">
        <f>IF(E153="","",VLOOKUP(E153,'R-Жен'!C:E,2,FALSE))</f>
        <v>11.08.1982</v>
      </c>
      <c r="G153" s="84" t="s">
        <v>13503</v>
      </c>
      <c r="H153" s="10">
        <f>IF(E153="","",SUMIF('R-Жен'!C:C,E153,'R-Жен'!B:B))</f>
        <v>455</v>
      </c>
      <c r="I153" s="92" t="str">
        <f>IF(E153="","",VLOOKUP(E153,'R-Жен'!C:E,3,FALSE))</f>
        <v>Симферополь</v>
      </c>
      <c r="J153" s="89" t="s">
        <v>13589</v>
      </c>
      <c r="K153" s="13" t="str">
        <f t="shared" si="24"/>
        <v>СОЛОВЕЙ</v>
      </c>
      <c r="L153" s="13" t="str">
        <f t="shared" si="25"/>
        <v>Ю</v>
      </c>
      <c r="M153" s="13" t="str">
        <f t="shared" si="26"/>
        <v>СОЛОВЕЙ Ю.</v>
      </c>
      <c r="N153" s="20">
        <f>IF(E153="","",SUMIF('R-Жен'!C:C,E153,'R-Жен'!F:F))</f>
        <v>0</v>
      </c>
      <c r="O153" s="1" t="e">
        <f>IF(E153="","",SUMIF(#REF!,E153,#REF!))</f>
        <v>#REF!</v>
      </c>
      <c r="P153" s="1" t="e">
        <f>IF(E153="","",SUMIF(#REF!,E153,#REF!))</f>
        <v>#REF!</v>
      </c>
      <c r="Q153" s="93">
        <f t="shared" si="22"/>
        <v>455</v>
      </c>
      <c r="R153" s="1">
        <f t="shared" si="23"/>
        <v>0</v>
      </c>
      <c r="S153" s="1">
        <f>IF(E153="","",SUMIF('R-Жен'!C:C,E153,'R-Жен'!A:A))</f>
        <v>540</v>
      </c>
    </row>
    <row r="154" spans="1:19" ht="18" customHeight="1">
      <c r="A154" s="260"/>
      <c r="B154" s="263"/>
      <c r="C154" s="255"/>
      <c r="D154" s="150">
        <f t="shared" si="28"/>
        <v>135</v>
      </c>
      <c r="E154" s="3"/>
      <c r="F154" s="9" t="str">
        <f>IF(E154="","",VLOOKUP(E154,'R-Жен'!C:E,2,FALSE))</f>
        <v/>
      </c>
      <c r="G154" s="84"/>
      <c r="H154" s="10" t="str">
        <f>IF(E154="","",SUMIF('R-Жен'!C:C,E154,'R-Жен'!B:B))</f>
        <v/>
      </c>
      <c r="I154" s="92" t="str">
        <f>IF(E154="","",VLOOKUP(E154,'R-Жен'!C:E,3,FALSE))</f>
        <v/>
      </c>
      <c r="J154" s="89"/>
      <c r="K154" s="13" t="e">
        <f t="shared" si="24"/>
        <v>#VALUE!</v>
      </c>
      <c r="L154" s="13" t="e">
        <f t="shared" si="25"/>
        <v>#VALUE!</v>
      </c>
      <c r="M154" s="13" t="e">
        <f t="shared" si="26"/>
        <v>#VALUE!</v>
      </c>
      <c r="N154" s="20" t="str">
        <f>IF(E154="","",SUMIF('R-Жен'!C:C,E154,'R-Жен'!F:F))</f>
        <v/>
      </c>
      <c r="O154" s="1" t="str">
        <f>IF(E154="","",SUMIF(#REF!,E154,#REF!))</f>
        <v/>
      </c>
      <c r="P154" s="1" t="str">
        <f>IF(E154="","",SUMIF(#REF!,E154,#REF!))</f>
        <v/>
      </c>
      <c r="Q154" s="93" t="str">
        <f t="shared" si="22"/>
        <v/>
      </c>
      <c r="R154" s="1" t="e">
        <f t="shared" si="23"/>
        <v>#VALUE!</v>
      </c>
      <c r="S154" s="1" t="str">
        <f>IF(E154="","",SUMIF('R-Жен'!C:C,E154,'R-Жен'!A:A))</f>
        <v/>
      </c>
    </row>
    <row r="155" spans="1:19" ht="18" customHeight="1">
      <c r="A155" s="260"/>
      <c r="B155" s="263"/>
      <c r="C155" s="255"/>
      <c r="D155" s="150">
        <f t="shared" si="28"/>
        <v>136</v>
      </c>
      <c r="E155" s="3"/>
      <c r="F155" s="9" t="str">
        <f>IF(E155="","",VLOOKUP(E155,'R-Жен'!C:E,2,FALSE))</f>
        <v/>
      </c>
      <c r="G155" s="84"/>
      <c r="H155" s="10" t="str">
        <f>IF(E155="","",SUMIF('R-Жен'!C:C,E155,'R-Жен'!B:B))</f>
        <v/>
      </c>
      <c r="I155" s="92" t="str">
        <f>IF(E155="","",VLOOKUP(E155,'R-Жен'!C:E,3,FALSE))</f>
        <v/>
      </c>
      <c r="J155" s="89"/>
      <c r="K155" s="13" t="e">
        <f t="shared" si="24"/>
        <v>#VALUE!</v>
      </c>
      <c r="L155" s="13" t="e">
        <f t="shared" si="25"/>
        <v>#VALUE!</v>
      </c>
      <c r="M155" s="13" t="e">
        <f t="shared" si="26"/>
        <v>#VALUE!</v>
      </c>
      <c r="N155" s="20" t="str">
        <f>IF(E155="","",SUMIF('R-Жен'!C:C,E155,'R-Жен'!F:F))</f>
        <v/>
      </c>
      <c r="O155" s="1" t="str">
        <f>IF(E155="","",SUMIF(#REF!,E155,#REF!))</f>
        <v/>
      </c>
      <c r="P155" s="1" t="str">
        <f>IF(E155="","",SUMIF(#REF!,E155,#REF!))</f>
        <v/>
      </c>
      <c r="Q155" s="93" t="str">
        <f t="shared" si="22"/>
        <v/>
      </c>
      <c r="R155" s="1" t="e">
        <f t="shared" si="23"/>
        <v>#VALUE!</v>
      </c>
      <c r="S155" s="1" t="str">
        <f>IF(E155="","",SUMIF('R-Жен'!C:C,E155,'R-Жен'!A:A))</f>
        <v/>
      </c>
    </row>
    <row r="156" spans="1:19" ht="18" customHeight="1">
      <c r="A156" s="260"/>
      <c r="B156" s="263"/>
      <c r="C156" s="255">
        <f>IF(H150="","",H151+H150+H152+H153)</f>
        <v>1393</v>
      </c>
      <c r="D156" s="150">
        <f t="shared" si="28"/>
        <v>137</v>
      </c>
      <c r="E156" s="3"/>
      <c r="F156" s="9" t="str">
        <f>IF(E156="","",VLOOKUP(E156,'R-Жен'!C:E,2,FALSE))</f>
        <v/>
      </c>
      <c r="G156" s="84"/>
      <c r="H156" s="10" t="str">
        <f>IF(E156="","",SUMIF('R-Жен'!C:C,E156,'R-Жен'!B:B))</f>
        <v/>
      </c>
      <c r="I156" s="92" t="str">
        <f>IF(E156="","",VLOOKUP(E156,'R-Жен'!C:E,3,FALSE))</f>
        <v/>
      </c>
      <c r="J156" s="89"/>
      <c r="K156" s="13" t="e">
        <f t="shared" si="24"/>
        <v>#VALUE!</v>
      </c>
      <c r="L156" s="13" t="e">
        <f t="shared" si="25"/>
        <v>#VALUE!</v>
      </c>
      <c r="M156" s="13" t="e">
        <f t="shared" si="26"/>
        <v>#VALUE!</v>
      </c>
      <c r="N156" s="20" t="str">
        <f>IF(E156="","",SUMIF('R-Жен'!C:C,E156,'R-Жен'!F:F))</f>
        <v/>
      </c>
      <c r="O156" s="1" t="str">
        <f>IF(E156="","",SUMIF(#REF!,E156,#REF!))</f>
        <v/>
      </c>
      <c r="P156" s="1" t="str">
        <f>IF(E156="","",SUMIF(#REF!,E156,#REF!))</f>
        <v/>
      </c>
      <c r="Q156" s="93" t="str">
        <f t="shared" si="22"/>
        <v/>
      </c>
      <c r="R156" s="1" t="e">
        <f t="shared" si="23"/>
        <v>#VALUE!</v>
      </c>
      <c r="S156" s="1" t="str">
        <f>IF(E156="","",SUMIF('R-Жен'!C:C,E156,'R-Жен'!A:A))</f>
        <v/>
      </c>
    </row>
    <row r="157" spans="1:19" ht="18" customHeight="1">
      <c r="A157" s="260"/>
      <c r="B157" s="263"/>
      <c r="C157" s="255"/>
      <c r="D157" s="150">
        <f t="shared" si="28"/>
        <v>138</v>
      </c>
      <c r="E157" s="3"/>
      <c r="F157" s="9" t="str">
        <f>IF(E157="","",VLOOKUP(E157,'R-Жен'!C:E,2,FALSE))</f>
        <v/>
      </c>
      <c r="G157" s="84"/>
      <c r="H157" s="10" t="str">
        <f>IF(E157="","",SUMIF('R-Жен'!C:C,E157,'R-Жен'!B:B))</f>
        <v/>
      </c>
      <c r="I157" s="92" t="str">
        <f>IF(E157="","",VLOOKUP(E157,'R-Жен'!C:E,3,FALSE))</f>
        <v/>
      </c>
      <c r="J157" s="89"/>
      <c r="K157" s="13" t="e">
        <f t="shared" si="24"/>
        <v>#VALUE!</v>
      </c>
      <c r="L157" s="13" t="e">
        <f t="shared" si="25"/>
        <v>#VALUE!</v>
      </c>
      <c r="M157" s="13" t="e">
        <f t="shared" si="26"/>
        <v>#VALUE!</v>
      </c>
      <c r="N157" s="20" t="str">
        <f>IF(E157="","",SUMIF('R-Жен'!C:C,E157,'R-Жен'!F:F))</f>
        <v/>
      </c>
      <c r="O157" s="1" t="str">
        <f>IF(E157="","",SUMIF(#REF!,E157,#REF!))</f>
        <v/>
      </c>
      <c r="P157" s="1" t="str">
        <f>IF(E157="","",SUMIF(#REF!,E157,#REF!))</f>
        <v/>
      </c>
      <c r="Q157" s="93" t="str">
        <f t="shared" si="22"/>
        <v/>
      </c>
      <c r="R157" s="1" t="e">
        <f t="shared" si="23"/>
        <v>#VALUE!</v>
      </c>
      <c r="S157" s="1" t="str">
        <f>IF(E157="","",SUMIF('R-Жен'!C:C,E157,'R-Жен'!A:A))</f>
        <v/>
      </c>
    </row>
    <row r="158" spans="1:19" ht="18" customHeight="1">
      <c r="A158" s="260"/>
      <c r="B158" s="263"/>
      <c r="C158" s="255"/>
      <c r="D158" s="150">
        <f t="shared" si="28"/>
        <v>139</v>
      </c>
      <c r="E158" s="3"/>
      <c r="F158" s="9" t="str">
        <f>IF(E158="","",VLOOKUP(E158,'R-Жен'!C:E,2,FALSE))</f>
        <v/>
      </c>
      <c r="G158" s="84"/>
      <c r="H158" s="10" t="str">
        <f>IF(E158="","",SUMIF('R-Жен'!C:C,E158,'R-Жен'!B:B))</f>
        <v/>
      </c>
      <c r="I158" s="92" t="str">
        <f>IF(E158="","",VLOOKUP(E158,'R-Жен'!C:E,3,FALSE))</f>
        <v/>
      </c>
      <c r="J158" s="89"/>
      <c r="K158" s="13" t="e">
        <f t="shared" si="24"/>
        <v>#VALUE!</v>
      </c>
      <c r="L158" s="13" t="e">
        <f t="shared" si="25"/>
        <v>#VALUE!</v>
      </c>
      <c r="M158" s="13" t="e">
        <f t="shared" si="26"/>
        <v>#VALUE!</v>
      </c>
      <c r="N158" s="20" t="str">
        <f>IF(E158="","",SUMIF('R-Жен'!C:C,E158,'R-Жен'!F:F))</f>
        <v/>
      </c>
      <c r="O158" s="1" t="str">
        <f>IF(E158="","",SUMIF(#REF!,E158,#REF!))</f>
        <v/>
      </c>
      <c r="P158" s="1" t="str">
        <f>IF(E158="","",SUMIF(#REF!,E158,#REF!))</f>
        <v/>
      </c>
      <c r="Q158" s="93" t="str">
        <f t="shared" si="22"/>
        <v/>
      </c>
      <c r="R158" s="1" t="e">
        <f t="shared" si="23"/>
        <v>#VALUE!</v>
      </c>
      <c r="S158" s="1" t="str">
        <f>IF(E158="","",SUMIF('R-Жен'!C:C,E158,'R-Жен'!A:A))</f>
        <v/>
      </c>
    </row>
    <row r="159" spans="1:19" ht="18" customHeight="1" thickBot="1">
      <c r="A159" s="260"/>
      <c r="B159" s="263"/>
      <c r="C159" s="255"/>
      <c r="D159" s="150">
        <f t="shared" si="28"/>
        <v>140</v>
      </c>
      <c r="E159" s="3"/>
      <c r="F159" s="9" t="str">
        <f>IF(E159="","",VLOOKUP(E159,'R-Жен'!C:E,2,FALSE))</f>
        <v/>
      </c>
      <c r="G159" s="84"/>
      <c r="H159" s="10" t="str">
        <f>IF(E159="","",SUMIF('R-Жен'!C:C,E159,'R-Жен'!B:B))</f>
        <v/>
      </c>
      <c r="I159" s="92" t="str">
        <f>IF(E159="","",VLOOKUP(E159,'R-Жен'!C:E,3,FALSE))</f>
        <v/>
      </c>
      <c r="J159" s="89"/>
      <c r="K159" s="13" t="e">
        <f t="shared" si="24"/>
        <v>#VALUE!</v>
      </c>
      <c r="L159" s="13" t="e">
        <f t="shared" si="25"/>
        <v>#VALUE!</v>
      </c>
      <c r="M159" s="13" t="e">
        <f t="shared" si="26"/>
        <v>#VALUE!</v>
      </c>
      <c r="N159" s="20" t="str">
        <f>IF(E159="","",SUMIF('R-Жен'!C:C,E159,'R-Жен'!F:F))</f>
        <v/>
      </c>
      <c r="O159" s="1" t="str">
        <f>IF(E159="","",SUMIF(#REF!,E159,#REF!))</f>
        <v/>
      </c>
      <c r="P159" s="1" t="str">
        <f>IF(E159="","",SUMIF(#REF!,E159,#REF!))</f>
        <v/>
      </c>
      <c r="Q159" s="93" t="str">
        <f t="shared" si="22"/>
        <v/>
      </c>
      <c r="R159" s="1" t="e">
        <f t="shared" si="23"/>
        <v>#VALUE!</v>
      </c>
      <c r="S159" s="1" t="str">
        <f>IF(E159="","",SUMIF('R-Жен'!C:C,E159,'R-Жен'!A:A))</f>
        <v/>
      </c>
    </row>
    <row r="160" spans="1:19" ht="18" customHeight="1" thickBot="1">
      <c r="A160" s="261"/>
      <c r="B160" s="264"/>
      <c r="C160" s="258"/>
      <c r="D160" s="6"/>
      <c r="E160" s="6" t="s">
        <v>72</v>
      </c>
      <c r="F160" s="268" t="s">
        <v>13613</v>
      </c>
      <c r="G160" s="268"/>
      <c r="H160" s="269"/>
      <c r="I160" s="269"/>
      <c r="J160" s="270"/>
      <c r="K160" s="13" t="e">
        <f t="shared" si="24"/>
        <v>#VALUE!</v>
      </c>
      <c r="L160" s="13" t="e">
        <f t="shared" si="25"/>
        <v>#VALUE!</v>
      </c>
      <c r="M160" s="13" t="e">
        <f t="shared" si="26"/>
        <v>#VALUE!</v>
      </c>
      <c r="N160" s="20">
        <f>IF(E160="","",SUMIF('R-Жен'!C:C,E160,'R-Жен'!F:F))</f>
        <v>0</v>
      </c>
      <c r="O160" s="1" t="e">
        <f>IF(E160="","",SUMIF(#REF!,E160,#REF!))</f>
        <v>#REF!</v>
      </c>
      <c r="P160" s="1" t="e">
        <f>IF(E160="","",SUMIF(#REF!,E160,#REF!))</f>
        <v>#REF!</v>
      </c>
      <c r="Q160" s="93" t="e">
        <f t="shared" si="22"/>
        <v>#REF!</v>
      </c>
      <c r="R160" s="1" t="e">
        <f t="shared" si="23"/>
        <v>#REF!</v>
      </c>
      <c r="S160" s="1">
        <f>IF(E160="","",SUMIF('R-Жен'!C:C,E160,'R-Жен'!A:A))</f>
        <v>0</v>
      </c>
    </row>
    <row r="161" spans="1:19" ht="18" customHeight="1">
      <c r="A161" s="259">
        <f>1+A150</f>
        <v>13</v>
      </c>
      <c r="B161" s="262">
        <f>1+B150</f>
        <v>15</v>
      </c>
      <c r="C161" s="271" t="s">
        <v>9533</v>
      </c>
      <c r="D161" s="150">
        <f>1+D159</f>
        <v>141</v>
      </c>
      <c r="E161" s="3" t="s">
        <v>13635</v>
      </c>
      <c r="F161" s="8" t="str">
        <f>IF(E161="","",VLOOKUP(E161,'R-Жен'!C:E,2,FALSE))</f>
        <v>23.11.1969</v>
      </c>
      <c r="G161" s="81" t="s">
        <v>13503</v>
      </c>
      <c r="H161" s="7">
        <f>IF(E161="","",SUMIF('R-Жен'!C:C,E161,'R-Жен'!B:B))</f>
        <v>416</v>
      </c>
      <c r="I161" s="91" t="str">
        <f>IF(E161="","",VLOOKUP(E161,'R-Жен'!C:E,3,FALSE))</f>
        <v>Тихорецк  Кр.кр.</v>
      </c>
      <c r="J161" s="89" t="s">
        <v>13589</v>
      </c>
      <c r="K161" s="13" t="str">
        <f t="shared" si="24"/>
        <v>АНТИФЕЕВ</v>
      </c>
      <c r="L161" s="13" t="str">
        <f t="shared" si="25"/>
        <v>О</v>
      </c>
      <c r="M161" s="13" t="str">
        <f t="shared" si="26"/>
        <v>АНТИФЕЕВ О.</v>
      </c>
      <c r="N161" s="20">
        <f>IF(E161="","",SUMIF('R-Жен'!C:C,E161,'R-Жен'!F:F))</f>
        <v>0</v>
      </c>
      <c r="O161" s="1" t="e">
        <f>IF(E161="","",SUMIF(#REF!,E161,#REF!))</f>
        <v>#REF!</v>
      </c>
      <c r="P161" s="1" t="e">
        <f>IF(E161="","",SUMIF(#REF!,E161,#REF!))</f>
        <v>#REF!</v>
      </c>
      <c r="Q161" s="93">
        <f t="shared" si="22"/>
        <v>416</v>
      </c>
      <c r="R161" s="1">
        <f t="shared" si="23"/>
        <v>0</v>
      </c>
      <c r="S161" s="1">
        <f>IF(E161="","",SUMIF('R-Жен'!C:C,E161,'R-Жен'!A:A))</f>
        <v>590</v>
      </c>
    </row>
    <row r="162" spans="1:19" ht="18" customHeight="1">
      <c r="A162" s="260"/>
      <c r="B162" s="263"/>
      <c r="C162" s="272"/>
      <c r="D162" s="150">
        <f>1+D161</f>
        <v>142</v>
      </c>
      <c r="E162" s="3" t="s">
        <v>13514</v>
      </c>
      <c r="F162" s="9" t="str">
        <f>IF(E162="","",VLOOKUP(E162,'R-Жен'!C:E,2,FALSE))</f>
        <v>11.07.1999</v>
      </c>
      <c r="G162" s="84" t="s">
        <v>13503</v>
      </c>
      <c r="H162" s="10">
        <f>IF(E162="","",SUMIF('R-Жен'!C:C,E162,'R-Жен'!B:B))</f>
        <v>596</v>
      </c>
      <c r="I162" s="92" t="str">
        <f>IF(E162="","",VLOOKUP(E162,'R-Жен'!C:E,3,FALSE))</f>
        <v>Краснодар</v>
      </c>
      <c r="J162" s="89" t="s">
        <v>13637</v>
      </c>
      <c r="K162" s="13" t="str">
        <f t="shared" si="24"/>
        <v>ЕЛИСЕЕВ</v>
      </c>
      <c r="L162" s="13" t="str">
        <f t="shared" si="25"/>
        <v>М</v>
      </c>
      <c r="M162" s="13" t="str">
        <f t="shared" si="26"/>
        <v>ЕЛИСЕЕВ М.</v>
      </c>
      <c r="N162" s="20">
        <f>IF(E162="","",SUMIF('R-Жен'!C:C,E162,'R-Жен'!F:F))</f>
        <v>0</v>
      </c>
      <c r="O162" s="1" t="e">
        <f>IF(E162="","",SUMIF(#REF!,E162,#REF!))</f>
        <v>#REF!</v>
      </c>
      <c r="P162" s="1" t="e">
        <f>IF(E162="","",SUMIF(#REF!,E162,#REF!))</f>
        <v>#REF!</v>
      </c>
      <c r="Q162" s="93">
        <f t="shared" si="22"/>
        <v>596</v>
      </c>
      <c r="R162" s="1">
        <f t="shared" si="23"/>
        <v>0</v>
      </c>
      <c r="S162" s="1">
        <f>IF(E162="","",SUMIF('R-Жен'!C:C,E162,'R-Жен'!A:A))</f>
        <v>1844</v>
      </c>
    </row>
    <row r="163" spans="1:19" ht="18" customHeight="1">
      <c r="A163" s="260"/>
      <c r="B163" s="263"/>
      <c r="C163" s="272"/>
      <c r="D163" s="150">
        <f t="shared" ref="D163:D170" si="29">1+D162</f>
        <v>143</v>
      </c>
      <c r="E163" s="3" t="s">
        <v>13636</v>
      </c>
      <c r="F163" s="9" t="str">
        <f>IF(E163="","",VLOOKUP(E163,'R-Жен'!C:E,2,FALSE))</f>
        <v>19.07.1998</v>
      </c>
      <c r="G163" s="84" t="s">
        <v>13588</v>
      </c>
      <c r="H163" s="10">
        <f>IF(E163="","",SUMIF('R-Жен'!C:C,E163,'R-Жен'!B:B))</f>
        <v>274</v>
      </c>
      <c r="I163" s="92" t="str">
        <f>IF(E163="","",VLOOKUP(E163,'R-Жен'!C:E,3,FALSE))</f>
        <v>Белореченск  Кр.кр.</v>
      </c>
      <c r="J163" s="89" t="s">
        <v>13589</v>
      </c>
      <c r="K163" s="13" t="str">
        <f t="shared" si="24"/>
        <v>ВАСИЛЕНКО</v>
      </c>
      <c r="L163" s="13" t="str">
        <f t="shared" si="25"/>
        <v>М</v>
      </c>
      <c r="M163" s="13" t="str">
        <f t="shared" si="26"/>
        <v>ВАСИЛЕНКО М.</v>
      </c>
      <c r="N163" s="20">
        <f>IF(E163="","",SUMIF('R-Жен'!C:C,E163,'R-Жен'!F:F))</f>
        <v>0</v>
      </c>
      <c r="O163" s="1" t="e">
        <f>IF(E163="","",SUMIF(#REF!,E163,#REF!))</f>
        <v>#REF!</v>
      </c>
      <c r="P163" s="1" t="e">
        <f>IF(E163="","",SUMIF(#REF!,E163,#REF!))</f>
        <v>#REF!</v>
      </c>
      <c r="Q163" s="93">
        <f t="shared" si="22"/>
        <v>274</v>
      </c>
      <c r="R163" s="1">
        <f t="shared" si="23"/>
        <v>0</v>
      </c>
      <c r="S163" s="1">
        <f>IF(E163="","",SUMIF('R-Жен'!C:C,E163,'R-Жен'!A:A))</f>
        <v>852</v>
      </c>
    </row>
    <row r="164" spans="1:19" ht="18" customHeight="1">
      <c r="A164" s="260"/>
      <c r="B164" s="263"/>
      <c r="C164" s="272"/>
      <c r="D164" s="150">
        <f t="shared" si="29"/>
        <v>144</v>
      </c>
      <c r="E164" s="3"/>
      <c r="F164" s="9" t="str">
        <f>IF(E164="","",VLOOKUP(E164,'R-Жен'!C:E,2,FALSE))</f>
        <v/>
      </c>
      <c r="G164" s="84"/>
      <c r="H164" s="10" t="str">
        <f>IF(E164="","",SUMIF('R-Жен'!C:C,E164,'R-Жен'!B:B))</f>
        <v/>
      </c>
      <c r="I164" s="92" t="str">
        <f>IF(E164="","",VLOOKUP(E164,'R-Жен'!C:E,3,FALSE))</f>
        <v/>
      </c>
      <c r="J164" s="89"/>
      <c r="K164" s="13" t="e">
        <f t="shared" si="24"/>
        <v>#VALUE!</v>
      </c>
      <c r="L164" s="13" t="e">
        <f t="shared" si="25"/>
        <v>#VALUE!</v>
      </c>
      <c r="M164" s="13" t="e">
        <f t="shared" si="26"/>
        <v>#VALUE!</v>
      </c>
      <c r="N164" s="20" t="str">
        <f>IF(E164="","",SUMIF('R-Жен'!C:C,E164,'R-Жен'!F:F))</f>
        <v/>
      </c>
      <c r="O164" s="1" t="str">
        <f>IF(E164="","",SUMIF(#REF!,E164,#REF!))</f>
        <v/>
      </c>
      <c r="P164" s="1" t="str">
        <f>IF(E164="","",SUMIF(#REF!,E164,#REF!))</f>
        <v/>
      </c>
      <c r="Q164" s="93" t="str">
        <f t="shared" si="22"/>
        <v/>
      </c>
      <c r="R164" s="1" t="e">
        <f t="shared" si="23"/>
        <v>#VALUE!</v>
      </c>
      <c r="S164" s="1" t="str">
        <f>IF(E164="","",SUMIF('R-Жен'!C:C,E164,'R-Жен'!A:A))</f>
        <v/>
      </c>
    </row>
    <row r="165" spans="1:19" ht="18" customHeight="1">
      <c r="A165" s="260"/>
      <c r="B165" s="263"/>
      <c r="C165" s="272"/>
      <c r="D165" s="150">
        <f t="shared" si="29"/>
        <v>145</v>
      </c>
      <c r="E165" s="3"/>
      <c r="F165" s="9" t="str">
        <f>IF(E165="","",VLOOKUP(E165,'R-Жен'!C:E,2,FALSE))</f>
        <v/>
      </c>
      <c r="G165" s="84"/>
      <c r="H165" s="10" t="str">
        <f>IF(E165="","",SUMIF('R-Жен'!C:C,E165,'R-Жен'!B:B))</f>
        <v/>
      </c>
      <c r="I165" s="92" t="str">
        <f>IF(E165="","",VLOOKUP(E165,'R-Жен'!C:E,3,FALSE))</f>
        <v/>
      </c>
      <c r="J165" s="89"/>
      <c r="K165" s="13" t="e">
        <f t="shared" si="24"/>
        <v>#VALUE!</v>
      </c>
      <c r="L165" s="13" t="e">
        <f t="shared" si="25"/>
        <v>#VALUE!</v>
      </c>
      <c r="M165" s="13" t="e">
        <f t="shared" si="26"/>
        <v>#VALUE!</v>
      </c>
      <c r="N165" s="20" t="str">
        <f>IF(E165="","",SUMIF('R-Жен'!C:C,E165,'R-Жен'!F:F))</f>
        <v/>
      </c>
      <c r="O165" s="1" t="str">
        <f>IF(E165="","",SUMIF(#REF!,E165,#REF!))</f>
        <v/>
      </c>
      <c r="P165" s="1" t="str">
        <f>IF(E165="","",SUMIF(#REF!,E165,#REF!))</f>
        <v/>
      </c>
      <c r="Q165" s="93" t="str">
        <f t="shared" si="22"/>
        <v/>
      </c>
      <c r="R165" s="1" t="e">
        <f t="shared" si="23"/>
        <v>#VALUE!</v>
      </c>
      <c r="S165" s="1" t="str">
        <f>IF(E165="","",SUMIF('R-Жен'!C:C,E165,'R-Жен'!A:A))</f>
        <v/>
      </c>
    </row>
    <row r="166" spans="1:19" ht="18" customHeight="1">
      <c r="A166" s="260"/>
      <c r="B166" s="263"/>
      <c r="C166" s="256">
        <f>IF(H161="","",H161+H162+H163)</f>
        <v>1286</v>
      </c>
      <c r="D166" s="150">
        <f t="shared" si="29"/>
        <v>146</v>
      </c>
      <c r="E166" s="3"/>
      <c r="F166" s="9" t="str">
        <f>IF(E166="","",VLOOKUP(E166,'R-Жен'!C:E,2,FALSE))</f>
        <v/>
      </c>
      <c r="G166" s="84"/>
      <c r="H166" s="10" t="str">
        <f>IF(E166="","",SUMIF('R-Жен'!C:C,E166,'R-Жен'!B:B))</f>
        <v/>
      </c>
      <c r="I166" s="92" t="str">
        <f>IF(E166="","",VLOOKUP(E166,'R-Жен'!C:E,3,FALSE))</f>
        <v/>
      </c>
      <c r="J166" s="89"/>
      <c r="K166" s="13" t="e">
        <f t="shared" si="24"/>
        <v>#VALUE!</v>
      </c>
      <c r="L166" s="13" t="e">
        <f t="shared" si="25"/>
        <v>#VALUE!</v>
      </c>
      <c r="M166" s="13" t="e">
        <f t="shared" si="26"/>
        <v>#VALUE!</v>
      </c>
      <c r="N166" s="20" t="str">
        <f>IF(E166="","",SUMIF('R-Жен'!C:C,E166,'R-Жен'!F:F))</f>
        <v/>
      </c>
      <c r="O166" s="1" t="str">
        <f>IF(E166="","",SUMIF(#REF!,E166,#REF!))</f>
        <v/>
      </c>
      <c r="P166" s="1" t="str">
        <f>IF(E166="","",SUMIF(#REF!,E166,#REF!))</f>
        <v/>
      </c>
      <c r="Q166" s="93" t="str">
        <f t="shared" si="22"/>
        <v/>
      </c>
      <c r="R166" s="1" t="e">
        <f t="shared" si="23"/>
        <v>#VALUE!</v>
      </c>
      <c r="S166" s="1" t="str">
        <f>IF(E166="","",SUMIF('R-Жен'!C:C,E166,'R-Жен'!A:A))</f>
        <v/>
      </c>
    </row>
    <row r="167" spans="1:19" ht="18" customHeight="1">
      <c r="A167" s="260"/>
      <c r="B167" s="263"/>
      <c r="C167" s="256"/>
      <c r="D167" s="150">
        <f t="shared" si="29"/>
        <v>147</v>
      </c>
      <c r="E167" s="3"/>
      <c r="F167" s="9" t="str">
        <f>IF(E167="","",VLOOKUP(E167,'R-Жен'!C:E,2,FALSE))</f>
        <v/>
      </c>
      <c r="G167" s="84"/>
      <c r="H167" s="10" t="str">
        <f>IF(E167="","",SUMIF('R-Жен'!C:C,E167,'R-Жен'!B:B))</f>
        <v/>
      </c>
      <c r="I167" s="92" t="str">
        <f>IF(E167="","",VLOOKUP(E167,'R-Жен'!C:E,3,FALSE))</f>
        <v/>
      </c>
      <c r="J167" s="89"/>
      <c r="K167" s="13" t="e">
        <f>MID(E167,1,SEARCH(" ",E167)-1)</f>
        <v>#VALUE!</v>
      </c>
      <c r="L167" s="13" t="e">
        <f>MID(E167,SEARCH(" ",E167)+1,1)</f>
        <v>#VALUE!</v>
      </c>
      <c r="M167" s="13" t="e">
        <f t="shared" si="26"/>
        <v>#VALUE!</v>
      </c>
      <c r="N167" s="20" t="str">
        <f>IF(E167="","",SUMIF('R-Жен'!C:C,E167,'R-Жен'!F:F))</f>
        <v/>
      </c>
      <c r="O167" s="1" t="str">
        <f>IF(E167="","",SUMIF(#REF!,E167,#REF!))</f>
        <v/>
      </c>
      <c r="P167" s="1" t="str">
        <f>IF(E167="","",SUMIF(#REF!,E167,#REF!))</f>
        <v/>
      </c>
      <c r="Q167" s="93" t="str">
        <f t="shared" si="22"/>
        <v/>
      </c>
      <c r="R167" s="1" t="e">
        <f t="shared" si="23"/>
        <v>#VALUE!</v>
      </c>
      <c r="S167" s="1" t="str">
        <f>IF(E167="","",SUMIF('R-Жен'!C:C,E167,'R-Жен'!A:A))</f>
        <v/>
      </c>
    </row>
    <row r="168" spans="1:19" ht="18" customHeight="1">
      <c r="A168" s="260"/>
      <c r="B168" s="263"/>
      <c r="C168" s="256"/>
      <c r="D168" s="150">
        <f t="shared" si="29"/>
        <v>148</v>
      </c>
      <c r="E168" s="3"/>
      <c r="F168" s="9" t="str">
        <f>IF(E168="","",VLOOKUP(E168,'R-Жен'!C:E,2,FALSE))</f>
        <v/>
      </c>
      <c r="G168" s="84"/>
      <c r="H168" s="10" t="str">
        <f>IF(E168="","",SUMIF('R-Жен'!C:C,E168,'R-Жен'!B:B))</f>
        <v/>
      </c>
      <c r="I168" s="92" t="str">
        <f>IF(E168="","",VLOOKUP(E168,'R-Жен'!C:E,3,FALSE))</f>
        <v/>
      </c>
      <c r="J168" s="89"/>
      <c r="K168" s="13" t="e">
        <f>MID(E168,1,SEARCH(" ",E168)-1)</f>
        <v>#VALUE!</v>
      </c>
      <c r="L168" s="13" t="e">
        <f>MID(E168,SEARCH(" ",E168)+1,1)</f>
        <v>#VALUE!</v>
      </c>
      <c r="M168" s="13" t="e">
        <f t="shared" si="26"/>
        <v>#VALUE!</v>
      </c>
      <c r="N168" s="20" t="str">
        <f>IF(E168="","",SUMIF('R-Жен'!C:C,E168,'R-Жен'!F:F))</f>
        <v/>
      </c>
      <c r="O168" s="1" t="str">
        <f>IF(E168="","",SUMIF(#REF!,E168,#REF!))</f>
        <v/>
      </c>
      <c r="P168" s="1" t="str">
        <f>IF(E168="","",SUMIF(#REF!,E168,#REF!))</f>
        <v/>
      </c>
      <c r="Q168" s="93" t="str">
        <f t="shared" si="22"/>
        <v/>
      </c>
      <c r="R168" s="1" t="e">
        <f t="shared" si="23"/>
        <v>#VALUE!</v>
      </c>
      <c r="S168" s="1" t="str">
        <f>IF(E168="","",SUMIF('R-Жен'!C:C,E168,'R-Жен'!A:A))</f>
        <v/>
      </c>
    </row>
    <row r="169" spans="1:19" ht="18" customHeight="1">
      <c r="A169" s="260"/>
      <c r="B169" s="263"/>
      <c r="C169" s="256"/>
      <c r="D169" s="150">
        <f t="shared" si="29"/>
        <v>149</v>
      </c>
      <c r="E169" s="3"/>
      <c r="F169" s="9" t="str">
        <f>IF(E169="","",VLOOKUP(E169,'R-Жен'!C:E,2,FALSE))</f>
        <v/>
      </c>
      <c r="G169" s="84"/>
      <c r="H169" s="10" t="str">
        <f>IF(E169="","",SUMIF('R-Жен'!C:C,E169,'R-Жен'!B:B))</f>
        <v/>
      </c>
      <c r="I169" s="92" t="str">
        <f>IF(E169="","",VLOOKUP(E169,'R-Жен'!C:E,3,FALSE))</f>
        <v/>
      </c>
      <c r="J169" s="89"/>
      <c r="K169" s="13" t="e">
        <f t="shared" si="24"/>
        <v>#VALUE!</v>
      </c>
      <c r="L169" s="13" t="e">
        <f t="shared" si="25"/>
        <v>#VALUE!</v>
      </c>
      <c r="M169" s="13" t="e">
        <f t="shared" si="26"/>
        <v>#VALUE!</v>
      </c>
      <c r="N169" s="20" t="str">
        <f>IF(E169="","",SUMIF('R-Жен'!C:C,E169,'R-Жен'!F:F))</f>
        <v/>
      </c>
      <c r="O169" s="1" t="str">
        <f>IF(E169="","",SUMIF(#REF!,E169,#REF!))</f>
        <v/>
      </c>
      <c r="P169" s="1" t="str">
        <f>IF(E169="","",SUMIF(#REF!,E169,#REF!))</f>
        <v/>
      </c>
      <c r="Q169" s="93" t="str">
        <f t="shared" si="22"/>
        <v/>
      </c>
      <c r="R169" s="1" t="e">
        <f t="shared" si="23"/>
        <v>#VALUE!</v>
      </c>
      <c r="S169" s="1" t="str">
        <f>IF(E169="","",SUMIF('R-Жен'!C:C,E169,'R-Жен'!A:A))</f>
        <v/>
      </c>
    </row>
    <row r="170" spans="1:19" ht="18" customHeight="1" thickBot="1">
      <c r="A170" s="260"/>
      <c r="B170" s="263"/>
      <c r="C170" s="256"/>
      <c r="D170" s="150">
        <f t="shared" si="29"/>
        <v>150</v>
      </c>
      <c r="E170" s="3"/>
      <c r="F170" s="9" t="str">
        <f>IF(E170="","",VLOOKUP(E170,'R-Жен'!C:E,2,FALSE))</f>
        <v/>
      </c>
      <c r="G170" s="84"/>
      <c r="H170" s="10" t="str">
        <f>IF(E170="","",SUMIF('R-Жен'!C:C,E170,'R-Жен'!B:B))</f>
        <v/>
      </c>
      <c r="I170" s="92" t="str">
        <f>IF(E170="","",VLOOKUP(E170,'R-Жен'!C:E,3,FALSE))</f>
        <v/>
      </c>
      <c r="J170" s="89"/>
      <c r="K170" s="13" t="e">
        <f t="shared" si="24"/>
        <v>#VALUE!</v>
      </c>
      <c r="L170" s="13" t="e">
        <f t="shared" si="25"/>
        <v>#VALUE!</v>
      </c>
      <c r="M170" s="13" t="e">
        <f t="shared" si="26"/>
        <v>#VALUE!</v>
      </c>
      <c r="N170" s="20" t="str">
        <f>IF(E170="","",SUMIF('R-Жен'!C:C,E170,'R-Жен'!F:F))</f>
        <v/>
      </c>
      <c r="O170" s="1" t="str">
        <f>IF(E170="","",SUMIF(#REF!,E170,#REF!))</f>
        <v/>
      </c>
      <c r="P170" s="1" t="str">
        <f>IF(E170="","",SUMIF(#REF!,E170,#REF!))</f>
        <v/>
      </c>
      <c r="Q170" s="93" t="str">
        <f t="shared" si="22"/>
        <v/>
      </c>
      <c r="R170" s="1" t="e">
        <f t="shared" si="23"/>
        <v>#VALUE!</v>
      </c>
      <c r="S170" s="1" t="str">
        <f>IF(E170="","",SUMIF('R-Жен'!C:C,E170,'R-Жен'!A:A))</f>
        <v/>
      </c>
    </row>
    <row r="171" spans="1:19" ht="18" customHeight="1" thickBot="1">
      <c r="A171" s="261"/>
      <c r="B171" s="264"/>
      <c r="C171" s="257"/>
      <c r="D171" s="6"/>
      <c r="E171" s="6" t="s">
        <v>72</v>
      </c>
      <c r="F171" s="268" t="s">
        <v>1032</v>
      </c>
      <c r="G171" s="268"/>
      <c r="H171" s="269"/>
      <c r="I171" s="269"/>
      <c r="J171" s="270"/>
      <c r="K171" s="13" t="e">
        <f t="shared" si="24"/>
        <v>#VALUE!</v>
      </c>
      <c r="L171" s="13" t="e">
        <f t="shared" si="25"/>
        <v>#VALUE!</v>
      </c>
      <c r="M171" s="13" t="e">
        <f t="shared" si="26"/>
        <v>#VALUE!</v>
      </c>
      <c r="N171" s="20">
        <f>IF(E171="","",SUMIF('R-Жен'!C:C,E171,'R-Жен'!F:F))</f>
        <v>0</v>
      </c>
      <c r="O171" s="1" t="e">
        <f>IF(E171="","",SUMIF(#REF!,E171,#REF!))</f>
        <v>#REF!</v>
      </c>
      <c r="P171" s="1" t="e">
        <f>IF(E171="","",SUMIF(#REF!,E171,#REF!))</f>
        <v>#REF!</v>
      </c>
      <c r="Q171" s="93" t="e">
        <f t="shared" si="22"/>
        <v>#REF!</v>
      </c>
      <c r="R171" s="1" t="e">
        <f t="shared" si="23"/>
        <v>#REF!</v>
      </c>
      <c r="S171" s="1">
        <f>IF(E171="","",SUMIF('R-Жен'!C:C,E171,'R-Жен'!A:A))</f>
        <v>0</v>
      </c>
    </row>
    <row r="172" spans="1:19" ht="18" customHeight="1">
      <c r="A172" s="259">
        <f>1+A161</f>
        <v>14</v>
      </c>
      <c r="B172" s="262">
        <f>1+B161</f>
        <v>16</v>
      </c>
      <c r="C172" s="254" t="s">
        <v>9532</v>
      </c>
      <c r="D172" s="150">
        <f>1+D170</f>
        <v>151</v>
      </c>
      <c r="E172" s="3" t="s">
        <v>13586</v>
      </c>
      <c r="F172" s="8" t="str">
        <f>IF(E172="","",VLOOKUP(E172,'R-Жен'!C:E,2,FALSE))</f>
        <v>09.02.1995</v>
      </c>
      <c r="G172" s="81" t="s">
        <v>13502</v>
      </c>
      <c r="H172" s="7">
        <f>IF(E172="","",SUMIF('R-Жен'!C:C,E172,'R-Жен'!B:B))</f>
        <v>965</v>
      </c>
      <c r="I172" s="91" t="str">
        <f>IF(E172="","",VLOOKUP(E172,'R-Жен'!C:E,3,FALSE))</f>
        <v>Краснодар</v>
      </c>
      <c r="J172" s="89" t="s">
        <v>13505</v>
      </c>
      <c r="K172" s="13" t="str">
        <f t="shared" si="24"/>
        <v>КЛИМЧЕНКО</v>
      </c>
      <c r="L172" s="13" t="str">
        <f t="shared" si="25"/>
        <v>В</v>
      </c>
      <c r="M172" s="13" t="str">
        <f t="shared" si="26"/>
        <v>КЛИМЧЕНКО В.</v>
      </c>
      <c r="N172" s="20">
        <f>IF(E172="","",SUMIF('R-Жен'!C:C,E172,'R-Жен'!F:F))</f>
        <v>0</v>
      </c>
      <c r="O172" s="1" t="e">
        <f>IF(E172="","",SUMIF(#REF!,E172,#REF!))</f>
        <v>#REF!</v>
      </c>
      <c r="P172" s="1" t="e">
        <f>IF(E172="","",SUMIF(#REF!,E172,#REF!))</f>
        <v>#REF!</v>
      </c>
      <c r="Q172" s="93">
        <f t="shared" si="22"/>
        <v>965</v>
      </c>
      <c r="R172" s="1">
        <f t="shared" si="23"/>
        <v>0</v>
      </c>
      <c r="S172" s="1">
        <f>IF(E172="","",SUMIF('R-Жен'!C:C,E172,'R-Жен'!A:A))</f>
        <v>96</v>
      </c>
    </row>
    <row r="173" spans="1:19" ht="18" customHeight="1">
      <c r="A173" s="260"/>
      <c r="B173" s="263"/>
      <c r="C173" s="255"/>
      <c r="D173" s="150">
        <f>1+D172</f>
        <v>152</v>
      </c>
      <c r="E173" s="3" t="s">
        <v>13587</v>
      </c>
      <c r="F173" s="9" t="str">
        <f>IF(E173="","",VLOOKUP(E173,'R-Жен'!C:E,2,FALSE))</f>
        <v>12.12.1981</v>
      </c>
      <c r="G173" s="84" t="s">
        <v>13588</v>
      </c>
      <c r="H173" s="10">
        <f>IF(E173="","",SUMIF('R-Жен'!C:C,E173,'R-Жен'!B:B))</f>
        <v>217</v>
      </c>
      <c r="I173" s="92" t="str">
        <f>IF(E173="","",VLOOKUP(E173,'R-Жен'!C:E,3,FALSE))</f>
        <v>Усть-Лабинск  Краснод.кр.</v>
      </c>
      <c r="J173" s="89" t="s">
        <v>13589</v>
      </c>
      <c r="K173" s="13" t="str">
        <f t="shared" si="24"/>
        <v>ВИНОГРАДОВ</v>
      </c>
      <c r="L173" s="13" t="str">
        <f t="shared" si="25"/>
        <v>А</v>
      </c>
      <c r="M173" s="13" t="str">
        <f t="shared" si="26"/>
        <v>ВИНОГРАДОВ А.</v>
      </c>
      <c r="N173" s="20">
        <f>IF(E173="","",SUMIF('R-Жен'!C:C,E173,'R-Жен'!F:F))</f>
        <v>0</v>
      </c>
      <c r="O173" s="1" t="e">
        <f>IF(E173="","",SUMIF(#REF!,E173,#REF!))</f>
        <v>#REF!</v>
      </c>
      <c r="P173" s="1" t="e">
        <f>IF(E173="","",SUMIF(#REF!,E173,#REF!))</f>
        <v>#REF!</v>
      </c>
      <c r="Q173" s="93">
        <f t="shared" si="22"/>
        <v>217</v>
      </c>
      <c r="R173" s="1">
        <f t="shared" si="23"/>
        <v>0</v>
      </c>
      <c r="S173" s="1">
        <f>IF(E173="","",SUMIF('R-Жен'!C:C,E173,'R-Жен'!A:A))</f>
        <v>1012</v>
      </c>
    </row>
    <row r="174" spans="1:19" ht="18" customHeight="1">
      <c r="A174" s="260"/>
      <c r="B174" s="263"/>
      <c r="C174" s="255"/>
      <c r="D174" s="150">
        <f t="shared" ref="D174:D181" si="30">1+D173</f>
        <v>153</v>
      </c>
      <c r="E174" s="3" t="s">
        <v>13590</v>
      </c>
      <c r="F174" s="9" t="str">
        <f>IF(E174="","",VLOOKUP(E174,'R-Жен'!C:E,2,FALSE))</f>
        <v>15.10.1974</v>
      </c>
      <c r="G174" s="84" t="s">
        <v>13588</v>
      </c>
      <c r="H174" s="10">
        <f>IF(E174="","",SUMIF('R-Жен'!C:C,E174,'R-Жен'!B:B))</f>
        <v>6</v>
      </c>
      <c r="I174" s="92" t="str">
        <f>IF(E174="","",VLOOKUP(E174,'R-Жен'!C:E,3,FALSE))</f>
        <v>Краснодар</v>
      </c>
      <c r="J174" s="89" t="s">
        <v>13589</v>
      </c>
      <c r="K174" s="13" t="str">
        <f t="shared" si="24"/>
        <v>ТХАКАХОВ</v>
      </c>
      <c r="L174" s="13" t="str">
        <f t="shared" si="25"/>
        <v>Р</v>
      </c>
      <c r="M174" s="13" t="str">
        <f t="shared" si="26"/>
        <v>ТХАКАХОВ Р.</v>
      </c>
      <c r="N174" s="20">
        <f>IF(E174="","",SUMIF('R-Жен'!C:C,E174,'R-Жен'!F:F))</f>
        <v>0</v>
      </c>
      <c r="O174" s="1" t="e">
        <f>IF(E174="","",SUMIF(#REF!,E174,#REF!))</f>
        <v>#REF!</v>
      </c>
      <c r="P174" s="1" t="e">
        <f>IF(E174="","",SUMIF(#REF!,E174,#REF!))</f>
        <v>#REF!</v>
      </c>
      <c r="Q174" s="93">
        <f t="shared" si="22"/>
        <v>6</v>
      </c>
      <c r="R174" s="1">
        <f t="shared" si="23"/>
        <v>0</v>
      </c>
      <c r="S174" s="1">
        <f>IF(E174="","",SUMIF('R-Жен'!C:C,E174,'R-Жен'!A:A))</f>
        <v>3518</v>
      </c>
    </row>
    <row r="175" spans="1:19" ht="18" customHeight="1">
      <c r="A175" s="260"/>
      <c r="B175" s="263"/>
      <c r="C175" s="255"/>
      <c r="D175" s="150">
        <f t="shared" si="30"/>
        <v>154</v>
      </c>
      <c r="E175" s="3" t="s">
        <v>13591</v>
      </c>
      <c r="F175" s="9" t="str">
        <f>IF(E175="","",VLOOKUP(E175,'R-Жен'!C:E,2,FALSE))</f>
        <v>21.06.1974</v>
      </c>
      <c r="G175" s="84" t="s">
        <v>13588</v>
      </c>
      <c r="H175" s="10">
        <f>IF(E175="","",SUMIF('R-Жен'!C:C,E175,'R-Жен'!B:B))</f>
        <v>255</v>
      </c>
      <c r="I175" s="92" t="str">
        <f>IF(E175="","",VLOOKUP(E175,'R-Жен'!C:E,3,FALSE))</f>
        <v>Краснодар</v>
      </c>
      <c r="J175" s="89" t="s">
        <v>13589</v>
      </c>
      <c r="K175" s="13" t="str">
        <f t="shared" si="24"/>
        <v>ВАРТАНОВ</v>
      </c>
      <c r="L175" s="13" t="str">
        <f t="shared" si="25"/>
        <v>А</v>
      </c>
      <c r="M175" s="13" t="str">
        <f t="shared" si="26"/>
        <v>ВАРТАНОВ А.</v>
      </c>
      <c r="N175" s="20">
        <f>IF(E175="","",SUMIF('R-Жен'!C:C,E175,'R-Жен'!F:F))</f>
        <v>0</v>
      </c>
      <c r="O175" s="1" t="e">
        <f>IF(E175="","",SUMIF(#REF!,E175,#REF!))</f>
        <v>#REF!</v>
      </c>
      <c r="P175" s="1" t="e">
        <f>IF(E175="","",SUMIF(#REF!,E175,#REF!))</f>
        <v>#REF!</v>
      </c>
      <c r="Q175" s="93">
        <f t="shared" si="22"/>
        <v>255</v>
      </c>
      <c r="R175" s="1">
        <f t="shared" si="23"/>
        <v>0</v>
      </c>
      <c r="S175" s="1">
        <f>IF(E175="","",SUMIF('R-Жен'!C:C,E175,'R-Жен'!A:A))</f>
        <v>897</v>
      </c>
    </row>
    <row r="176" spans="1:19" ht="18" customHeight="1">
      <c r="A176" s="260"/>
      <c r="B176" s="263"/>
      <c r="C176" s="255"/>
      <c r="D176" s="150">
        <f t="shared" si="30"/>
        <v>155</v>
      </c>
      <c r="E176" s="3" t="s">
        <v>13547</v>
      </c>
      <c r="F176" s="9" t="str">
        <f>IF(E176="","",VLOOKUP(E176,'R-Жен'!C:E,2,FALSE))</f>
        <v>15.09.1999</v>
      </c>
      <c r="G176" s="84" t="s">
        <v>13502</v>
      </c>
      <c r="H176" s="10">
        <f>IF(E176="","",SUMIF('R-Жен'!C:C,E176,'R-Жен'!B:B))</f>
        <v>959</v>
      </c>
      <c r="I176" s="92" t="str">
        <f>IF(E176="","",VLOOKUP(E176,'R-Жен'!C:E,3,FALSE))</f>
        <v>Краснодар</v>
      </c>
      <c r="J176" s="89" t="s">
        <v>13505</v>
      </c>
      <c r="K176" s="13" t="str">
        <f t="shared" si="24"/>
        <v>РОМАНЧЕНКО</v>
      </c>
      <c r="L176" s="13" t="str">
        <f t="shared" si="25"/>
        <v>Е</v>
      </c>
      <c r="M176" s="13" t="str">
        <f t="shared" si="26"/>
        <v>РОМАНЧЕНКО Е.</v>
      </c>
      <c r="N176" s="20">
        <f>IF(E176="","",SUMIF('R-Жен'!C:C,E176,'R-Жен'!F:F))</f>
        <v>0</v>
      </c>
      <c r="O176" s="1" t="e">
        <f>IF(E176="","",SUMIF(#REF!,E176,#REF!))</f>
        <v>#REF!</v>
      </c>
      <c r="P176" s="1" t="e">
        <f>IF(E176="","",SUMIF(#REF!,E176,#REF!))</f>
        <v>#REF!</v>
      </c>
      <c r="Q176" s="93">
        <f t="shared" si="22"/>
        <v>959</v>
      </c>
      <c r="R176" s="1">
        <f t="shared" si="23"/>
        <v>0</v>
      </c>
      <c r="S176" s="1">
        <f>IF(E176="","",SUMIF('R-Жен'!C:C,E176,'R-Жен'!A:A))</f>
        <v>98</v>
      </c>
    </row>
    <row r="177" spans="1:19" ht="18" customHeight="1">
      <c r="A177" s="260"/>
      <c r="B177" s="263"/>
      <c r="C177" s="255"/>
      <c r="D177" s="150">
        <f t="shared" si="30"/>
        <v>156</v>
      </c>
      <c r="E177" s="3" t="s">
        <v>13601</v>
      </c>
      <c r="F177" s="9" t="str">
        <f>IF(E177="","",VLOOKUP(E177,'R-Жен'!C:E,2,FALSE))</f>
        <v>10.03.2000</v>
      </c>
      <c r="G177" s="84" t="s">
        <v>13502</v>
      </c>
      <c r="H177" s="10">
        <f>IF(E177="","",SUMIF('R-Жен'!C:C,E177,'R-Жен'!B:B))</f>
        <v>1198</v>
      </c>
      <c r="I177" s="92" t="str">
        <f>IF(E177="","",VLOOKUP(E177,'R-Жен'!C:E,3,FALSE))</f>
        <v>Краснодар</v>
      </c>
      <c r="J177" s="89" t="s">
        <v>13505</v>
      </c>
      <c r="K177" s="13" t="str">
        <f t="shared" si="24"/>
        <v>МАТРИЗАЕВА</v>
      </c>
      <c r="L177" s="13" t="str">
        <f t="shared" si="25"/>
        <v>А</v>
      </c>
      <c r="M177" s="13" t="str">
        <f t="shared" si="26"/>
        <v>МАТРИЗАЕВА А.</v>
      </c>
      <c r="N177" s="20">
        <f>IF(E177="","",SUMIF('R-Жен'!C:C,E177,'R-Жен'!F:F))</f>
        <v>0</v>
      </c>
      <c r="O177" s="1" t="e">
        <f>IF(E177="","",SUMIF(#REF!,E177,#REF!))</f>
        <v>#REF!</v>
      </c>
      <c r="P177" s="1" t="e">
        <f>IF(E177="","",SUMIF(#REF!,E177,#REF!))</f>
        <v>#REF!</v>
      </c>
      <c r="Q177" s="93">
        <f t="shared" si="22"/>
        <v>1198</v>
      </c>
      <c r="R177" s="1">
        <f t="shared" si="23"/>
        <v>0</v>
      </c>
      <c r="S177" s="1">
        <f>IF(E177="","",SUMIF('R-Жен'!C:C,E177,'R-Жен'!A:A))</f>
        <v>66</v>
      </c>
    </row>
    <row r="178" spans="1:19" ht="18.75" customHeight="1">
      <c r="A178" s="260"/>
      <c r="B178" s="263"/>
      <c r="C178" s="256">
        <f>IF(H172="","",H172+H173+H174+H175+H176+H177)</f>
        <v>3600</v>
      </c>
      <c r="D178" s="150">
        <f t="shared" si="30"/>
        <v>157</v>
      </c>
      <c r="E178" s="3"/>
      <c r="F178" s="9" t="str">
        <f>IF(E178="","",VLOOKUP(E178,'R-Жен'!C:E,2,FALSE))</f>
        <v/>
      </c>
      <c r="G178" s="84"/>
      <c r="H178" s="10" t="str">
        <f>IF(E178="","",SUMIF('R-Жен'!C:C,E178,'R-Жен'!B:B))</f>
        <v/>
      </c>
      <c r="I178" s="92" t="str">
        <f>IF(E178="","",VLOOKUP(E178,'R-Жен'!C:E,3,FALSE))</f>
        <v/>
      </c>
      <c r="J178" s="89"/>
      <c r="K178" s="13" t="e">
        <f t="shared" si="24"/>
        <v>#VALUE!</v>
      </c>
      <c r="L178" s="13" t="e">
        <f t="shared" si="25"/>
        <v>#VALUE!</v>
      </c>
      <c r="M178" s="13" t="e">
        <f t="shared" si="26"/>
        <v>#VALUE!</v>
      </c>
      <c r="N178" s="20" t="str">
        <f>IF(E178="","",SUMIF('R-Жен'!C:C,E178,'R-Жен'!F:F))</f>
        <v/>
      </c>
      <c r="O178" s="1" t="str">
        <f>IF(E178="","",SUMIF(#REF!,E178,#REF!))</f>
        <v/>
      </c>
      <c r="P178" s="1" t="str">
        <f>IF(E178="","",SUMIF(#REF!,E178,#REF!))</f>
        <v/>
      </c>
      <c r="Q178" s="93" t="str">
        <f t="shared" si="22"/>
        <v/>
      </c>
      <c r="R178" s="1" t="e">
        <f t="shared" si="23"/>
        <v>#VALUE!</v>
      </c>
      <c r="S178" s="1" t="str">
        <f>IF(E178="","",SUMIF('R-Жен'!C:C,E178,'R-Жен'!A:A))</f>
        <v/>
      </c>
    </row>
    <row r="179" spans="1:19" ht="18" customHeight="1">
      <c r="A179" s="260"/>
      <c r="B179" s="263"/>
      <c r="C179" s="256"/>
      <c r="D179" s="150">
        <f t="shared" si="30"/>
        <v>158</v>
      </c>
      <c r="E179" s="3"/>
      <c r="F179" s="9" t="str">
        <f>IF(E179="","",VLOOKUP(E179,'R-Жен'!C:E,2,FALSE))</f>
        <v/>
      </c>
      <c r="G179" s="84"/>
      <c r="H179" s="10" t="str">
        <f>IF(E179="","",SUMIF('R-Жен'!C:C,E179,'R-Жен'!B:B))</f>
        <v/>
      </c>
      <c r="I179" s="92" t="str">
        <f>IF(E179="","",VLOOKUP(E179,'R-Жен'!C:E,3,FALSE))</f>
        <v/>
      </c>
      <c r="J179" s="89"/>
      <c r="K179" s="13" t="e">
        <f t="shared" si="24"/>
        <v>#VALUE!</v>
      </c>
      <c r="L179" s="13" t="e">
        <f t="shared" si="25"/>
        <v>#VALUE!</v>
      </c>
      <c r="M179" s="13" t="e">
        <f t="shared" si="26"/>
        <v>#VALUE!</v>
      </c>
      <c r="N179" s="20" t="str">
        <f>IF(E179="","",SUMIF('R-Жен'!C:C,E179,'R-Жен'!F:F))</f>
        <v/>
      </c>
      <c r="O179" s="1" t="str">
        <f>IF(E179="","",SUMIF(#REF!,E179,#REF!))</f>
        <v/>
      </c>
      <c r="P179" s="1" t="str">
        <f>IF(E179="","",SUMIF(#REF!,E179,#REF!))</f>
        <v/>
      </c>
      <c r="Q179" s="93" t="str">
        <f t="shared" si="22"/>
        <v/>
      </c>
      <c r="R179" s="1" t="e">
        <f t="shared" si="23"/>
        <v>#VALUE!</v>
      </c>
      <c r="S179" s="1" t="str">
        <f>IF(E179="","",SUMIF('R-Жен'!C:C,E179,'R-Жен'!A:A))</f>
        <v/>
      </c>
    </row>
    <row r="180" spans="1:19" ht="18" customHeight="1">
      <c r="A180" s="260"/>
      <c r="B180" s="263"/>
      <c r="C180" s="256"/>
      <c r="D180" s="150">
        <f t="shared" si="30"/>
        <v>159</v>
      </c>
      <c r="E180" s="3"/>
      <c r="F180" s="9" t="str">
        <f>IF(E180="","",VLOOKUP(E180,'R-Жен'!C:E,2,FALSE))</f>
        <v/>
      </c>
      <c r="G180" s="84"/>
      <c r="H180" s="10" t="str">
        <f>IF(E180="","",SUMIF('R-Жен'!C:C,E180,'R-Жен'!B:B))</f>
        <v/>
      </c>
      <c r="I180" s="92" t="str">
        <f>IF(E180="","",VLOOKUP(E180,'R-Жен'!C:E,3,FALSE))</f>
        <v/>
      </c>
      <c r="J180" s="89"/>
      <c r="K180" s="13" t="e">
        <f t="shared" si="24"/>
        <v>#VALUE!</v>
      </c>
      <c r="L180" s="13" t="e">
        <f t="shared" si="25"/>
        <v>#VALUE!</v>
      </c>
      <c r="M180" s="13" t="e">
        <f t="shared" si="26"/>
        <v>#VALUE!</v>
      </c>
      <c r="N180" s="20" t="str">
        <f>IF(E180="","",SUMIF('R-Жен'!C:C,E180,'R-Жен'!F:F))</f>
        <v/>
      </c>
      <c r="O180" s="1" t="str">
        <f>IF(E180="","",SUMIF(#REF!,E180,#REF!))</f>
        <v/>
      </c>
      <c r="P180" s="1" t="str">
        <f>IF(E180="","",SUMIF(#REF!,E180,#REF!))</f>
        <v/>
      </c>
      <c r="Q180" s="93" t="str">
        <f t="shared" si="22"/>
        <v/>
      </c>
      <c r="R180" s="1" t="e">
        <f t="shared" si="23"/>
        <v>#VALUE!</v>
      </c>
      <c r="S180" s="1" t="str">
        <f>IF(E180="","",SUMIF('R-Жен'!C:C,E180,'R-Жен'!A:A))</f>
        <v/>
      </c>
    </row>
    <row r="181" spans="1:19" ht="18" customHeight="1" thickBot="1">
      <c r="A181" s="260"/>
      <c r="B181" s="263"/>
      <c r="C181" s="256"/>
      <c r="D181" s="150">
        <f t="shared" si="30"/>
        <v>160</v>
      </c>
      <c r="E181" s="3"/>
      <c r="F181" s="9" t="str">
        <f>IF(E181="","",VLOOKUP(E181,'R-Жен'!C:E,2,FALSE))</f>
        <v/>
      </c>
      <c r="G181" s="84"/>
      <c r="H181" s="10" t="str">
        <f>IF(E181="","",SUMIF('R-Жен'!C:C,E181,'R-Жен'!B:B))</f>
        <v/>
      </c>
      <c r="I181" s="92" t="str">
        <f>IF(E181="","",VLOOKUP(E181,'R-Жен'!C:E,3,FALSE))</f>
        <v/>
      </c>
      <c r="J181" s="89"/>
      <c r="K181" s="13" t="e">
        <f t="shared" si="24"/>
        <v>#VALUE!</v>
      </c>
      <c r="L181" s="13" t="e">
        <f t="shared" si="25"/>
        <v>#VALUE!</v>
      </c>
      <c r="M181" s="13" t="e">
        <f t="shared" si="26"/>
        <v>#VALUE!</v>
      </c>
      <c r="N181" s="20" t="str">
        <f>IF(E181="","",SUMIF('R-Жен'!C:C,E181,'R-Жен'!F:F))</f>
        <v/>
      </c>
      <c r="O181" s="1" t="str">
        <f>IF(E181="","",SUMIF(#REF!,E181,#REF!))</f>
        <v/>
      </c>
      <c r="P181" s="1" t="str">
        <f>IF(E181="","",SUMIF(#REF!,E181,#REF!))</f>
        <v/>
      </c>
      <c r="Q181" s="93" t="str">
        <f t="shared" si="22"/>
        <v/>
      </c>
      <c r="R181" s="1" t="e">
        <f t="shared" si="23"/>
        <v>#VALUE!</v>
      </c>
      <c r="S181" s="1" t="str">
        <f>IF(E181="","",SUMIF('R-Жен'!C:C,E181,'R-Жен'!A:A))</f>
        <v/>
      </c>
    </row>
    <row r="182" spans="1:19" ht="18" customHeight="1" thickBot="1">
      <c r="A182" s="261"/>
      <c r="B182" s="264"/>
      <c r="C182" s="257"/>
      <c r="D182" s="6"/>
      <c r="E182" s="6" t="s">
        <v>72</v>
      </c>
      <c r="F182" s="265" t="s">
        <v>13653</v>
      </c>
      <c r="G182" s="265"/>
      <c r="H182" s="266"/>
      <c r="I182" s="266"/>
      <c r="J182" s="267"/>
      <c r="K182" s="13" t="e">
        <f t="shared" si="24"/>
        <v>#VALUE!</v>
      </c>
      <c r="L182" s="13" t="e">
        <f t="shared" si="25"/>
        <v>#VALUE!</v>
      </c>
      <c r="M182" s="13" t="e">
        <f t="shared" si="26"/>
        <v>#VALUE!</v>
      </c>
      <c r="N182" s="20">
        <f>IF(E182="","",SUMIF('R-Жен'!C:C,E182,'R-Жен'!F:F))</f>
        <v>0</v>
      </c>
      <c r="O182" s="1" t="e">
        <f>IF(E182="","",SUMIF(#REF!,E182,#REF!))</f>
        <v>#REF!</v>
      </c>
      <c r="P182" s="1" t="e">
        <f>IF(E182="","",SUMIF(#REF!,E182,#REF!))</f>
        <v>#REF!</v>
      </c>
      <c r="Q182" s="93" t="e">
        <f t="shared" si="22"/>
        <v>#REF!</v>
      </c>
      <c r="R182" s="1" t="e">
        <f t="shared" si="23"/>
        <v>#REF!</v>
      </c>
      <c r="S182" s="1">
        <f>IF(E182="","",SUMIF('R-Жен'!C:C,E182,'R-Жен'!A:A))</f>
        <v>0</v>
      </c>
    </row>
  </sheetData>
  <mergeCells count="100">
    <mergeCell ref="A1:J1"/>
    <mergeCell ref="A7:A17"/>
    <mergeCell ref="A2:J2"/>
    <mergeCell ref="B7:B17"/>
    <mergeCell ref="F17:J17"/>
    <mergeCell ref="A3:J3"/>
    <mergeCell ref="C13:C17"/>
    <mergeCell ref="A4:J4"/>
    <mergeCell ref="F28:J28"/>
    <mergeCell ref="A18:A28"/>
    <mergeCell ref="B18:B28"/>
    <mergeCell ref="C7:C12"/>
    <mergeCell ref="C24:C28"/>
    <mergeCell ref="C18:C23"/>
    <mergeCell ref="C80:C83"/>
    <mergeCell ref="F83:J83"/>
    <mergeCell ref="A29:A39"/>
    <mergeCell ref="F39:J39"/>
    <mergeCell ref="F50:J50"/>
    <mergeCell ref="A51:A61"/>
    <mergeCell ref="B51:B61"/>
    <mergeCell ref="B29:B39"/>
    <mergeCell ref="C29:C37"/>
    <mergeCell ref="C38:C39"/>
    <mergeCell ref="A40:A50"/>
    <mergeCell ref="B40:B50"/>
    <mergeCell ref="F61:J61"/>
    <mergeCell ref="F94:J94"/>
    <mergeCell ref="A95:A105"/>
    <mergeCell ref="B95:B105"/>
    <mergeCell ref="A62:A72"/>
    <mergeCell ref="B62:B72"/>
    <mergeCell ref="F105:J105"/>
    <mergeCell ref="A84:A94"/>
    <mergeCell ref="B84:B94"/>
    <mergeCell ref="C84:C91"/>
    <mergeCell ref="C92:C94"/>
    <mergeCell ref="C62:C70"/>
    <mergeCell ref="C71:C72"/>
    <mergeCell ref="F72:J72"/>
    <mergeCell ref="A73:A83"/>
    <mergeCell ref="B73:B83"/>
    <mergeCell ref="C73:C79"/>
    <mergeCell ref="A106:A116"/>
    <mergeCell ref="B106:B116"/>
    <mergeCell ref="F116:J116"/>
    <mergeCell ref="C106:C111"/>
    <mergeCell ref="C112:C116"/>
    <mergeCell ref="A117:A127"/>
    <mergeCell ref="B117:B127"/>
    <mergeCell ref="F127:J127"/>
    <mergeCell ref="C117:C122"/>
    <mergeCell ref="C123:C127"/>
    <mergeCell ref="A139:A149"/>
    <mergeCell ref="B139:B149"/>
    <mergeCell ref="F149:J149"/>
    <mergeCell ref="A128:A138"/>
    <mergeCell ref="B128:B138"/>
    <mergeCell ref="C128:C134"/>
    <mergeCell ref="C135:C138"/>
    <mergeCell ref="F138:J138"/>
    <mergeCell ref="F160:J160"/>
    <mergeCell ref="A161:A171"/>
    <mergeCell ref="B161:B171"/>
    <mergeCell ref="F171:J171"/>
    <mergeCell ref="A150:A160"/>
    <mergeCell ref="B150:B160"/>
    <mergeCell ref="C156:C160"/>
    <mergeCell ref="C161:C165"/>
    <mergeCell ref="C166:C171"/>
    <mergeCell ref="A172:A182"/>
    <mergeCell ref="B172:B182"/>
    <mergeCell ref="F182:J182"/>
    <mergeCell ref="C172:C177"/>
    <mergeCell ref="C178:C182"/>
    <mergeCell ref="C95:C100"/>
    <mergeCell ref="C101:C105"/>
    <mergeCell ref="C139:C143"/>
    <mergeCell ref="C144:C149"/>
    <mergeCell ref="C150:C155"/>
    <mergeCell ref="V17:V18"/>
    <mergeCell ref="V19:V20"/>
    <mergeCell ref="V21:V22"/>
    <mergeCell ref="V23:V24"/>
    <mergeCell ref="V25:V26"/>
    <mergeCell ref="V27:V28"/>
    <mergeCell ref="V29:V30"/>
    <mergeCell ref="V31:V32"/>
    <mergeCell ref="V33:V34"/>
    <mergeCell ref="V35:V36"/>
    <mergeCell ref="V37:V38"/>
    <mergeCell ref="V39:V40"/>
    <mergeCell ref="V41:V42"/>
    <mergeCell ref="V43:V44"/>
    <mergeCell ref="V45:V46"/>
    <mergeCell ref="V47:V48"/>
    <mergeCell ref="C40:C45"/>
    <mergeCell ref="C46:C50"/>
    <mergeCell ref="C51:C55"/>
    <mergeCell ref="C56:C61"/>
  </mergeCells>
  <phoneticPr fontId="4" type="noConversion"/>
  <printOptions horizontalCentered="1"/>
  <pageMargins left="0" right="0" top="0.19685039370078741" bottom="0.19685039370078741" header="0" footer="0.51181102362204722"/>
  <pageSetup paperSize="9" scale="83" fitToHeight="0" orientation="portrait" r:id="rId1"/>
  <headerFooter alignWithMargins="0">
    <oddFooter>&amp;L&amp;"Arial Cyr,полужирный"&amp;12Главный судья - судья ВК
Главный секретарь - судья I кат&amp;R&amp;"Arial Cyr,полужирный курсив"&amp;12А.К.Барабанщиков(г.Краснодар)
В.М.Нестеров (г.Краснодар)</oddFooter>
  </headerFooter>
  <rowBreaks count="3" manualBreakCount="3">
    <brk id="50" max="10" man="1"/>
    <brk id="94" max="10" man="1"/>
    <brk id="138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13573</v>
      </c>
      <c r="W8" s="442"/>
      <c r="X8" s="443"/>
      <c r="Y8" s="441">
        <v>6</v>
      </c>
      <c r="Z8" s="442"/>
      <c r="AA8" s="443"/>
      <c r="AB8" s="448">
        <v>2</v>
      </c>
      <c r="AC8" s="449"/>
      <c r="AD8" s="450"/>
      <c r="AE8" s="441">
        <v>12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8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8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61</v>
      </c>
      <c r="C19" s="193" t="s">
        <v>81</v>
      </c>
      <c r="D19" s="78">
        <v>72</v>
      </c>
      <c r="E19" s="42" t="s">
        <v>92</v>
      </c>
      <c r="F19" s="399" t="str">
        <f>IF(B19="","",VLOOKUP(B19,СПИСКИ!$D:$J,2,FALSE))</f>
        <v>СИНЧЕНКО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642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ЧЕРНОКНИЖНИКОВ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601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62</v>
      </c>
      <c r="C20" s="193" t="s">
        <v>80</v>
      </c>
      <c r="D20" s="78">
        <v>74</v>
      </c>
      <c r="E20" s="42" t="s">
        <v>93</v>
      </c>
      <c r="F20" s="399" t="str">
        <f>IF(B20="","",VLOOKUP(B20,СПИСКИ!$D:$J,2,FALSE))</f>
        <v>ЧЕРНЯВСКАЯ Елизавета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323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ОСИПОВ Дмитрий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76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ПЕТРОВА Виктория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662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61</v>
      </c>
      <c r="B24" s="75"/>
      <c r="C24" s="74">
        <f>IF(D20="","",D20)</f>
        <v>74</v>
      </c>
      <c r="D24" s="76"/>
      <c r="E24" s="59" t="s">
        <v>92</v>
      </c>
      <c r="F24" s="396" t="str">
        <f>IF(A24="","",VLOOKUP(A24,СПИСКИ!$D:$J,2,FALSE))</f>
        <v>СИНЧЕНКО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ЧЕРНОКНИЖНИКОВ Александр</v>
      </c>
      <c r="M24" s="397"/>
      <c r="N24" s="397"/>
      <c r="O24" s="397"/>
      <c r="P24" s="397"/>
      <c r="Q24" s="397"/>
      <c r="R24" s="398">
        <v>4</v>
      </c>
      <c r="S24" s="383"/>
      <c r="T24" s="383">
        <v>-3</v>
      </c>
      <c r="U24" s="383"/>
      <c r="V24" s="383">
        <v>11</v>
      </c>
      <c r="W24" s="383"/>
      <c r="X24" s="383">
        <v>-10</v>
      </c>
      <c r="Y24" s="383"/>
      <c r="Z24" s="383">
        <v>7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62</v>
      </c>
      <c r="B25" s="75"/>
      <c r="C25" s="74">
        <f>IF(D19="","",D19)</f>
        <v>72</v>
      </c>
      <c r="D25" s="76"/>
      <c r="E25" s="60" t="s">
        <v>93</v>
      </c>
      <c r="F25" s="379" t="str">
        <f>IF(A25="","",VLOOKUP(A25,СПИСКИ!$D:$J,2,FALSE))</f>
        <v>ЧЕРНЯВСКАЯ Елизавета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ОСИПОВ Дмитрий</v>
      </c>
      <c r="M25" s="364"/>
      <c r="N25" s="364"/>
      <c r="O25" s="364"/>
      <c r="P25" s="364"/>
      <c r="Q25" s="364"/>
      <c r="R25" s="365">
        <v>-6</v>
      </c>
      <c r="S25" s="352"/>
      <c r="T25" s="352">
        <v>-2</v>
      </c>
      <c r="U25" s="352"/>
      <c r="V25" s="352">
        <v>-4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63</v>
      </c>
      <c r="B26" s="75"/>
      <c r="C26" s="74">
        <f>IF(D21="","",D21)</f>
        <v>76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ПЕТРОВА Виктория</v>
      </c>
      <c r="M26" s="380"/>
      <c r="N26" s="380"/>
      <c r="O26" s="380"/>
      <c r="P26" s="380"/>
      <c r="Q26" s="381"/>
      <c r="R26" s="382">
        <v>-7</v>
      </c>
      <c r="S26" s="366"/>
      <c r="T26" s="366">
        <v>-4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61</v>
      </c>
      <c r="B27" s="75"/>
      <c r="C27" s="74">
        <f>IF(D19="","",D19)</f>
        <v>72</v>
      </c>
      <c r="D27" s="76"/>
      <c r="E27" s="60" t="s">
        <v>986</v>
      </c>
      <c r="F27" s="363" t="str">
        <f>IF(A27="","",VLOOKUP(A27,СПИСКИ!$D:$J,2,FALSE))</f>
        <v>СИНЧЕНКО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ОСИПОВ Дмитрий</v>
      </c>
      <c r="M27" s="364"/>
      <c r="N27" s="364"/>
      <c r="O27" s="364"/>
      <c r="P27" s="364"/>
      <c r="Q27" s="364"/>
      <c r="R27" s="365">
        <v>10</v>
      </c>
      <c r="S27" s="352"/>
      <c r="T27" s="352">
        <v>-3</v>
      </c>
      <c r="U27" s="352"/>
      <c r="V27" s="352">
        <v>-5</v>
      </c>
      <c r="W27" s="352"/>
      <c r="X27" s="352">
        <v>-8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1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62</v>
      </c>
      <c r="B28" s="75"/>
      <c r="C28" s="74">
        <f>D20</f>
        <v>74</v>
      </c>
      <c r="D28" s="76"/>
      <c r="E28" s="63" t="s">
        <v>985</v>
      </c>
      <c r="F28" s="360" t="str">
        <f>IF(A28="","",VLOOKUP(A28,СПИСКИ!$D:$J,2,FALSE))</f>
        <v>ЧЕРНЯВСКАЯ Елизавета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ЧЕРНОКНИЖНИКОВ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4</v>
      </c>
      <c r="AC29" s="341"/>
      <c r="AD29" s="341">
        <f>IF(R24="","",SUM(AD24:AE28))</f>
        <v>11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1</v>
      </c>
      <c r="Z8" s="442"/>
      <c r="AA8" s="443"/>
      <c r="AB8" s="448">
        <v>3</v>
      </c>
      <c r="AC8" s="449"/>
      <c r="AD8" s="450"/>
      <c r="AE8" s="441">
        <v>13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14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14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131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ТОМУЛИС Дарья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291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134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СОЛОВЕЙ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3</v>
      </c>
      <c r="C21" s="193" t="s">
        <v>82</v>
      </c>
      <c r="D21" s="78">
        <v>133</v>
      </c>
      <c r="E21" s="50" t="s">
        <v>84</v>
      </c>
      <c r="F21" s="402" t="str">
        <f>IF(B21="","",VLOOKUP(B21,СПИСКИ!$D:$J,2,FALSE))</f>
        <v>ДЕМЕНТЬЕВ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441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ИВАНОВ Константин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134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ТОМУЛИС Дарья</v>
      </c>
      <c r="M24" s="397"/>
      <c r="N24" s="397"/>
      <c r="O24" s="397"/>
      <c r="P24" s="397"/>
      <c r="Q24" s="397"/>
      <c r="R24" s="398">
        <v>2</v>
      </c>
      <c r="S24" s="383"/>
      <c r="T24" s="383">
        <v>10</v>
      </c>
      <c r="U24" s="383"/>
      <c r="V24" s="383">
        <v>6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131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СОЛОВЕЙ Юрий</v>
      </c>
      <c r="M25" s="364"/>
      <c r="N25" s="364"/>
      <c r="O25" s="364"/>
      <c r="P25" s="364"/>
      <c r="Q25" s="364"/>
      <c r="R25" s="365">
        <v>12</v>
      </c>
      <c r="S25" s="352"/>
      <c r="T25" s="352">
        <v>4</v>
      </c>
      <c r="U25" s="352"/>
      <c r="V25" s="352">
        <v>8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3</v>
      </c>
      <c r="B26" s="75"/>
      <c r="C26" s="74">
        <f>IF(D21="","",D21)</f>
        <v>133</v>
      </c>
      <c r="D26" s="76"/>
      <c r="E26" s="61" t="s">
        <v>84</v>
      </c>
      <c r="F26" s="379" t="str">
        <f>IF(A26="","",VLOOKUP(A26,СПИСКИ!$D:$J,2,FALSE))</f>
        <v>ДЕМЕНТЬЕВ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ИВАНОВ Константин</v>
      </c>
      <c r="M26" s="380"/>
      <c r="N26" s="380"/>
      <c r="O26" s="380"/>
      <c r="P26" s="380"/>
      <c r="Q26" s="381"/>
      <c r="R26" s="382">
        <v>10</v>
      </c>
      <c r="S26" s="366"/>
      <c r="T26" s="366">
        <v>5</v>
      </c>
      <c r="U26" s="366"/>
      <c r="V26" s="366">
        <v>9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131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СОЛОВЕЙ Юрий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134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ТОМУЛИС Дарья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0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"Машиностроитель" г.Тихорецк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2</v>
      </c>
      <c r="Z8" s="442"/>
      <c r="AA8" s="443"/>
      <c r="AB8" s="448">
        <v>3</v>
      </c>
      <c r="AC8" s="449"/>
      <c r="AD8" s="450"/>
      <c r="AE8" s="441">
        <v>14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13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15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"Машиностроитель" г.Тихорецк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75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121</v>
      </c>
      <c r="C19" s="193" t="s">
        <v>81</v>
      </c>
      <c r="D19" s="78">
        <v>143</v>
      </c>
      <c r="E19" s="42" t="s">
        <v>92</v>
      </c>
      <c r="F19" s="399" t="str">
        <f>IF(B19="","",VLOOKUP(B19,СПИСКИ!$D:$J,2,FALSE))</f>
        <v>БОРДЮГОВСКАЯ Дарья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1268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ВАСИЛЕНКО Михаил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124</v>
      </c>
      <c r="C20" s="193" t="s">
        <v>80</v>
      </c>
      <c r="D20" s="78">
        <v>142</v>
      </c>
      <c r="E20" s="42" t="s">
        <v>93</v>
      </c>
      <c r="F20" s="399" t="str">
        <f>IF(B20="","",VLOOKUP(B20,СПИСКИ!$D:$J,2,FALSE))</f>
        <v>ЮСУПОВА Карина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924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ЕЛИСЕЕВ Максим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596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123</v>
      </c>
      <c r="C21" s="193" t="s">
        <v>82</v>
      </c>
      <c r="D21" s="78">
        <v>141</v>
      </c>
      <c r="E21" s="50" t="s">
        <v>84</v>
      </c>
      <c r="F21" s="402" t="str">
        <f>IF(B21="","",VLOOKUP(B21,СПИСКИ!$D:$J,2,FALSE))</f>
        <v>РАКОВА Мария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846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АНТИФЕЕВ Олег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416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121</v>
      </c>
      <c r="B24" s="75"/>
      <c r="C24" s="74">
        <f>IF(D20="","",D20)</f>
        <v>142</v>
      </c>
      <c r="D24" s="76"/>
      <c r="E24" s="59" t="s">
        <v>92</v>
      </c>
      <c r="F24" s="396" t="str">
        <f>IF(A24="","",VLOOKUP(A24,СПИСКИ!$D:$J,2,FALSE))</f>
        <v>БОРДЮГОВСКАЯ Дарья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ВАСИЛЕНКО Михаил</v>
      </c>
      <c r="M24" s="397"/>
      <c r="N24" s="397"/>
      <c r="O24" s="397"/>
      <c r="P24" s="397"/>
      <c r="Q24" s="397"/>
      <c r="R24" s="398">
        <v>-8</v>
      </c>
      <c r="S24" s="383"/>
      <c r="T24" s="383">
        <v>4</v>
      </c>
      <c r="U24" s="383"/>
      <c r="V24" s="383">
        <v>3</v>
      </c>
      <c r="W24" s="383"/>
      <c r="X24" s="383">
        <v>8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124</v>
      </c>
      <c r="B25" s="75"/>
      <c r="C25" s="74">
        <f>IF(D19="","",D19)</f>
        <v>143</v>
      </c>
      <c r="D25" s="76"/>
      <c r="E25" s="60" t="s">
        <v>93</v>
      </c>
      <c r="F25" s="379" t="str">
        <f>IF(A25="","",VLOOKUP(A25,СПИСКИ!$D:$J,2,FALSE))</f>
        <v>ЮСУПОВА Карина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ЕЛИСЕЕВ Максим</v>
      </c>
      <c r="M25" s="364"/>
      <c r="N25" s="364"/>
      <c r="O25" s="364"/>
      <c r="P25" s="364"/>
      <c r="Q25" s="364"/>
      <c r="R25" s="365">
        <v>-6</v>
      </c>
      <c r="S25" s="352"/>
      <c r="T25" s="352">
        <v>10</v>
      </c>
      <c r="U25" s="352"/>
      <c r="V25" s="352">
        <v>7</v>
      </c>
      <c r="W25" s="352"/>
      <c r="X25" s="352">
        <v>-5</v>
      </c>
      <c r="Y25" s="352"/>
      <c r="Z25" s="352">
        <v>4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1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123</v>
      </c>
      <c r="B26" s="75"/>
      <c r="C26" s="74">
        <f>IF(D21="","",D21)</f>
        <v>141</v>
      </c>
      <c r="D26" s="76"/>
      <c r="E26" s="61" t="s">
        <v>84</v>
      </c>
      <c r="F26" s="379" t="str">
        <f>IF(A26="","",VLOOKUP(A26,СПИСКИ!$D:$J,2,FALSE))</f>
        <v>РАКОВА Мария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АНТИФЕЕВ Олег</v>
      </c>
      <c r="M26" s="380"/>
      <c r="N26" s="380"/>
      <c r="O26" s="380"/>
      <c r="P26" s="380"/>
      <c r="Q26" s="381"/>
      <c r="R26" s="382">
        <v>8</v>
      </c>
      <c r="S26" s="366"/>
      <c r="T26" s="366">
        <v>3</v>
      </c>
      <c r="U26" s="366"/>
      <c r="V26" s="366">
        <v>8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121</v>
      </c>
      <c r="B27" s="75"/>
      <c r="C27" s="74">
        <f>IF(D19="","",D19)</f>
        <v>143</v>
      </c>
      <c r="D27" s="76"/>
      <c r="E27" s="60" t="s">
        <v>986</v>
      </c>
      <c r="F27" s="363" t="str">
        <f>IF(A27="","",VLOOKUP(A27,СПИСКИ!$D:$J,2,FALSE))</f>
        <v>БОРДЮГОВСКАЯ Дарья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ЕЛИСЕЕВ Максим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124</v>
      </c>
      <c r="B28" s="75"/>
      <c r="C28" s="74">
        <f>D20</f>
        <v>142</v>
      </c>
      <c r="D28" s="76"/>
      <c r="E28" s="63" t="s">
        <v>985</v>
      </c>
      <c r="F28" s="360" t="str">
        <f>IF(A28="","",VLOOKUP(A28,СПИСКИ!$D:$J,2,FALSE))</f>
        <v>ЮСУПОВА Карина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ВАСИЛЕНКО Михаил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"СШОР-13" г.Таганрог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3</v>
      </c>
      <c r="Z8" s="442"/>
      <c r="AA8" s="443"/>
      <c r="AB8" s="448">
        <v>3</v>
      </c>
      <c r="AC8" s="449"/>
      <c r="AD8" s="450"/>
      <c r="AE8" s="441">
        <v>15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16</v>
      </c>
      <c r="B13" s="425"/>
      <c r="C13" s="426">
        <v>12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12</v>
      </c>
      <c r="B16" s="411"/>
      <c r="C16" s="412">
        <v>16</v>
      </c>
      <c r="D16" s="413"/>
      <c r="E16" s="414" t="str">
        <f>IF(A16="","",VLOOKUP(A16,СПИСКИ!$B:$J,2,FALSE))</f>
        <v>"СШОР-13" г.Таганрог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"Мирмекс"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60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112</v>
      </c>
      <c r="C19" s="193" t="s">
        <v>81</v>
      </c>
      <c r="D19" s="78">
        <v>156</v>
      </c>
      <c r="E19" s="42" t="s">
        <v>92</v>
      </c>
      <c r="F19" s="399" t="str">
        <f>IF(B19="","",VLOOKUP(B19,СПИСКИ!$D:$J,2,FALSE))</f>
        <v>ТРЕТЬЯКОВ Даниил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345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МАТРИЗАЕВА Александра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1198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111</v>
      </c>
      <c r="C20" s="193" t="s">
        <v>80</v>
      </c>
      <c r="D20" s="78">
        <v>155</v>
      </c>
      <c r="E20" s="42" t="s">
        <v>93</v>
      </c>
      <c r="F20" s="399" t="str">
        <f>IF(B20="","",VLOOKUP(B20,СПИСКИ!$D:$J,2,FALSE))</f>
        <v>ЖУРЕНКО Денис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491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РОМАНЧЕНКО Екатерина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959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114</v>
      </c>
      <c r="C21" s="193" t="s">
        <v>82</v>
      </c>
      <c r="D21" s="78">
        <v>154</v>
      </c>
      <c r="E21" s="50" t="s">
        <v>84</v>
      </c>
      <c r="F21" s="402" t="str">
        <f>IF(B21="","",VLOOKUP(B21,СПИСКИ!$D:$J,2,FALSE))</f>
        <v>ЧЕРЕВКО Дмитрий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194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ВАРТАНОВ Армен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112</v>
      </c>
      <c r="B24" s="75"/>
      <c r="C24" s="74">
        <f>IF(D20="","",D20)</f>
        <v>155</v>
      </c>
      <c r="D24" s="76"/>
      <c r="E24" s="59" t="s">
        <v>92</v>
      </c>
      <c r="F24" s="396" t="str">
        <f>IF(A24="","",VLOOKUP(A24,СПИСКИ!$D:$J,2,FALSE))</f>
        <v>ТРЕТЬЯКОВ Даниил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МАТРИЗАЕВА Александра</v>
      </c>
      <c r="M24" s="397"/>
      <c r="N24" s="397"/>
      <c r="O24" s="397"/>
      <c r="P24" s="397"/>
      <c r="Q24" s="397"/>
      <c r="R24" s="398">
        <v>-8</v>
      </c>
      <c r="S24" s="383"/>
      <c r="T24" s="383">
        <v>-8</v>
      </c>
      <c r="U24" s="383"/>
      <c r="V24" s="383">
        <v>-4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111</v>
      </c>
      <c r="B25" s="75"/>
      <c r="C25" s="74">
        <f>IF(D19="","",D19)</f>
        <v>156</v>
      </c>
      <c r="D25" s="76"/>
      <c r="E25" s="60" t="s">
        <v>93</v>
      </c>
      <c r="F25" s="379" t="str">
        <f>IF(A25="","",VLOOKUP(A25,СПИСКИ!$D:$J,2,FALSE))</f>
        <v>ЖУРЕНКО Денис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РОМАНЧЕНКО Екатерина</v>
      </c>
      <c r="M25" s="364"/>
      <c r="N25" s="364"/>
      <c r="O25" s="364"/>
      <c r="P25" s="364"/>
      <c r="Q25" s="364"/>
      <c r="R25" s="365">
        <v>-6</v>
      </c>
      <c r="S25" s="352"/>
      <c r="T25" s="352">
        <v>-7</v>
      </c>
      <c r="U25" s="352"/>
      <c r="V25" s="352">
        <v>-11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114</v>
      </c>
      <c r="B26" s="75"/>
      <c r="C26" s="74">
        <f>IF(D21="","",D21)</f>
        <v>154</v>
      </c>
      <c r="D26" s="76"/>
      <c r="E26" s="61" t="s">
        <v>84</v>
      </c>
      <c r="F26" s="379" t="str">
        <f>IF(A26="","",VLOOKUP(A26,СПИСКИ!$D:$J,2,FALSE))</f>
        <v>ЧЕРЕВКО Дмитрий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ВАРТАНОВ Армен</v>
      </c>
      <c r="M26" s="380"/>
      <c r="N26" s="380"/>
      <c r="O26" s="380"/>
      <c r="P26" s="380"/>
      <c r="Q26" s="381"/>
      <c r="R26" s="382">
        <v>-9</v>
      </c>
      <c r="S26" s="366"/>
      <c r="T26" s="366">
        <v>5</v>
      </c>
      <c r="U26" s="366"/>
      <c r="V26" s="366">
        <v>8</v>
      </c>
      <c r="W26" s="366"/>
      <c r="X26" s="366">
        <v>-9</v>
      </c>
      <c r="Y26" s="366"/>
      <c r="Z26" s="366">
        <v>9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1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112</v>
      </c>
      <c r="B27" s="75"/>
      <c r="C27" s="74">
        <f>IF(D19="","",D19)</f>
        <v>156</v>
      </c>
      <c r="D27" s="76"/>
      <c r="E27" s="60" t="s">
        <v>986</v>
      </c>
      <c r="F27" s="363" t="str">
        <f>IF(A27="","",VLOOKUP(A27,СПИСКИ!$D:$J,2,FALSE))</f>
        <v>ТРЕТЬЯКОВ Даниил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РОМАНЧЕНКО Екатерина</v>
      </c>
      <c r="M27" s="364"/>
      <c r="N27" s="364"/>
      <c r="O27" s="364"/>
      <c r="P27" s="364"/>
      <c r="Q27" s="364"/>
      <c r="R27" s="365">
        <v>-10</v>
      </c>
      <c r="S27" s="352"/>
      <c r="T27" s="352">
        <v>-7</v>
      </c>
      <c r="U27" s="352"/>
      <c r="V27" s="352">
        <v>3</v>
      </c>
      <c r="W27" s="352"/>
      <c r="X27" s="352">
        <v>-8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111</v>
      </c>
      <c r="B28" s="75"/>
      <c r="C28" s="74">
        <f>D20</f>
        <v>155</v>
      </c>
      <c r="D28" s="76"/>
      <c r="E28" s="63" t="s">
        <v>985</v>
      </c>
      <c r="F28" s="360" t="str">
        <f>IF(A28="","",VLOOKUP(A28,СПИСКИ!$D:$J,2,FALSE))</f>
        <v>ЖУРЕНКО Денис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МАТРИЗАЕВА Александра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"Мирмекс"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4</v>
      </c>
      <c r="AC29" s="341"/>
      <c r="AD29" s="341">
        <f>IF(R24="","",SUM(AD24:AE28))</f>
        <v>11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4</v>
      </c>
      <c r="Z8" s="442"/>
      <c r="AA8" s="443"/>
      <c r="AB8" s="448">
        <v>3</v>
      </c>
      <c r="AC8" s="449"/>
      <c r="AD8" s="450"/>
      <c r="AE8" s="441">
        <v>16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11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2</v>
      </c>
      <c r="D16" s="413"/>
      <c r="E16" s="414" t="str">
        <f>IF(A16="","",VLOOKUP(A16,СПИСКИ!$B:$J,2,FALSE))</f>
        <v>"Омега" г.Севастополь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103</v>
      </c>
      <c r="C19" s="193" t="s">
        <v>81</v>
      </c>
      <c r="D19" s="78">
        <v>12</v>
      </c>
      <c r="E19" s="42" t="s">
        <v>92</v>
      </c>
      <c r="F19" s="399" t="str">
        <f>IF(B19="","",VLOOKUP(B19,СПИСКИ!$D:$J,2,FALSE))</f>
        <v>ГУБАНОВ Никита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630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ЧЕРКЕС Данил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1017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104</v>
      </c>
      <c r="C20" s="193" t="s">
        <v>80</v>
      </c>
      <c r="D20" s="78">
        <v>14</v>
      </c>
      <c r="E20" s="42" t="s">
        <v>93</v>
      </c>
      <c r="F20" s="399" t="str">
        <f>IF(B20="","",VLOOKUP(B20,СПИСКИ!$D:$J,2,FALSE))</f>
        <v>ЗАЙЦЕВ Игорь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532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КОСТКИН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561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102</v>
      </c>
      <c r="C21" s="193" t="s">
        <v>82</v>
      </c>
      <c r="D21" s="78">
        <v>11</v>
      </c>
      <c r="E21" s="50" t="s">
        <v>84</v>
      </c>
      <c r="F21" s="402" t="str">
        <f>IF(B21="","",VLOOKUP(B21,СПИСКИ!$D:$J,2,FALSE))</f>
        <v>УКРАИНСКИЙ Александр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287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ЛОПАТИН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808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>
        <v>1</v>
      </c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103</v>
      </c>
      <c r="B24" s="75"/>
      <c r="C24" s="74">
        <f>IF(D20="","",D20)</f>
        <v>14</v>
      </c>
      <c r="D24" s="76"/>
      <c r="E24" s="59" t="s">
        <v>92</v>
      </c>
      <c r="F24" s="396" t="str">
        <f>IF(A24="","",VLOOKUP(A24,СПИСКИ!$D:$J,2,FALSE))</f>
        <v>ГУБАНОВ Никита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ЧЕРКЕС Данил</v>
      </c>
      <c r="M24" s="397"/>
      <c r="N24" s="397"/>
      <c r="O24" s="397"/>
      <c r="P24" s="397"/>
      <c r="Q24" s="397"/>
      <c r="R24" s="398">
        <v>-8</v>
      </c>
      <c r="S24" s="383"/>
      <c r="T24" s="383">
        <v>-4</v>
      </c>
      <c r="U24" s="383"/>
      <c r="V24" s="383">
        <v>-7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104</v>
      </c>
      <c r="B25" s="75"/>
      <c r="C25" s="74">
        <f>IF(D19="","",D19)</f>
        <v>12</v>
      </c>
      <c r="D25" s="76"/>
      <c r="E25" s="60" t="s">
        <v>93</v>
      </c>
      <c r="F25" s="379" t="str">
        <f>IF(A25="","",VLOOKUP(A25,СПИСКИ!$D:$J,2,FALSE))</f>
        <v>ЗАЙЦЕВ Игорь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КОСТКИН Денис</v>
      </c>
      <c r="M25" s="364"/>
      <c r="N25" s="364"/>
      <c r="O25" s="364"/>
      <c r="P25" s="364"/>
      <c r="Q25" s="364"/>
      <c r="R25" s="365">
        <v>-4</v>
      </c>
      <c r="S25" s="352"/>
      <c r="T25" s="352">
        <v>-13</v>
      </c>
      <c r="U25" s="352"/>
      <c r="V25" s="352">
        <v>7</v>
      </c>
      <c r="W25" s="352"/>
      <c r="X25" s="352">
        <v>-7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102</v>
      </c>
      <c r="B26" s="75"/>
      <c r="C26" s="74">
        <f>IF(D21="","",D21)</f>
        <v>11</v>
      </c>
      <c r="D26" s="76"/>
      <c r="E26" s="61" t="s">
        <v>84</v>
      </c>
      <c r="F26" s="379" t="str">
        <f>IF(A26="","",VLOOKUP(A26,СПИСКИ!$D:$J,2,FALSE))</f>
        <v>УКРАИНСКИЙ Александр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ЛОПАТИН Александр</v>
      </c>
      <c r="M26" s="380"/>
      <c r="N26" s="380"/>
      <c r="O26" s="380"/>
      <c r="P26" s="380"/>
      <c r="Q26" s="381"/>
      <c r="R26" s="382">
        <v>-5</v>
      </c>
      <c r="S26" s="366"/>
      <c r="T26" s="366">
        <v>-7</v>
      </c>
      <c r="U26" s="366"/>
      <c r="V26" s="366">
        <v>-4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103</v>
      </c>
      <c r="B27" s="75"/>
      <c r="C27" s="74">
        <f>IF(D19="","",D19)</f>
        <v>12</v>
      </c>
      <c r="D27" s="76"/>
      <c r="E27" s="60" t="s">
        <v>986</v>
      </c>
      <c r="F27" s="363" t="str">
        <f>IF(A27="","",VLOOKUP(A27,СПИСКИ!$D:$J,2,FALSE))</f>
        <v>ГУБАНОВ Никита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КОСТКИН Денис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104</v>
      </c>
      <c r="B28" s="75"/>
      <c r="C28" s="74">
        <f>D20</f>
        <v>14</v>
      </c>
      <c r="D28" s="76"/>
      <c r="E28" s="63" t="s">
        <v>985</v>
      </c>
      <c r="F28" s="360" t="str">
        <f>IF(A28="","",VLOOKUP(A28,СПИСКИ!$D:$J,2,FALSE))</f>
        <v>ЗАЙЦЕВ Игорь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ЧЕРКЕС Данил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"Эдельвейс-юг" г.Краснодар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5</v>
      </c>
      <c r="Z8" s="442"/>
      <c r="AA8" s="443"/>
      <c r="AB8" s="448">
        <v>3</v>
      </c>
      <c r="AC8" s="449"/>
      <c r="AD8" s="450"/>
      <c r="AE8" s="441">
        <v>17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3</v>
      </c>
      <c r="B13" s="425"/>
      <c r="C13" s="426">
        <v>10</v>
      </c>
      <c r="D13" s="426"/>
      <c r="E13" s="427" t="str">
        <f>IF(A13="","",VLOOKUP(A13,СПИСКИ!$B:$J,2,FALSE))</f>
        <v>"Эдельвейс-юг"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10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24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ШУМАКОВ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22</v>
      </c>
      <c r="C20" s="193" t="s">
        <v>80</v>
      </c>
      <c r="D20" s="78">
        <v>94</v>
      </c>
      <c r="E20" s="42" t="s">
        <v>93</v>
      </c>
      <c r="F20" s="399" t="str">
        <f>IF(B20="","",VLOOKUP(B20,СПИСКИ!$D:$J,2,FALSE))</f>
        <v>БОНДАРЬ Владимир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ЭРЕНЦЕНОВ Алдар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527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25</v>
      </c>
      <c r="C21" s="193" t="s">
        <v>82</v>
      </c>
      <c r="D21" s="78">
        <v>92</v>
      </c>
      <c r="E21" s="50" t="s">
        <v>84</v>
      </c>
      <c r="F21" s="402" t="str">
        <f>IF(B21="","",VLOOKUP(B21,СПИСКИ!$D:$J,2,FALSE))</f>
        <v>ЗУБОТЫКИН Юрий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ЛЕБЕДЕВ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367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24</v>
      </c>
      <c r="B24" s="75"/>
      <c r="C24" s="74">
        <f>IF(D20="","",D20)</f>
        <v>94</v>
      </c>
      <c r="D24" s="76"/>
      <c r="E24" s="59" t="s">
        <v>92</v>
      </c>
      <c r="F24" s="396" t="str">
        <f>IF(A24="","",VLOOKUP(A24,СПИСКИ!$D:$J,2,FALSE))</f>
        <v>ШУМАКОВ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-9</v>
      </c>
      <c r="S24" s="383"/>
      <c r="T24" s="383">
        <v>4</v>
      </c>
      <c r="U24" s="383"/>
      <c r="V24" s="383">
        <v>7</v>
      </c>
      <c r="W24" s="383"/>
      <c r="X24" s="383">
        <v>-5</v>
      </c>
      <c r="Y24" s="383"/>
      <c r="Z24" s="383">
        <v>10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1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22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БОНДАРЬ Владимир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ЭРЕНЦЕНОВ Алдар</v>
      </c>
      <c r="M25" s="364"/>
      <c r="N25" s="364"/>
      <c r="O25" s="364"/>
      <c r="P25" s="364"/>
      <c r="Q25" s="364"/>
      <c r="R25" s="365">
        <v>5</v>
      </c>
      <c r="S25" s="352"/>
      <c r="T25" s="352">
        <v>3</v>
      </c>
      <c r="U25" s="352"/>
      <c r="V25" s="352">
        <v>-9</v>
      </c>
      <c r="W25" s="352"/>
      <c r="X25" s="352">
        <v>12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25</v>
      </c>
      <c r="B26" s="75"/>
      <c r="C26" s="74">
        <f>IF(D21="","",D21)</f>
        <v>92</v>
      </c>
      <c r="D26" s="76"/>
      <c r="E26" s="61" t="s">
        <v>84</v>
      </c>
      <c r="F26" s="379" t="str">
        <f>IF(A26="","",VLOOKUP(A26,СПИСКИ!$D:$J,2,FALSE))</f>
        <v>ЗУБОТЫКИН Юрий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ЛЕБЕДЕВ Александр</v>
      </c>
      <c r="M26" s="380"/>
      <c r="N26" s="380"/>
      <c r="O26" s="380"/>
      <c r="P26" s="380"/>
      <c r="Q26" s="381"/>
      <c r="R26" s="382">
        <v>5</v>
      </c>
      <c r="S26" s="366"/>
      <c r="T26" s="366">
        <v>7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24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ШУМАКОВ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ЭРЕНЦЕНОВ Алдар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22</v>
      </c>
      <c r="B28" s="75"/>
      <c r="C28" s="74">
        <f>D20</f>
        <v>94</v>
      </c>
      <c r="D28" s="76"/>
      <c r="E28" s="63" t="s">
        <v>985</v>
      </c>
      <c r="F28" s="360" t="str">
        <f>IF(A28="","",VLOOKUP(A28,СПИСКИ!$D:$J,2,FALSE))</f>
        <v>БОНДАРЬ Владимир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13571</v>
      </c>
      <c r="W8" s="442"/>
      <c r="X8" s="443"/>
      <c r="Y8" s="441">
        <v>6</v>
      </c>
      <c r="Z8" s="442"/>
      <c r="AA8" s="443"/>
      <c r="AB8" s="448">
        <v>3</v>
      </c>
      <c r="AC8" s="449"/>
      <c r="AD8" s="450"/>
      <c r="AE8" s="441">
        <v>18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7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7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54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СУСЛИН Анатолий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53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ТКАЧЕНКО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54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СУСЛИН Анатолий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9</v>
      </c>
      <c r="S24" s="383"/>
      <c r="T24" s="383">
        <v>3</v>
      </c>
      <c r="U24" s="383"/>
      <c r="V24" s="383">
        <v>11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53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ТКАЧЕНКО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-6</v>
      </c>
      <c r="S25" s="352"/>
      <c r="T25" s="352">
        <v>-5</v>
      </c>
      <c r="U25" s="352"/>
      <c r="V25" s="352">
        <v>9</v>
      </c>
      <c r="W25" s="352"/>
      <c r="X25" s="352">
        <v>-9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4</v>
      </c>
      <c r="S26" s="366"/>
      <c r="T26" s="366">
        <v>2</v>
      </c>
      <c r="U26" s="366"/>
      <c r="V26" s="366">
        <v>7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54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СУСЛИН Анатолий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6</v>
      </c>
      <c r="S27" s="352"/>
      <c r="T27" s="352">
        <v>-6</v>
      </c>
      <c r="U27" s="352"/>
      <c r="V27" s="352">
        <v>9</v>
      </c>
      <c r="W27" s="352"/>
      <c r="X27" s="352">
        <v>8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53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ТКАЧЕНКО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"ЦОП-2"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1</v>
      </c>
      <c r="Z8" s="442"/>
      <c r="AA8" s="443"/>
      <c r="AB8" s="448">
        <v>4</v>
      </c>
      <c r="AC8" s="449"/>
      <c r="AD8" s="450"/>
      <c r="AE8" s="441">
        <v>19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13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13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"ЦОП-2"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65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124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ЮСУПОВА Карина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924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126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УМАНЕЦ Софья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749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</v>
      </c>
      <c r="C21" s="193" t="s">
        <v>82</v>
      </c>
      <c r="D21" s="78">
        <v>123</v>
      </c>
      <c r="E21" s="50" t="s">
        <v>84</v>
      </c>
      <c r="F21" s="402" t="str">
        <f>IF(B21="","",VLOOKUP(B21,СПИСКИ!$D:$J,2,FALSE))</f>
        <v>ДОРОФЕЕВ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РАКОВА Мария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846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126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ЮСУПОВА Карина</v>
      </c>
      <c r="M24" s="397"/>
      <c r="N24" s="397"/>
      <c r="O24" s="397"/>
      <c r="P24" s="397"/>
      <c r="Q24" s="397"/>
      <c r="R24" s="398">
        <v>9</v>
      </c>
      <c r="S24" s="383"/>
      <c r="T24" s="383">
        <v>8</v>
      </c>
      <c r="U24" s="383"/>
      <c r="V24" s="383">
        <v>9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124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УМАНЕЦ Софья</v>
      </c>
      <c r="M25" s="364"/>
      <c r="N25" s="364"/>
      <c r="O25" s="364"/>
      <c r="P25" s="364"/>
      <c r="Q25" s="364"/>
      <c r="R25" s="365">
        <v>7</v>
      </c>
      <c r="S25" s="352"/>
      <c r="T25" s="352">
        <v>7</v>
      </c>
      <c r="U25" s="352"/>
      <c r="V25" s="352">
        <v>7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</v>
      </c>
      <c r="B26" s="75"/>
      <c r="C26" s="74">
        <f>IF(D21="","",D21)</f>
        <v>123</v>
      </c>
      <c r="D26" s="76"/>
      <c r="E26" s="61" t="s">
        <v>84</v>
      </c>
      <c r="F26" s="379" t="str">
        <f>IF(A26="","",VLOOKUP(A26,СПИСКИ!$D:$J,2,FALSE))</f>
        <v>ДОРОФЕЕВ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РАКОВА Мария</v>
      </c>
      <c r="M26" s="380"/>
      <c r="N26" s="380"/>
      <c r="O26" s="380"/>
      <c r="P26" s="380"/>
      <c r="Q26" s="381"/>
      <c r="R26" s="382">
        <v>1</v>
      </c>
      <c r="S26" s="366"/>
      <c r="T26" s="366">
        <v>1</v>
      </c>
      <c r="U26" s="366"/>
      <c r="V26" s="366">
        <v>1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124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УМАНЕЦ Софья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126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ЮСУПОВА Карина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0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D37" s="21" t="s">
        <v>13648</v>
      </c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D40" s="21" t="s">
        <v>13647</v>
      </c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D41" s="21" t="s">
        <v>13647</v>
      </c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"ТТ-Симферополь" г.Симферополь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2</v>
      </c>
      <c r="Z8" s="442"/>
      <c r="AA8" s="443"/>
      <c r="AB8" s="448">
        <v>4</v>
      </c>
      <c r="AC8" s="449"/>
      <c r="AD8" s="450"/>
      <c r="AE8" s="441">
        <v>20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12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14</v>
      </c>
      <c r="B16" s="411"/>
      <c r="C16" s="412">
        <v>12</v>
      </c>
      <c r="D16" s="413"/>
      <c r="E16" s="414" t="str">
        <f>IF(A16="","",VLOOKUP(A16,СПИСКИ!$B:$J,2,FALSE))</f>
        <v>"ТТ-Симферополь" г.Симферополь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70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134</v>
      </c>
      <c r="C19" s="193" t="s">
        <v>81</v>
      </c>
      <c r="D19" s="78">
        <v>113</v>
      </c>
      <c r="E19" s="42" t="s">
        <v>92</v>
      </c>
      <c r="F19" s="399" t="str">
        <f>IF(B19="","",VLOOKUP(B19,СПИСКИ!$D:$J,2,FALSE))</f>
        <v>СОЛОВЕЙ Юрий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455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ЛЕЩЕНКО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132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СЕРДЮК Роман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392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131</v>
      </c>
      <c r="C21" s="193" t="s">
        <v>82</v>
      </c>
      <c r="D21" s="78">
        <v>114</v>
      </c>
      <c r="E21" s="50" t="s">
        <v>84</v>
      </c>
      <c r="F21" s="402" t="str">
        <f>IF(B21="","",VLOOKUP(B21,СПИСКИ!$D:$J,2,FALSE))</f>
        <v>ТОМУЛИС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ЧЕРЕВКО Дмитрий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194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134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СОЛОВЕЙ Юрий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ЛЕЩЕНКО Дмитрий</v>
      </c>
      <c r="M24" s="397"/>
      <c r="N24" s="397"/>
      <c r="O24" s="397"/>
      <c r="P24" s="397"/>
      <c r="Q24" s="397"/>
      <c r="R24" s="398">
        <v>-6</v>
      </c>
      <c r="S24" s="383"/>
      <c r="T24" s="383">
        <v>-4</v>
      </c>
      <c r="U24" s="383"/>
      <c r="V24" s="383">
        <v>8</v>
      </c>
      <c r="W24" s="383"/>
      <c r="X24" s="383">
        <v>-4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132</v>
      </c>
      <c r="B25" s="75"/>
      <c r="C25" s="74">
        <f>IF(D19="","",D19)</f>
        <v>113</v>
      </c>
      <c r="D25" s="76"/>
      <c r="E25" s="60" t="s">
        <v>93</v>
      </c>
      <c r="F25" s="379" t="str">
        <f>IF(A25="","",VLOOKUP(A25,СПИСКИ!$D:$J,2,FALSE))</f>
        <v>СЕРДЮК Роман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9</v>
      </c>
      <c r="S25" s="352"/>
      <c r="T25" s="352">
        <v>9</v>
      </c>
      <c r="U25" s="352"/>
      <c r="V25" s="352">
        <v>-11</v>
      </c>
      <c r="W25" s="352"/>
      <c r="X25" s="352">
        <v>-2</v>
      </c>
      <c r="Y25" s="352"/>
      <c r="Z25" s="352">
        <v>-11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131</v>
      </c>
      <c r="B26" s="75"/>
      <c r="C26" s="74">
        <f>IF(D21="","",D21)</f>
        <v>114</v>
      </c>
      <c r="D26" s="76"/>
      <c r="E26" s="61" t="s">
        <v>84</v>
      </c>
      <c r="F26" s="379" t="str">
        <f>IF(A26="","",VLOOKUP(A26,СПИСКИ!$D:$J,2,FALSE))</f>
        <v>ТОМУЛИС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ЧЕРЕВКО Дмитрий</v>
      </c>
      <c r="M26" s="380"/>
      <c r="N26" s="380"/>
      <c r="O26" s="380"/>
      <c r="P26" s="380"/>
      <c r="Q26" s="381"/>
      <c r="R26" s="382">
        <v>9</v>
      </c>
      <c r="S26" s="366"/>
      <c r="T26" s="366">
        <v>8</v>
      </c>
      <c r="U26" s="366"/>
      <c r="V26" s="366">
        <v>11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134</v>
      </c>
      <c r="B27" s="75"/>
      <c r="C27" s="74">
        <f>IF(D19="","",D19)</f>
        <v>113</v>
      </c>
      <c r="D27" s="76"/>
      <c r="E27" s="60" t="s">
        <v>986</v>
      </c>
      <c r="F27" s="363" t="str">
        <f>IF(A27="","",VLOOKUP(A27,СПИСКИ!$D:$J,2,FALSE))</f>
        <v>СОЛОВЕЙ Юрий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>
        <v>9</v>
      </c>
      <c r="S27" s="352"/>
      <c r="T27" s="352">
        <v>-6</v>
      </c>
      <c r="U27" s="352"/>
      <c r="V27" s="352">
        <v>-5</v>
      </c>
      <c r="W27" s="352"/>
      <c r="X27" s="352">
        <v>-9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1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132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СЕРДЮК Роман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ЛЕЩЕНКО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"СШОР-13" г.Таганрог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7</v>
      </c>
      <c r="AC29" s="341"/>
      <c r="AD29" s="341">
        <f>IF(R24="","",SUM(AD24:AE28))</f>
        <v>9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3</v>
      </c>
      <c r="Z8" s="442"/>
      <c r="AA8" s="443"/>
      <c r="AB8" s="448">
        <v>4</v>
      </c>
      <c r="AC8" s="449"/>
      <c r="AD8" s="450"/>
      <c r="AE8" s="441">
        <v>21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11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11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141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АНТИФЕЕВ Олег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416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143</v>
      </c>
      <c r="C21" s="193" t="s">
        <v>82</v>
      </c>
      <c r="D21" s="78">
        <v>103</v>
      </c>
      <c r="E21" s="50" t="s">
        <v>84</v>
      </c>
      <c r="F21" s="402" t="str">
        <f>IF(B21="","",VLOOKUP(B21,СПИСКИ!$D:$J,2,FALSE))</f>
        <v>ВАСИЛЕНКО Михаил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ГУБАНОВ Никита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630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>
        <v>-9</v>
      </c>
      <c r="S24" s="383"/>
      <c r="T24" s="383">
        <v>6</v>
      </c>
      <c r="U24" s="383"/>
      <c r="V24" s="383">
        <v>-9</v>
      </c>
      <c r="W24" s="383"/>
      <c r="X24" s="383">
        <v>-8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141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АНТИФЕЕВ Олег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9</v>
      </c>
      <c r="S25" s="352"/>
      <c r="T25" s="352">
        <v>3</v>
      </c>
      <c r="U25" s="352"/>
      <c r="V25" s="352">
        <v>11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143</v>
      </c>
      <c r="B26" s="75"/>
      <c r="C26" s="74">
        <f>IF(D21="","",D21)</f>
        <v>103</v>
      </c>
      <c r="D26" s="76"/>
      <c r="E26" s="61" t="s">
        <v>84</v>
      </c>
      <c r="F26" s="379" t="str">
        <f>IF(A26="","",VLOOKUP(A26,СПИСКИ!$D:$J,2,FALSE))</f>
        <v>ВАСИЛЕНКО Михаил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ГУБАНОВ Никита</v>
      </c>
      <c r="M26" s="380"/>
      <c r="N26" s="380"/>
      <c r="O26" s="380"/>
      <c r="P26" s="380"/>
      <c r="Q26" s="381"/>
      <c r="R26" s="382">
        <v>-7</v>
      </c>
      <c r="S26" s="366"/>
      <c r="T26" s="366">
        <v>-6</v>
      </c>
      <c r="U26" s="366"/>
      <c r="V26" s="366">
        <v>7</v>
      </c>
      <c r="W26" s="366"/>
      <c r="X26" s="366">
        <v>-9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142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>
        <v>7</v>
      </c>
      <c r="S27" s="352"/>
      <c r="T27" s="352">
        <v>5</v>
      </c>
      <c r="U27" s="352"/>
      <c r="V27" s="352">
        <v>-5</v>
      </c>
      <c r="W27" s="352"/>
      <c r="X27" s="352">
        <v>6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0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141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АНТИФЕЕВ Олег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>
        <v>-10</v>
      </c>
      <c r="S28" s="344"/>
      <c r="T28" s="344">
        <v>-7</v>
      </c>
      <c r="U28" s="344"/>
      <c r="V28" s="344">
        <v>-9</v>
      </c>
      <c r="W28" s="344"/>
      <c r="X28" s="344"/>
      <c r="Y28" s="344"/>
      <c r="Z28" s="344"/>
      <c r="AA28" s="345"/>
      <c r="AB28" s="346">
        <f>IF(R28="","",SUM(AJ28:AN28))</f>
        <v>0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"Омега" г.Севастополь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8</v>
      </c>
      <c r="AC29" s="341"/>
      <c r="AD29" s="341">
        <f>IF(R24="","",SUM(AD24:AE28))</f>
        <v>10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2"/>
  <sheetViews>
    <sheetView view="pageBreakPreview" topLeftCell="A112" zoomScale="66" zoomScaleNormal="100" zoomScaleSheetLayoutView="66" workbookViewId="0">
      <selection activeCell="F17" sqref="F17:J17"/>
    </sheetView>
  </sheetViews>
  <sheetFormatPr defaultRowHeight="12.75"/>
  <cols>
    <col min="1" max="1" width="4.85546875" customWidth="1"/>
    <col min="2" max="2" width="16.28515625" customWidth="1"/>
    <col min="5" max="5" width="14.140625" customWidth="1"/>
    <col min="6" max="6" width="5.5703125" customWidth="1"/>
    <col min="7" max="7" width="3.28515625" customWidth="1"/>
    <col min="10" max="10" width="26.42578125" customWidth="1"/>
    <col min="11" max="11" width="0.140625" customWidth="1"/>
  </cols>
  <sheetData>
    <row r="1" spans="1:11" ht="22.5">
      <c r="A1" s="289" t="str">
        <f>СПИСКИ!A1</f>
        <v>3 тур открытого Чемпионата Краснодарского края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 ht="22.5">
      <c r="A2" s="289" t="str">
        <f>СПИСКИ!A2</f>
        <v>по настольному теннису (1 лига)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</row>
    <row r="3" spans="1:11" ht="18.75">
      <c r="A3" s="290" t="str">
        <f>СПИСКИ!A3</f>
        <v>город Краснодар                                                   дата 24-27.10.2019г.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</row>
    <row r="4" spans="1:11" ht="18.75">
      <c r="A4" s="184"/>
      <c r="B4" s="291" t="s">
        <v>13577</v>
      </c>
      <c r="C4" s="291"/>
      <c r="D4" s="291"/>
      <c r="E4" s="291"/>
      <c r="F4" s="291"/>
      <c r="G4" s="291"/>
      <c r="H4" s="291"/>
      <c r="I4" s="291"/>
      <c r="J4" s="291"/>
      <c r="K4" s="184"/>
    </row>
    <row r="5" spans="1:11" ht="20.25">
      <c r="A5" s="178"/>
      <c r="B5" s="197" t="s">
        <v>13578</v>
      </c>
      <c r="C5" s="178"/>
      <c r="D5" s="183" t="s">
        <v>13576</v>
      </c>
      <c r="E5" s="198" t="s">
        <v>13575</v>
      </c>
      <c r="F5" s="178"/>
      <c r="G5" s="178"/>
      <c r="H5" s="178"/>
      <c r="I5" s="178"/>
      <c r="J5" s="178"/>
    </row>
    <row r="6" spans="1:11" ht="18.75">
      <c r="A6" s="177">
        <v>1</v>
      </c>
      <c r="B6" s="177" t="str">
        <f>IF(A6="","",VLOOKUP(A6,СПИСКИ!$B:$J,2,FALSE))</f>
        <v>"ДПМ-Альянс" г.Краснодар</v>
      </c>
      <c r="C6" s="177"/>
      <c r="D6" s="177"/>
      <c r="E6" s="177"/>
      <c r="F6" s="177">
        <v>16</v>
      </c>
      <c r="G6" s="177" t="s">
        <v>13555</v>
      </c>
      <c r="H6" s="177" t="str">
        <f>IF(F6="","",VLOOKUP(F6,СПИСКИ!$B:$J,2,FALSE))</f>
        <v>"Мирмекс" г.Краснодар</v>
      </c>
      <c r="I6" s="177"/>
      <c r="J6" s="177"/>
    </row>
    <row r="7" spans="1:11" ht="18.75">
      <c r="A7" s="177">
        <v>2</v>
      </c>
      <c r="B7" s="177" t="str">
        <f>IF(A7="","",VLOOKUP(A7,СПИСКИ!$B:$J,2,FALSE))</f>
        <v>"Торнадо" г.Славянск-на-Кубани</v>
      </c>
      <c r="C7" s="177"/>
      <c r="D7" s="177"/>
      <c r="E7" s="177"/>
      <c r="F7" s="177">
        <v>15</v>
      </c>
      <c r="G7" s="177" t="s">
        <v>13555</v>
      </c>
      <c r="H7" s="177" t="str">
        <f>IF(F7="","",VLOOKUP(F7,СПИСКИ!$B:$J,2,FALSE))</f>
        <v>"Машиностроитель" г.Тихорецк</v>
      </c>
      <c r="I7" s="177"/>
      <c r="J7" s="177"/>
    </row>
    <row r="8" spans="1:11" ht="18.75">
      <c r="A8" s="177">
        <v>3</v>
      </c>
      <c r="B8" s="177" t="str">
        <f>IF(A8="","",VLOOKUP(A8,СПИСКИ!$B:$J,2,FALSE))</f>
        <v>"Эдельвейс-юг" г.Краснодар</v>
      </c>
      <c r="C8" s="177"/>
      <c r="D8" s="177"/>
      <c r="E8" s="177"/>
      <c r="F8" s="177">
        <v>14</v>
      </c>
      <c r="G8" s="177" t="s">
        <v>13555</v>
      </c>
      <c r="H8" s="177" t="str">
        <f>IF(F8="","",VLOOKUP(F8,СПИСКИ!$B:$J,2,FALSE))</f>
        <v>"ТТ-Симферополь" г.Симферополь</v>
      </c>
      <c r="I8" s="177"/>
      <c r="J8" s="177"/>
    </row>
    <row r="9" spans="1:11" ht="18.75">
      <c r="A9" s="177">
        <v>4</v>
      </c>
      <c r="B9" s="177" t="str">
        <f>IF(A9="","",VLOOKUP(A9,СПИСКИ!$B:$J,2,FALSE))</f>
        <v>"Ветеран" г.Ростов-на-Дону</v>
      </c>
      <c r="C9" s="177"/>
      <c r="D9" s="177"/>
      <c r="E9" s="177"/>
      <c r="F9" s="177">
        <v>13</v>
      </c>
      <c r="G9" s="177" t="s">
        <v>13555</v>
      </c>
      <c r="H9" s="177" t="str">
        <f>IF(F9="","",VLOOKUP(F9,СПИСКИ!$B:$J,2,FALSE))</f>
        <v>"ЦОП-2" г.Краснодар</v>
      </c>
      <c r="I9" s="177"/>
      <c r="J9" s="177"/>
    </row>
    <row r="10" spans="1:11" ht="18.75">
      <c r="A10" s="177">
        <v>5</v>
      </c>
      <c r="B10" s="177" t="str">
        <f>IF(A10="","",VLOOKUP(A10,СПИСКИ!$B:$J,2,FALSE))</f>
        <v>"Фишт" г.Майкоп</v>
      </c>
      <c r="C10" s="177"/>
      <c r="D10" s="177"/>
      <c r="E10" s="177"/>
      <c r="F10" s="177">
        <v>12</v>
      </c>
      <c r="G10" s="177" t="s">
        <v>13555</v>
      </c>
      <c r="H10" s="177" t="str">
        <f>IF(F10="","",VLOOKUP(F10,СПИСКИ!$B:$J,2,FALSE))</f>
        <v>"СШОР-13" г.Таганрог</v>
      </c>
      <c r="I10" s="177"/>
      <c r="J10" s="177"/>
    </row>
    <row r="11" spans="1:11" ht="18.75">
      <c r="A11" s="177">
        <v>6</v>
      </c>
      <c r="B11" s="177" t="str">
        <f>IF(A11="","",VLOOKUP(A11,СПИСКИ!$B:$J,2,FALSE))</f>
        <v>"Адреналин" г.Славянск-на-Кубани</v>
      </c>
      <c r="C11" s="177"/>
      <c r="D11" s="177"/>
      <c r="E11" s="177"/>
      <c r="F11" s="177">
        <v>11</v>
      </c>
      <c r="G11" s="177" t="s">
        <v>13555</v>
      </c>
      <c r="H11" s="177" t="str">
        <f>IF(F11="","",VLOOKUP(F11,СПИСКИ!$B:$J,2,FALSE))</f>
        <v>"Омега" г.Севастополь</v>
      </c>
      <c r="I11" s="177"/>
      <c r="J11" s="177"/>
    </row>
    <row r="12" spans="1:11" ht="18.75">
      <c r="A12" s="177">
        <v>7</v>
      </c>
      <c r="B12" s="177" t="str">
        <f>IF(A12="","",VLOOKUP(A12,СПИСКИ!$B:$J,2,FALSE))</f>
        <v>"Аромадон" г.Ростов-на-Дону</v>
      </c>
      <c r="C12" s="177"/>
      <c r="D12" s="177"/>
      <c r="E12" s="177"/>
      <c r="F12" s="177">
        <v>10</v>
      </c>
      <c r="G12" s="177" t="s">
        <v>13555</v>
      </c>
      <c r="H12" s="177" t="str">
        <f>IF(F12="","",VLOOKUP(F12,СПИСКИ!$B:$J,2,FALSE))</f>
        <v>"Искра" г.Краснодар</v>
      </c>
      <c r="I12" s="177"/>
      <c r="J12" s="177"/>
    </row>
    <row r="13" spans="1:11" ht="18.75">
      <c r="A13" s="177">
        <v>8</v>
      </c>
      <c r="B13" s="177" t="str">
        <f>IF(A13="","",VLOOKUP(A13,СПИСКИ!$B:$J,2,FALSE))</f>
        <v>"ЦОП-1" г.Краснодар</v>
      </c>
      <c r="C13" s="177"/>
      <c r="D13" s="177"/>
      <c r="E13" s="177"/>
      <c r="F13" s="177">
        <v>9</v>
      </c>
      <c r="G13" s="177" t="s">
        <v>13555</v>
      </c>
      <c r="H13" s="177" t="str">
        <f>IF(F13="","",VLOOKUP(F13,СПИСКИ!$B:$J,2,FALSE))</f>
        <v>"Титан" г.Батайск</v>
      </c>
      <c r="I13" s="177"/>
      <c r="J13" s="177"/>
    </row>
    <row r="14" spans="1:11" ht="20.25">
      <c r="A14" s="177"/>
      <c r="B14" s="177"/>
      <c r="C14" s="177"/>
      <c r="D14" s="179" t="s">
        <v>13574</v>
      </c>
      <c r="E14" s="181" t="s">
        <v>13573</v>
      </c>
      <c r="F14" s="177"/>
      <c r="G14" s="177"/>
      <c r="H14" s="177"/>
      <c r="I14" s="177"/>
      <c r="J14" s="177"/>
    </row>
    <row r="15" spans="1:11" ht="18.75">
      <c r="A15" s="177">
        <v>1</v>
      </c>
      <c r="B15" s="177" t="str">
        <f>IF(A15="","",VLOOKUP(A15,СПИСКИ!$B:$J,2,FALSE))</f>
        <v>"ДПМ-Альянс" г.Краснодар</v>
      </c>
      <c r="C15" s="177"/>
      <c r="D15" s="177"/>
      <c r="E15" s="177"/>
      <c r="F15" s="177">
        <v>15</v>
      </c>
      <c r="G15" s="177" t="s">
        <v>13555</v>
      </c>
      <c r="H15" s="177" t="str">
        <f>IF(F15="","",VLOOKUP(F15,СПИСКИ!$B:$J,2,FALSE))</f>
        <v>"Машиностроитель" г.Тихорецк</v>
      </c>
      <c r="I15" s="177"/>
      <c r="J15" s="177"/>
    </row>
    <row r="16" spans="1:11" ht="18.75">
      <c r="A16" s="177">
        <v>16</v>
      </c>
      <c r="B16" s="177" t="str">
        <f>IF(A16="","",VLOOKUP(A16,СПИСКИ!$B:$J,2,FALSE))</f>
        <v>"Мирмекс" г.Краснодар</v>
      </c>
      <c r="C16" s="177"/>
      <c r="D16" s="177"/>
      <c r="E16" s="177"/>
      <c r="F16" s="177">
        <v>14</v>
      </c>
      <c r="G16" s="177" t="s">
        <v>13555</v>
      </c>
      <c r="H16" s="177" t="str">
        <f>IF(F16="","",VLOOKUP(F16,СПИСКИ!$B:$J,2,FALSE))</f>
        <v>"ТТ-Симферополь" г.Симферополь</v>
      </c>
      <c r="I16" s="177"/>
      <c r="J16" s="177"/>
    </row>
    <row r="17" spans="1:10" ht="18.75">
      <c r="A17" s="177">
        <v>2</v>
      </c>
      <c r="B17" s="177" t="str">
        <f>IF(A17="","",VLOOKUP(A17,СПИСКИ!$B:$J,2,FALSE))</f>
        <v>"Торнадо" г.Славянск-на-Кубани</v>
      </c>
      <c r="C17" s="177"/>
      <c r="D17" s="177"/>
      <c r="E17" s="177"/>
      <c r="F17" s="177">
        <v>13</v>
      </c>
      <c r="G17" s="177" t="s">
        <v>13555</v>
      </c>
      <c r="H17" s="177" t="str">
        <f>IF(F17="","",VLOOKUP(F17,СПИСКИ!$B:$J,2,FALSE))</f>
        <v>"ЦОП-2" г.Краснодар</v>
      </c>
      <c r="I17" s="177"/>
      <c r="J17" s="177"/>
    </row>
    <row r="18" spans="1:10" ht="18.75">
      <c r="A18" s="177">
        <v>3</v>
      </c>
      <c r="B18" s="177" t="str">
        <f>IF(A18="","",VLOOKUP(A18,СПИСКИ!$B:$J,2,FALSE))</f>
        <v>"Эдельвейс-юг" г.Краснодар</v>
      </c>
      <c r="C18" s="177"/>
      <c r="D18" s="177"/>
      <c r="E18" s="177"/>
      <c r="F18" s="177">
        <v>12</v>
      </c>
      <c r="G18" s="177" t="s">
        <v>13555</v>
      </c>
      <c r="H18" s="177" t="str">
        <f>IF(F18="","",VLOOKUP(F18,СПИСКИ!$B:$J,2,FALSE))</f>
        <v>"СШОР-13" г.Таганрог</v>
      </c>
      <c r="I18" s="177"/>
      <c r="J18" s="177"/>
    </row>
    <row r="19" spans="1:10" ht="18.75">
      <c r="A19" s="177">
        <v>4</v>
      </c>
      <c r="B19" s="177" t="str">
        <f>IF(A19="","",VLOOKUP(A19,СПИСКИ!$B:$J,2,FALSE))</f>
        <v>"Ветеран" г.Ростов-на-Дону</v>
      </c>
      <c r="C19" s="177"/>
      <c r="D19" s="177"/>
      <c r="E19" s="177"/>
      <c r="F19" s="177">
        <v>11</v>
      </c>
      <c r="G19" s="177" t="s">
        <v>13555</v>
      </c>
      <c r="H19" s="177" t="str">
        <f>IF(F19="","",VLOOKUP(F19,СПИСКИ!$B:$J,2,FALSE))</f>
        <v>"Омега" г.Севастополь</v>
      </c>
      <c r="I19" s="177"/>
      <c r="J19" s="177"/>
    </row>
    <row r="20" spans="1:10" ht="18.75">
      <c r="A20" s="177">
        <v>5</v>
      </c>
      <c r="B20" s="177" t="str">
        <f>IF(A20="","",VLOOKUP(A20,СПИСКИ!$B:$J,2,FALSE))</f>
        <v>"Фишт" г.Майкоп</v>
      </c>
      <c r="C20" s="177"/>
      <c r="D20" s="177"/>
      <c r="E20" s="177"/>
      <c r="F20" s="177">
        <v>10</v>
      </c>
      <c r="G20" s="177" t="s">
        <v>13555</v>
      </c>
      <c r="H20" s="177" t="str">
        <f>IF(F20="","",VLOOKUP(F20,СПИСКИ!$B:$J,2,FALSE))</f>
        <v>"Искра" г.Краснодар</v>
      </c>
      <c r="I20" s="177"/>
      <c r="J20" s="177"/>
    </row>
    <row r="21" spans="1:10" ht="18.75">
      <c r="A21" s="177">
        <v>6</v>
      </c>
      <c r="B21" s="177" t="str">
        <f>IF(A21="","",VLOOKUP(A21,СПИСКИ!$B:$J,2,FALSE))</f>
        <v>"Адреналин" г.Славянск-на-Кубани</v>
      </c>
      <c r="C21" s="177"/>
      <c r="D21" s="177"/>
      <c r="E21" s="177"/>
      <c r="F21" s="177">
        <v>9</v>
      </c>
      <c r="G21" s="177" t="s">
        <v>13555</v>
      </c>
      <c r="H21" s="177" t="str">
        <f>IF(F21="","",VLOOKUP(F21,СПИСКИ!$B:$J,2,FALSE))</f>
        <v>"Титан" г.Батайск</v>
      </c>
      <c r="I21" s="177"/>
      <c r="J21" s="177"/>
    </row>
    <row r="22" spans="1:10" ht="18.75">
      <c r="A22" s="177">
        <v>7</v>
      </c>
      <c r="B22" s="177" t="str">
        <f>IF(A22="","",VLOOKUP(A22,СПИСКИ!$B:$J,2,FALSE))</f>
        <v>"Аромадон" г.Ростов-на-Дону</v>
      </c>
      <c r="C22" s="177"/>
      <c r="D22" s="177"/>
      <c r="E22" s="177"/>
      <c r="F22" s="177">
        <v>8</v>
      </c>
      <c r="G22" s="177" t="s">
        <v>13555</v>
      </c>
      <c r="H22" s="177" t="str">
        <f>IF(F22="","",VLOOKUP(F22,СПИСКИ!$B:$J,2,FALSE))</f>
        <v>"ЦОП-1" г.Краснодар</v>
      </c>
      <c r="I22" s="177"/>
      <c r="J22" s="177"/>
    </row>
    <row r="23" spans="1:10" ht="20.25">
      <c r="A23" s="177"/>
      <c r="B23" s="177"/>
      <c r="C23" s="177"/>
      <c r="D23" s="179" t="s">
        <v>13572</v>
      </c>
      <c r="E23" s="181" t="s">
        <v>13571</v>
      </c>
      <c r="F23" s="177"/>
      <c r="G23" s="177"/>
      <c r="H23" s="177"/>
      <c r="I23" s="178"/>
      <c r="J23" s="178"/>
    </row>
    <row r="24" spans="1:10" ht="18.75">
      <c r="A24" s="177">
        <v>1</v>
      </c>
      <c r="B24" s="177" t="str">
        <f>IF(A24="","",VLOOKUP(A24,СПИСКИ!$B:$J,2,FALSE))</f>
        <v>"ДПМ-Альянс" г.Краснодар</v>
      </c>
      <c r="C24" s="177"/>
      <c r="D24" s="177"/>
      <c r="E24" s="177"/>
      <c r="F24" s="177">
        <v>14</v>
      </c>
      <c r="G24" s="177" t="s">
        <v>13555</v>
      </c>
      <c r="H24" s="177" t="str">
        <f>IF(F24="","",VLOOKUP(F24,СПИСКИ!$B:$J,2,FALSE))</f>
        <v>"ТТ-Симферополь" г.Симферополь</v>
      </c>
      <c r="I24" s="178"/>
      <c r="J24" s="178"/>
    </row>
    <row r="25" spans="1:10" ht="18.75">
      <c r="A25" s="177">
        <v>15</v>
      </c>
      <c r="B25" s="177" t="str">
        <f>IF(A25="","",VLOOKUP(A25,СПИСКИ!$B:$J,2,FALSE))</f>
        <v>"Машиностроитель" г.Тихорецк</v>
      </c>
      <c r="C25" s="177"/>
      <c r="D25" s="177"/>
      <c r="E25" s="177"/>
      <c r="F25" s="177">
        <v>13</v>
      </c>
      <c r="G25" s="177" t="s">
        <v>13555</v>
      </c>
      <c r="H25" s="177" t="str">
        <f>IF(F25="","",VLOOKUP(F25,СПИСКИ!$B:$J,2,FALSE))</f>
        <v>"ЦОП-2" г.Краснодар</v>
      </c>
      <c r="I25" s="178"/>
      <c r="J25" s="178"/>
    </row>
    <row r="26" spans="1:10" ht="18.75">
      <c r="A26" s="177">
        <v>16</v>
      </c>
      <c r="B26" s="177" t="str">
        <f>IF(A26="","",VLOOKUP(A26,СПИСКИ!$B:$J,2,FALSE))</f>
        <v>"Мирмекс" г.Краснодар</v>
      </c>
      <c r="C26" s="177"/>
      <c r="D26" s="177"/>
      <c r="E26" s="177"/>
      <c r="F26" s="177">
        <v>12</v>
      </c>
      <c r="G26" s="177" t="s">
        <v>13555</v>
      </c>
      <c r="H26" s="177" t="str">
        <f>IF(F26="","",VLOOKUP(F26,СПИСКИ!$B:$J,2,FALSE))</f>
        <v>"СШОР-13" г.Таганрог</v>
      </c>
      <c r="I26" s="178"/>
      <c r="J26" s="178"/>
    </row>
    <row r="27" spans="1:10" ht="18.75">
      <c r="A27" s="177">
        <v>2</v>
      </c>
      <c r="B27" s="177" t="str">
        <f>IF(A27="","",VLOOKUP(A27,СПИСКИ!$B:$J,2,FALSE))</f>
        <v>"Торнадо" г.Славянск-на-Кубани</v>
      </c>
      <c r="C27" s="177"/>
      <c r="D27" s="177"/>
      <c r="E27" s="177"/>
      <c r="F27" s="177">
        <v>11</v>
      </c>
      <c r="G27" s="177" t="s">
        <v>13555</v>
      </c>
      <c r="H27" s="177" t="str">
        <f>IF(F27="","",VLOOKUP(F27,СПИСКИ!$B:$J,2,FALSE))</f>
        <v>"Омега" г.Севастополь</v>
      </c>
      <c r="I27" s="178"/>
      <c r="J27" s="178"/>
    </row>
    <row r="28" spans="1:10" ht="18.75">
      <c r="A28" s="177">
        <v>3</v>
      </c>
      <c r="B28" s="177" t="str">
        <f>IF(A28="","",VLOOKUP(A28,СПИСКИ!$B:$J,2,FALSE))</f>
        <v>"Эдельвейс-юг" г.Краснодар</v>
      </c>
      <c r="C28" s="177"/>
      <c r="D28" s="177"/>
      <c r="E28" s="177"/>
      <c r="F28" s="177">
        <v>10</v>
      </c>
      <c r="G28" s="177" t="s">
        <v>13555</v>
      </c>
      <c r="H28" s="177" t="str">
        <f>IF(F28="","",VLOOKUP(F28,СПИСКИ!$B:$J,2,FALSE))</f>
        <v>"Искра" г.Краснодар</v>
      </c>
      <c r="I28" s="178"/>
      <c r="J28" s="178"/>
    </row>
    <row r="29" spans="1:10" ht="18.75">
      <c r="A29" s="177">
        <v>4</v>
      </c>
      <c r="B29" s="177" t="str">
        <f>IF(A29="","",VLOOKUP(A29,СПИСКИ!$B:$J,2,FALSE))</f>
        <v>"Ветеран" г.Ростов-на-Дону</v>
      </c>
      <c r="C29" s="177"/>
      <c r="D29" s="177"/>
      <c r="E29" s="177"/>
      <c r="F29" s="177">
        <v>9</v>
      </c>
      <c r="G29" s="177" t="s">
        <v>13555</v>
      </c>
      <c r="H29" s="177" t="str">
        <f>IF(F29="","",VLOOKUP(F29,СПИСКИ!$B:$J,2,FALSE))</f>
        <v>"Титан" г.Батайск</v>
      </c>
      <c r="I29" s="178"/>
      <c r="J29" s="178"/>
    </row>
    <row r="30" spans="1:10" ht="18.75">
      <c r="A30" s="177">
        <v>5</v>
      </c>
      <c r="B30" s="177" t="str">
        <f>IF(A30="","",VLOOKUP(A30,СПИСКИ!$B:$J,2,FALSE))</f>
        <v>"Фишт" г.Майкоп</v>
      </c>
      <c r="C30" s="177"/>
      <c r="D30" s="177"/>
      <c r="E30" s="177"/>
      <c r="F30" s="177">
        <v>8</v>
      </c>
      <c r="G30" s="177" t="s">
        <v>13555</v>
      </c>
      <c r="H30" s="177" t="str">
        <f>IF(F30="","",VLOOKUP(F30,СПИСКИ!$B:$J,2,FALSE))</f>
        <v>"ЦОП-1" г.Краснодар</v>
      </c>
      <c r="I30" s="178"/>
      <c r="J30" s="178"/>
    </row>
    <row r="31" spans="1:10" ht="18.75">
      <c r="A31" s="177">
        <v>6</v>
      </c>
      <c r="B31" s="177" t="str">
        <f>IF(A31="","",VLOOKUP(A31,СПИСКИ!$B:$J,2,FALSE))</f>
        <v>"Адреналин" г.Славянск-на-Кубани</v>
      </c>
      <c r="C31" s="177"/>
      <c r="D31" s="177"/>
      <c r="E31" s="177"/>
      <c r="F31" s="177">
        <v>7</v>
      </c>
      <c r="G31" s="177" t="s">
        <v>13555</v>
      </c>
      <c r="H31" s="177" t="str">
        <f>IF(F31="","",VLOOKUP(F31,СПИСКИ!$B:$J,2,FALSE))</f>
        <v>"Аромадон" г.Ростов-на-Дону</v>
      </c>
      <c r="I31" s="178"/>
      <c r="J31" s="178"/>
    </row>
    <row r="32" spans="1:10" ht="20.25">
      <c r="A32" s="177"/>
      <c r="B32" s="196">
        <v>43763</v>
      </c>
      <c r="C32" s="177"/>
      <c r="D32" s="179" t="s">
        <v>13570</v>
      </c>
      <c r="E32" s="196" t="s">
        <v>13562</v>
      </c>
      <c r="F32" s="177"/>
      <c r="G32" s="177"/>
      <c r="H32" s="177"/>
      <c r="I32" s="178"/>
      <c r="J32" s="178"/>
    </row>
    <row r="33" spans="1:10" ht="18.75">
      <c r="A33" s="177">
        <v>1</v>
      </c>
      <c r="B33" s="177" t="str">
        <f>IF(A33="","",VLOOKUP(A33,СПИСКИ!$B:$J,2,FALSE))</f>
        <v>"ДПМ-Альянс" г.Краснодар</v>
      </c>
      <c r="C33" s="177"/>
      <c r="D33" s="177"/>
      <c r="E33" s="177"/>
      <c r="F33" s="177">
        <v>13</v>
      </c>
      <c r="G33" s="177" t="s">
        <v>13555</v>
      </c>
      <c r="H33" s="177" t="str">
        <f>IF(F33="","",VLOOKUP(F33,СПИСКИ!$B:$J,2,FALSE))</f>
        <v>"ЦОП-2" г.Краснодар</v>
      </c>
      <c r="I33" s="178"/>
      <c r="J33" s="178"/>
    </row>
    <row r="34" spans="1:10" ht="18.75">
      <c r="A34" s="177">
        <v>14</v>
      </c>
      <c r="B34" s="177" t="str">
        <f>IF(A34="","",VLOOKUP(A34,СПИСКИ!$B:$J,2,FALSE))</f>
        <v>"ТТ-Симферополь" г.Симферополь</v>
      </c>
      <c r="C34" s="177"/>
      <c r="D34" s="177"/>
      <c r="E34" s="177"/>
      <c r="F34" s="177">
        <v>12</v>
      </c>
      <c r="G34" s="177" t="s">
        <v>13555</v>
      </c>
      <c r="H34" s="177" t="str">
        <f>IF(F34="","",VLOOKUP(F34,СПИСКИ!$B:$J,2,FALSE))</f>
        <v>"СШОР-13" г.Таганрог</v>
      </c>
      <c r="I34" s="178"/>
      <c r="J34" s="178"/>
    </row>
    <row r="35" spans="1:10" ht="18.75">
      <c r="A35" s="177">
        <v>15</v>
      </c>
      <c r="B35" s="177" t="str">
        <f>IF(A35="","",VLOOKUP(A35,СПИСКИ!$B:$J,2,FALSE))</f>
        <v>"Машиностроитель" г.Тихорецк</v>
      </c>
      <c r="C35" s="177"/>
      <c r="D35" s="177"/>
      <c r="E35" s="177"/>
      <c r="F35" s="177">
        <v>11</v>
      </c>
      <c r="G35" s="177" t="s">
        <v>13555</v>
      </c>
      <c r="H35" s="177" t="str">
        <f>IF(F35="","",VLOOKUP(F35,СПИСКИ!$B:$J,2,FALSE))</f>
        <v>"Омега" г.Севастополь</v>
      </c>
      <c r="I35" s="178"/>
      <c r="J35" s="178"/>
    </row>
    <row r="36" spans="1:10" ht="18.75">
      <c r="A36" s="177">
        <v>16</v>
      </c>
      <c r="B36" s="177" t="str">
        <f>IF(A36="","",VLOOKUP(A36,СПИСКИ!$B:$J,2,FALSE))</f>
        <v>"Мирмекс" г.Краснодар</v>
      </c>
      <c r="C36" s="177"/>
      <c r="D36" s="177"/>
      <c r="E36" s="177"/>
      <c r="F36" s="177">
        <v>10</v>
      </c>
      <c r="G36" s="177" t="s">
        <v>13555</v>
      </c>
      <c r="H36" s="177" t="str">
        <f>IF(F36="","",VLOOKUP(F36,СПИСКИ!$B:$J,2,FALSE))</f>
        <v>"Искра" г.Краснодар</v>
      </c>
      <c r="I36" s="178"/>
      <c r="J36" s="178"/>
    </row>
    <row r="37" spans="1:10" ht="18.75">
      <c r="A37" s="177">
        <v>2</v>
      </c>
      <c r="B37" s="177" t="str">
        <f>IF(A37="","",VLOOKUP(A37,СПИСКИ!$B:$J,2,FALSE))</f>
        <v>"Торнадо" г.Славянск-на-Кубани</v>
      </c>
      <c r="C37" s="177"/>
      <c r="D37" s="177"/>
      <c r="E37" s="177"/>
      <c r="F37" s="177">
        <v>9</v>
      </c>
      <c r="G37" s="177" t="s">
        <v>13555</v>
      </c>
      <c r="H37" s="177" t="str">
        <f>IF(F37="","",VLOOKUP(F37,СПИСКИ!$B:$J,2,FALSE))</f>
        <v>"Титан" г.Батайск</v>
      </c>
      <c r="I37" s="178"/>
      <c r="J37" s="178"/>
    </row>
    <row r="38" spans="1:10" ht="18.75">
      <c r="A38" s="177">
        <v>3</v>
      </c>
      <c r="B38" s="177" t="str">
        <f>IF(A38="","",VLOOKUP(A38,СПИСКИ!$B:$J,2,FALSE))</f>
        <v>"Эдельвейс-юг" г.Краснодар</v>
      </c>
      <c r="C38" s="177"/>
      <c r="D38" s="177"/>
      <c r="E38" s="177"/>
      <c r="F38" s="177">
        <v>8</v>
      </c>
      <c r="G38" s="177" t="s">
        <v>13555</v>
      </c>
      <c r="H38" s="177" t="str">
        <f>IF(F38="","",VLOOKUP(F38,СПИСКИ!$B:$J,2,FALSE))</f>
        <v>"ЦОП-1" г.Краснодар</v>
      </c>
      <c r="I38" s="178"/>
      <c r="J38" s="178"/>
    </row>
    <row r="39" spans="1:10" ht="18.75">
      <c r="A39" s="177">
        <v>4</v>
      </c>
      <c r="B39" s="177" t="str">
        <f>IF(A39="","",VLOOKUP(A39,СПИСКИ!$B:$J,2,FALSE))</f>
        <v>"Ветеран" г.Ростов-на-Дону</v>
      </c>
      <c r="C39" s="177"/>
      <c r="D39" s="177"/>
      <c r="E39" s="177"/>
      <c r="F39" s="177">
        <v>7</v>
      </c>
      <c r="G39" s="177" t="s">
        <v>13555</v>
      </c>
      <c r="H39" s="177" t="str">
        <f>IF(F39="","",VLOOKUP(F39,СПИСКИ!$B:$J,2,FALSE))</f>
        <v>"Аромадон" г.Ростов-на-Дону</v>
      </c>
      <c r="I39" s="178"/>
      <c r="J39" s="178"/>
    </row>
    <row r="40" spans="1:10" ht="18.75">
      <c r="A40" s="177">
        <v>5</v>
      </c>
      <c r="B40" s="177" t="str">
        <f>IF(A40="","",VLOOKUP(A40,СПИСКИ!$B:$J,2,FALSE))</f>
        <v>"Фишт" г.Майкоп</v>
      </c>
      <c r="C40" s="177"/>
      <c r="D40" s="177"/>
      <c r="E40" s="177"/>
      <c r="F40" s="177">
        <v>6</v>
      </c>
      <c r="G40" s="177" t="s">
        <v>13555</v>
      </c>
      <c r="H40" s="177" t="str">
        <f>IF(F40="","",VLOOKUP(F40,СПИСКИ!$B:$J,2,FALSE))</f>
        <v>"Адреналин" г.Славянск-на-Кубани</v>
      </c>
      <c r="I40" s="178"/>
      <c r="J40" s="178"/>
    </row>
    <row r="41" spans="1:10" ht="20.25">
      <c r="A41" s="177"/>
      <c r="B41" s="177"/>
      <c r="C41" s="177"/>
      <c r="D41" s="179" t="s">
        <v>13569</v>
      </c>
      <c r="E41" s="182" t="s">
        <v>13560</v>
      </c>
      <c r="F41" s="177"/>
      <c r="G41" s="177"/>
      <c r="H41" s="181"/>
      <c r="I41" s="178"/>
      <c r="J41" s="178"/>
    </row>
    <row r="42" spans="1:10" ht="18.75">
      <c r="A42" s="177">
        <v>1</v>
      </c>
      <c r="B42" s="177" t="str">
        <f>IF(A42="","",VLOOKUP(A42,СПИСКИ!$B:$J,2,FALSE))</f>
        <v>"ДПМ-Альянс" г.Краснодар</v>
      </c>
      <c r="C42" s="177"/>
      <c r="D42" s="177"/>
      <c r="E42" s="177"/>
      <c r="F42" s="177">
        <v>12</v>
      </c>
      <c r="G42" s="177" t="s">
        <v>13555</v>
      </c>
      <c r="H42" s="177" t="str">
        <f>IF(F42="","",VLOOKUP(F42,СПИСКИ!$B:$J,2,FALSE))</f>
        <v>"СШОР-13" г.Таганрог</v>
      </c>
      <c r="I42" s="178"/>
      <c r="J42" s="178"/>
    </row>
    <row r="43" spans="1:10" ht="18.75">
      <c r="A43" s="177">
        <v>13</v>
      </c>
      <c r="B43" s="177" t="str">
        <f>IF(A43="","",VLOOKUP(A43,СПИСКИ!$B:$J,2,FALSE))</f>
        <v>"ЦОП-2" г.Краснодар</v>
      </c>
      <c r="C43" s="177"/>
      <c r="D43" s="177"/>
      <c r="E43" s="177"/>
      <c r="F43" s="177">
        <v>11</v>
      </c>
      <c r="G43" s="177" t="s">
        <v>13555</v>
      </c>
      <c r="H43" s="177" t="str">
        <f>IF(F43="","",VLOOKUP(F43,СПИСКИ!$B:$J,2,FALSE))</f>
        <v>"Омега" г.Севастополь</v>
      </c>
      <c r="I43" s="178"/>
      <c r="J43" s="178"/>
    </row>
    <row r="44" spans="1:10" ht="18.75">
      <c r="A44" s="177">
        <v>14</v>
      </c>
      <c r="B44" s="177" t="str">
        <f>IF(A44="","",VLOOKUP(A44,СПИСКИ!$B:$J,2,FALSE))</f>
        <v>"ТТ-Симферополь" г.Симферополь</v>
      </c>
      <c r="C44" s="177"/>
      <c r="D44" s="177"/>
      <c r="E44" s="177"/>
      <c r="F44" s="177">
        <v>10</v>
      </c>
      <c r="G44" s="177" t="s">
        <v>13555</v>
      </c>
      <c r="H44" s="177" t="str">
        <f>IF(F44="","",VLOOKUP(F44,СПИСКИ!$B:$J,2,FALSE))</f>
        <v>"Искра" г.Краснодар</v>
      </c>
      <c r="I44" s="178"/>
      <c r="J44" s="178"/>
    </row>
    <row r="45" spans="1:10" ht="18.75">
      <c r="A45" s="177">
        <v>15</v>
      </c>
      <c r="B45" s="177" t="str">
        <f>IF(A45="","",VLOOKUP(A45,СПИСКИ!$B:$J,2,FALSE))</f>
        <v>"Машиностроитель" г.Тихорецк</v>
      </c>
      <c r="C45" s="177"/>
      <c r="D45" s="177"/>
      <c r="E45" s="177"/>
      <c r="F45" s="177">
        <v>9</v>
      </c>
      <c r="G45" s="177" t="s">
        <v>13555</v>
      </c>
      <c r="H45" s="177" t="str">
        <f>IF(F45="","",VLOOKUP(F45,СПИСКИ!$B:$J,2,FALSE))</f>
        <v>"Титан" г.Батайск</v>
      </c>
      <c r="I45" s="178"/>
      <c r="J45" s="178"/>
    </row>
    <row r="46" spans="1:10" ht="18.75">
      <c r="A46" s="177">
        <v>16</v>
      </c>
      <c r="B46" s="177" t="str">
        <f>IF(A46="","",VLOOKUP(A46,СПИСКИ!$B:$J,2,FALSE))</f>
        <v>"Мирмекс" г.Краснодар</v>
      </c>
      <c r="C46" s="177"/>
      <c r="D46" s="177"/>
      <c r="E46" s="177"/>
      <c r="F46" s="177">
        <v>8</v>
      </c>
      <c r="G46" s="177" t="s">
        <v>13555</v>
      </c>
      <c r="H46" s="177" t="str">
        <f>IF(F46="","",VLOOKUP(F46,СПИСКИ!$B:$J,2,FALSE))</f>
        <v>"ЦОП-1" г.Краснодар</v>
      </c>
      <c r="I46" s="178"/>
      <c r="J46" s="178"/>
    </row>
    <row r="47" spans="1:10" ht="18.75">
      <c r="A47" s="177">
        <v>2</v>
      </c>
      <c r="B47" s="177" t="str">
        <f>IF(A47="","",VLOOKUP(A47,СПИСКИ!$B:$J,2,FALSE))</f>
        <v>"Торнадо" г.Славянск-на-Кубани</v>
      </c>
      <c r="C47" s="177"/>
      <c r="D47" s="177"/>
      <c r="E47" s="177"/>
      <c r="F47" s="177">
        <v>7</v>
      </c>
      <c r="G47" s="177" t="s">
        <v>13555</v>
      </c>
      <c r="H47" s="177" t="str">
        <f>IF(F47="","",VLOOKUP(F47,СПИСКИ!$B:$J,2,FALSE))</f>
        <v>"Аромадон" г.Ростов-на-Дону</v>
      </c>
      <c r="I47" s="178"/>
      <c r="J47" s="178"/>
    </row>
    <row r="48" spans="1:10" ht="18.75">
      <c r="A48" s="177">
        <v>3</v>
      </c>
      <c r="B48" s="177" t="str">
        <f>IF(A48="","",VLOOKUP(A48,СПИСКИ!$B:$J,2,FALSE))</f>
        <v>"Эдельвейс-юг" г.Краснодар</v>
      </c>
      <c r="C48" s="177"/>
      <c r="D48" s="177"/>
      <c r="E48" s="177"/>
      <c r="F48" s="177">
        <v>6</v>
      </c>
      <c r="G48" s="177" t="s">
        <v>13555</v>
      </c>
      <c r="H48" s="177" t="str">
        <f>IF(F48="","",VLOOKUP(F48,СПИСКИ!$B:$J,2,FALSE))</f>
        <v>"Адреналин" г.Славянск-на-Кубани</v>
      </c>
      <c r="I48" s="178"/>
      <c r="J48" s="178"/>
    </row>
    <row r="49" spans="1:10" ht="18.75">
      <c r="A49" s="177">
        <v>4</v>
      </c>
      <c r="B49" s="177" t="str">
        <f>IF(A49="","",VLOOKUP(A49,СПИСКИ!$B:$J,2,FALSE))</f>
        <v>"Ветеран" г.Ростов-на-Дону</v>
      </c>
      <c r="C49" s="177"/>
      <c r="D49" s="177"/>
      <c r="E49" s="177"/>
      <c r="F49" s="177">
        <v>5</v>
      </c>
      <c r="G49" s="177" t="s">
        <v>13555</v>
      </c>
      <c r="H49" s="177" t="str">
        <f>IF(F49="","",VLOOKUP(F49,СПИСКИ!$B:$J,2,FALSE))</f>
        <v>"Фишт" г.Майкоп</v>
      </c>
      <c r="I49" s="178"/>
      <c r="J49" s="178"/>
    </row>
    <row r="50" spans="1:10" ht="18.75">
      <c r="A50" s="177"/>
      <c r="B50" s="177"/>
      <c r="C50" s="177"/>
      <c r="D50" s="181" t="s">
        <v>13568</v>
      </c>
      <c r="E50" s="181" t="s">
        <v>13558</v>
      </c>
      <c r="F50" s="177"/>
      <c r="G50" s="177"/>
      <c r="H50" s="180"/>
      <c r="I50" s="178"/>
      <c r="J50" s="178"/>
    </row>
    <row r="51" spans="1:10" ht="18.75">
      <c r="A51" s="177">
        <v>1</v>
      </c>
      <c r="B51" s="177" t="str">
        <f>IF(A51="","",VLOOKUP(A51,СПИСКИ!$B:$J,2,FALSE))</f>
        <v>"ДПМ-Альянс" г.Краснодар</v>
      </c>
      <c r="C51" s="177"/>
      <c r="D51" s="177"/>
      <c r="E51" s="177"/>
      <c r="F51" s="177">
        <v>11</v>
      </c>
      <c r="G51" s="177" t="s">
        <v>13555</v>
      </c>
      <c r="H51" s="177" t="str">
        <f>IF(F51="","",VLOOKUP(F51,СПИСКИ!$B:$J,2,FALSE))</f>
        <v>"Омега" г.Севастополь</v>
      </c>
      <c r="I51" s="178"/>
      <c r="J51" s="178"/>
    </row>
    <row r="52" spans="1:10" ht="18.75">
      <c r="A52" s="177">
        <v>12</v>
      </c>
      <c r="B52" s="177" t="str">
        <f>IF(A52="","",VLOOKUP(A52,СПИСКИ!$B:$J,2,FALSE))</f>
        <v>"СШОР-13" г.Таганрог</v>
      </c>
      <c r="C52" s="177"/>
      <c r="D52" s="177"/>
      <c r="E52" s="177"/>
      <c r="F52" s="177">
        <v>10</v>
      </c>
      <c r="G52" s="177" t="s">
        <v>13555</v>
      </c>
      <c r="H52" s="177" t="str">
        <f>IF(F52="","",VLOOKUP(F52,СПИСКИ!$B:$J,2,FALSE))</f>
        <v>"Искра" г.Краснодар</v>
      </c>
      <c r="I52" s="178"/>
      <c r="J52" s="178"/>
    </row>
    <row r="53" spans="1:10" ht="18.75">
      <c r="A53" s="177">
        <v>13</v>
      </c>
      <c r="B53" s="177" t="str">
        <f>IF(A53="","",VLOOKUP(A53,СПИСКИ!$B:$J,2,FALSE))</f>
        <v>"ЦОП-2" г.Краснодар</v>
      </c>
      <c r="C53" s="177"/>
      <c r="D53" s="177"/>
      <c r="E53" s="177"/>
      <c r="F53" s="177">
        <v>9</v>
      </c>
      <c r="G53" s="177" t="s">
        <v>13555</v>
      </c>
      <c r="H53" s="177" t="str">
        <f>IF(F53="","",VLOOKUP(F53,СПИСКИ!$B:$J,2,FALSE))</f>
        <v>"Титан" г.Батайск</v>
      </c>
      <c r="I53" s="178"/>
      <c r="J53" s="178"/>
    </row>
    <row r="54" spans="1:10" ht="18.75">
      <c r="A54" s="177">
        <v>14</v>
      </c>
      <c r="B54" s="177" t="str">
        <f>IF(A54="","",VLOOKUP(A54,СПИСКИ!$B:$J,2,FALSE))</f>
        <v>"ТТ-Симферополь" г.Симферополь</v>
      </c>
      <c r="C54" s="177"/>
      <c r="D54" s="177"/>
      <c r="E54" s="177"/>
      <c r="F54" s="177">
        <v>8</v>
      </c>
      <c r="G54" s="177" t="s">
        <v>13555</v>
      </c>
      <c r="H54" s="177" t="str">
        <f>IF(F54="","",VLOOKUP(F54,СПИСКИ!$B:$J,2,FALSE))</f>
        <v>"ЦОП-1" г.Краснодар</v>
      </c>
      <c r="I54" s="178"/>
      <c r="J54" s="178"/>
    </row>
    <row r="55" spans="1:10" ht="18.75">
      <c r="A55" s="177">
        <v>15</v>
      </c>
      <c r="B55" s="177" t="str">
        <f>IF(A55="","",VLOOKUP(A55,СПИСКИ!$B:$J,2,FALSE))</f>
        <v>"Машиностроитель" г.Тихорецк</v>
      </c>
      <c r="C55" s="177"/>
      <c r="D55" s="177"/>
      <c r="E55" s="177"/>
      <c r="F55" s="177">
        <v>7</v>
      </c>
      <c r="G55" s="177" t="s">
        <v>13555</v>
      </c>
      <c r="H55" s="177" t="str">
        <f>IF(F55="","",VLOOKUP(F55,СПИСКИ!$B:$J,2,FALSE))</f>
        <v>"Аромадон" г.Ростов-на-Дону</v>
      </c>
      <c r="I55" s="178"/>
      <c r="J55" s="178"/>
    </row>
    <row r="56" spans="1:10" ht="18.75">
      <c r="A56" s="177">
        <v>16</v>
      </c>
      <c r="B56" s="177" t="str">
        <f>IF(A56="","",VLOOKUP(A56,СПИСКИ!$B:$J,2,FALSE))</f>
        <v>"Мирмекс" г.Краснодар</v>
      </c>
      <c r="C56" s="177"/>
      <c r="D56" s="177"/>
      <c r="E56" s="177"/>
      <c r="F56" s="177">
        <v>6</v>
      </c>
      <c r="G56" s="177" t="s">
        <v>13555</v>
      </c>
      <c r="H56" s="177" t="str">
        <f>IF(F56="","",VLOOKUP(F56,СПИСКИ!$B:$J,2,FALSE))</f>
        <v>"Адреналин" г.Славянск-на-Кубани</v>
      </c>
      <c r="I56" s="178"/>
      <c r="J56" s="178"/>
    </row>
    <row r="57" spans="1:10" ht="18.75">
      <c r="A57" s="177">
        <v>2</v>
      </c>
      <c r="B57" s="177" t="str">
        <f>IF(A57="","",VLOOKUP(A57,СПИСКИ!$B:$J,2,FALSE))</f>
        <v>"Торнадо" г.Славянск-на-Кубани</v>
      </c>
      <c r="C57" s="177"/>
      <c r="D57" s="177"/>
      <c r="E57" s="177"/>
      <c r="F57" s="177">
        <v>5</v>
      </c>
      <c r="G57" s="177" t="s">
        <v>13555</v>
      </c>
      <c r="H57" s="177" t="str">
        <f>IF(F57="","",VLOOKUP(F57,СПИСКИ!$B:$J,2,FALSE))</f>
        <v>"Фишт" г.Майкоп</v>
      </c>
      <c r="I57" s="178"/>
      <c r="J57" s="178"/>
    </row>
    <row r="58" spans="1:10" ht="18.75">
      <c r="A58" s="177">
        <v>3</v>
      </c>
      <c r="B58" s="177" t="str">
        <f>IF(A58="","",VLOOKUP(A58,СПИСКИ!$B:$J,2,FALSE))</f>
        <v>"Эдельвейс-юг" г.Краснодар</v>
      </c>
      <c r="C58" s="177"/>
      <c r="D58" s="177"/>
      <c r="E58" s="177"/>
      <c r="F58" s="177">
        <v>4</v>
      </c>
      <c r="G58" s="177" t="s">
        <v>13555</v>
      </c>
      <c r="H58" s="177" t="str">
        <f>IF(F58="","",VLOOKUP(F58,СПИСКИ!$B:$J,2,FALSE))</f>
        <v>"Ветеран" г.Ростов-на-Дону</v>
      </c>
      <c r="I58" s="178"/>
      <c r="J58" s="178"/>
    </row>
    <row r="59" spans="1:10" ht="22.5">
      <c r="A59" s="177"/>
      <c r="B59" s="177"/>
      <c r="C59" s="207" t="s">
        <v>13639</v>
      </c>
      <c r="D59" s="177"/>
      <c r="E59" s="177"/>
      <c r="F59" s="177"/>
      <c r="G59" s="177"/>
      <c r="H59" s="177"/>
      <c r="I59" s="178"/>
      <c r="J59" s="178"/>
    </row>
    <row r="60" spans="1:10" ht="20.25">
      <c r="A60" s="177"/>
      <c r="B60" s="177"/>
      <c r="C60" s="177"/>
      <c r="D60" s="179" t="s">
        <v>13567</v>
      </c>
      <c r="E60" s="181" t="s">
        <v>13573</v>
      </c>
      <c r="F60" s="177"/>
      <c r="G60" s="177"/>
      <c r="H60" s="177"/>
      <c r="I60" s="178"/>
      <c r="J60" s="178"/>
    </row>
    <row r="61" spans="1:10" ht="18.75">
      <c r="A61" s="177">
        <v>1</v>
      </c>
      <c r="B61" s="177" t="str">
        <f>IF(A61="","",VLOOKUP(A61,СПИСКИ!$B:$J,2,FALSE))</f>
        <v>"ДПМ-Альянс" г.Краснодар</v>
      </c>
      <c r="C61" s="177"/>
      <c r="D61" s="177"/>
      <c r="E61" s="177"/>
      <c r="F61" s="177">
        <v>10</v>
      </c>
      <c r="G61" s="177" t="s">
        <v>13555</v>
      </c>
      <c r="H61" s="177" t="str">
        <f>IF(F61="","",VLOOKUP(F61,СПИСКИ!$B:$J,2,FALSE))</f>
        <v>"Искра" г.Краснодар</v>
      </c>
      <c r="I61" s="178"/>
      <c r="J61" s="178"/>
    </row>
    <row r="62" spans="1:10" ht="18.75">
      <c r="A62" s="177">
        <v>11</v>
      </c>
      <c r="B62" s="177" t="str">
        <f>IF(A62="","",VLOOKUP(A62,СПИСКИ!$B:$J,2,FALSE))</f>
        <v>"Омега" г.Севастополь</v>
      </c>
      <c r="C62" s="177"/>
      <c r="D62" s="177"/>
      <c r="E62" s="177"/>
      <c r="F62" s="177">
        <v>9</v>
      </c>
      <c r="G62" s="177" t="s">
        <v>13555</v>
      </c>
      <c r="H62" s="177" t="str">
        <f>IF(F62="","",VLOOKUP(F62,СПИСКИ!$B:$J,2,FALSE))</f>
        <v>"Титан" г.Батайск</v>
      </c>
      <c r="I62" s="178"/>
      <c r="J62" s="178"/>
    </row>
    <row r="63" spans="1:10" ht="18.75">
      <c r="A63" s="177">
        <v>12</v>
      </c>
      <c r="B63" s="177" t="str">
        <f>IF(A63="","",VLOOKUP(A63,СПИСКИ!$B:$J,2,FALSE))</f>
        <v>"СШОР-13" г.Таганрог</v>
      </c>
      <c r="C63" s="177"/>
      <c r="D63" s="177"/>
      <c r="E63" s="177"/>
      <c r="F63" s="177">
        <v>8</v>
      </c>
      <c r="G63" s="177" t="s">
        <v>13555</v>
      </c>
      <c r="H63" s="177" t="str">
        <f>IF(F63="","",VLOOKUP(F63,СПИСКИ!$B:$J,2,FALSE))</f>
        <v>"ЦОП-1" г.Краснодар</v>
      </c>
      <c r="I63" s="178"/>
      <c r="J63" s="178"/>
    </row>
    <row r="64" spans="1:10" ht="18.75">
      <c r="A64" s="177">
        <v>13</v>
      </c>
      <c r="B64" s="177" t="str">
        <f>IF(A64="","",VLOOKUP(A64,СПИСКИ!$B:$J,2,FALSE))</f>
        <v>"ЦОП-2" г.Краснодар</v>
      </c>
      <c r="C64" s="177"/>
      <c r="D64" s="177"/>
      <c r="E64" s="177"/>
      <c r="F64" s="177">
        <v>7</v>
      </c>
      <c r="G64" s="177" t="s">
        <v>13555</v>
      </c>
      <c r="H64" s="177" t="str">
        <f>IF(F64="","",VLOOKUP(F64,СПИСКИ!$B:$J,2,FALSE))</f>
        <v>"Аромадон" г.Ростов-на-Дону</v>
      </c>
      <c r="I64" s="178"/>
      <c r="J64" s="178"/>
    </row>
    <row r="65" spans="1:10" ht="18.75">
      <c r="A65" s="177">
        <v>14</v>
      </c>
      <c r="B65" s="177" t="str">
        <f>IF(A65="","",VLOOKUP(A65,СПИСКИ!$B:$J,2,FALSE))</f>
        <v>"ТТ-Симферополь" г.Симферополь</v>
      </c>
      <c r="C65" s="177"/>
      <c r="D65" s="177"/>
      <c r="E65" s="177"/>
      <c r="F65" s="177">
        <v>6</v>
      </c>
      <c r="G65" s="177" t="s">
        <v>13555</v>
      </c>
      <c r="H65" s="177" t="str">
        <f>IF(F65="","",VLOOKUP(F65,СПИСКИ!$B:$J,2,FALSE))</f>
        <v>"Адреналин" г.Славянск-на-Кубани</v>
      </c>
      <c r="I65" s="178"/>
      <c r="J65" s="178"/>
    </row>
    <row r="66" spans="1:10" ht="18.75">
      <c r="A66" s="177">
        <v>15</v>
      </c>
      <c r="B66" s="177" t="str">
        <f>IF(A66="","",VLOOKUP(A66,СПИСКИ!$B:$J,2,FALSE))</f>
        <v>"Машиностроитель" г.Тихорецк</v>
      </c>
      <c r="C66" s="177"/>
      <c r="D66" s="177"/>
      <c r="E66" s="177"/>
      <c r="F66" s="177">
        <v>5</v>
      </c>
      <c r="G66" s="177" t="s">
        <v>13555</v>
      </c>
      <c r="H66" s="177" t="str">
        <f>IF(F66="","",VLOOKUP(F66,СПИСКИ!$B:$J,2,FALSE))</f>
        <v>"Фишт" г.Майкоп</v>
      </c>
      <c r="I66" s="178"/>
      <c r="J66" s="178"/>
    </row>
    <row r="67" spans="1:10" ht="18.75">
      <c r="A67" s="177">
        <v>16</v>
      </c>
      <c r="B67" s="177" t="str">
        <f>IF(A67="","",VLOOKUP(A67,СПИСКИ!$B:$J,2,FALSE))</f>
        <v>"Мирмекс" г.Краснодар</v>
      </c>
      <c r="C67" s="177"/>
      <c r="D67" s="177"/>
      <c r="E67" s="177"/>
      <c r="F67" s="177">
        <v>4</v>
      </c>
      <c r="G67" s="177" t="s">
        <v>13555</v>
      </c>
      <c r="H67" s="177" t="str">
        <f>IF(F67="","",VLOOKUP(F67,СПИСКИ!$B:$J,2,FALSE))</f>
        <v>"Ветеран" г.Ростов-на-Дону</v>
      </c>
      <c r="I67" s="178"/>
      <c r="J67" s="178"/>
    </row>
    <row r="68" spans="1:10" ht="18.75">
      <c r="A68" s="177">
        <v>2</v>
      </c>
      <c r="B68" s="177" t="str">
        <f>IF(A68="","",VLOOKUP(A68,СПИСКИ!$B:$J,2,FALSE))</f>
        <v>"Торнадо" г.Славянск-на-Кубани</v>
      </c>
      <c r="C68" s="177"/>
      <c r="D68" s="177"/>
      <c r="E68" s="177"/>
      <c r="F68" s="177">
        <v>3</v>
      </c>
      <c r="G68" s="177" t="s">
        <v>13555</v>
      </c>
      <c r="H68" s="177" t="str">
        <f>IF(F68="","",VLOOKUP(F68,СПИСКИ!$B:$J,2,FALSE))</f>
        <v>"Эдельвейс-юг" г.Краснодар</v>
      </c>
      <c r="I68" s="178"/>
      <c r="J68" s="178"/>
    </row>
    <row r="69" spans="1:10" ht="20.25">
      <c r="A69" s="177"/>
      <c r="B69" s="177"/>
      <c r="C69" s="177"/>
      <c r="D69" s="179" t="s">
        <v>13566</v>
      </c>
      <c r="E69" s="181" t="s">
        <v>13571</v>
      </c>
      <c r="F69" s="177"/>
      <c r="G69" s="177"/>
      <c r="H69" s="177"/>
      <c r="I69" s="178"/>
      <c r="J69" s="178"/>
    </row>
    <row r="70" spans="1:10" ht="18.75">
      <c r="A70" s="177">
        <v>1</v>
      </c>
      <c r="B70" s="177" t="str">
        <f>IF(A70="","",VLOOKUP(A70,СПИСКИ!$B:$J,2,FALSE))</f>
        <v>"ДПМ-Альянс" г.Краснодар</v>
      </c>
      <c r="C70" s="177"/>
      <c r="D70" s="177"/>
      <c r="E70" s="177"/>
      <c r="F70" s="177">
        <v>9</v>
      </c>
      <c r="G70" s="177" t="s">
        <v>13555</v>
      </c>
      <c r="H70" s="177" t="str">
        <f>IF(F70="","",VLOOKUP(F70,СПИСКИ!$B:$J,2,FALSE))</f>
        <v>"Титан" г.Батайск</v>
      </c>
      <c r="I70" s="178"/>
      <c r="J70" s="178"/>
    </row>
    <row r="71" spans="1:10" ht="18.75">
      <c r="A71" s="177">
        <v>10</v>
      </c>
      <c r="B71" s="177" t="str">
        <f>IF(A71="","",VLOOKUP(A71,СПИСКИ!$B:$J,2,FALSE))</f>
        <v>"Искра" г.Краснодар</v>
      </c>
      <c r="C71" s="177"/>
      <c r="D71" s="177"/>
      <c r="E71" s="177"/>
      <c r="F71" s="177">
        <v>8</v>
      </c>
      <c r="G71" s="177" t="s">
        <v>13555</v>
      </c>
      <c r="H71" s="177" t="str">
        <f>IF(F71="","",VLOOKUP(F71,СПИСКИ!$B:$J,2,FALSE))</f>
        <v>"ЦОП-1" г.Краснодар</v>
      </c>
      <c r="I71" s="178"/>
      <c r="J71" s="178"/>
    </row>
    <row r="72" spans="1:10" ht="18.75">
      <c r="A72" s="177">
        <v>11</v>
      </c>
      <c r="B72" s="177" t="str">
        <f>IF(A72="","",VLOOKUP(A72,СПИСКИ!$B:$J,2,FALSE))</f>
        <v>"Омега" г.Севастополь</v>
      </c>
      <c r="C72" s="177"/>
      <c r="D72" s="177"/>
      <c r="E72" s="177"/>
      <c r="F72" s="177">
        <v>7</v>
      </c>
      <c r="G72" s="177" t="s">
        <v>13555</v>
      </c>
      <c r="H72" s="177" t="str">
        <f>IF(F72="","",VLOOKUP(F72,СПИСКИ!$B:$J,2,FALSE))</f>
        <v>"Аромадон" г.Ростов-на-Дону</v>
      </c>
      <c r="I72" s="178"/>
      <c r="J72" s="178"/>
    </row>
    <row r="73" spans="1:10" ht="18.75">
      <c r="A73" s="177">
        <v>12</v>
      </c>
      <c r="B73" s="177" t="str">
        <f>IF(A73="","",VLOOKUP(A73,СПИСКИ!$B:$J,2,FALSE))</f>
        <v>"СШОР-13" г.Таганрог</v>
      </c>
      <c r="C73" s="177"/>
      <c r="D73" s="177"/>
      <c r="E73" s="177"/>
      <c r="F73" s="177">
        <v>6</v>
      </c>
      <c r="G73" s="177" t="s">
        <v>13555</v>
      </c>
      <c r="H73" s="177" t="str">
        <f>IF(F73="","",VLOOKUP(F73,СПИСКИ!$B:$J,2,FALSE))</f>
        <v>"Адреналин" г.Славянск-на-Кубани</v>
      </c>
      <c r="I73" s="178"/>
      <c r="J73" s="178"/>
    </row>
    <row r="74" spans="1:10" ht="18.75">
      <c r="A74" s="177">
        <v>13</v>
      </c>
      <c r="B74" s="177" t="str">
        <f>IF(A74="","",VLOOKUP(A74,СПИСКИ!$B:$J,2,FALSE))</f>
        <v>"ЦОП-2" г.Краснодар</v>
      </c>
      <c r="C74" s="177"/>
      <c r="D74" s="177"/>
      <c r="E74" s="177"/>
      <c r="F74" s="177">
        <v>5</v>
      </c>
      <c r="G74" s="177" t="s">
        <v>13555</v>
      </c>
      <c r="H74" s="177" t="str">
        <f>IF(F74="","",VLOOKUP(F74,СПИСКИ!$B:$J,2,FALSE))</f>
        <v>"Фишт" г.Майкоп</v>
      </c>
      <c r="I74" s="178"/>
      <c r="J74" s="178"/>
    </row>
    <row r="75" spans="1:10" ht="18.75">
      <c r="A75" s="177">
        <v>14</v>
      </c>
      <c r="B75" s="177" t="str">
        <f>IF(A75="","",VLOOKUP(A75,СПИСКИ!$B:$J,2,FALSE))</f>
        <v>"ТТ-Симферополь" г.Симферополь</v>
      </c>
      <c r="C75" s="177"/>
      <c r="D75" s="177"/>
      <c r="E75" s="177"/>
      <c r="F75" s="177">
        <v>4</v>
      </c>
      <c r="G75" s="177" t="s">
        <v>13555</v>
      </c>
      <c r="H75" s="177" t="str">
        <f>IF(F75="","",VLOOKUP(F75,СПИСКИ!$B:$J,2,FALSE))</f>
        <v>"Ветеран" г.Ростов-на-Дону</v>
      </c>
      <c r="I75" s="178"/>
      <c r="J75" s="178"/>
    </row>
    <row r="76" spans="1:10" ht="18.75">
      <c r="A76" s="177">
        <v>15</v>
      </c>
      <c r="B76" s="177" t="str">
        <f>IF(A76="","",VLOOKUP(A76,СПИСКИ!$B:$J,2,FALSE))</f>
        <v>"Машиностроитель" г.Тихорецк</v>
      </c>
      <c r="C76" s="177"/>
      <c r="D76" s="177"/>
      <c r="E76" s="177"/>
      <c r="F76" s="177">
        <v>3</v>
      </c>
      <c r="G76" s="177" t="s">
        <v>13555</v>
      </c>
      <c r="H76" s="177" t="str">
        <f>IF(F76="","",VLOOKUP(F76,СПИСКИ!$B:$J,2,FALSE))</f>
        <v>"Эдельвейс-юг" г.Краснодар</v>
      </c>
      <c r="I76" s="178"/>
      <c r="J76" s="178"/>
    </row>
    <row r="77" spans="1:10" ht="18.75">
      <c r="A77" s="177">
        <v>16</v>
      </c>
      <c r="B77" s="177" t="str">
        <f>IF(A77="","",VLOOKUP(A77,СПИСКИ!$B:$J,2,FALSE))</f>
        <v>"Мирмекс" г.Краснодар</v>
      </c>
      <c r="C77" s="177"/>
      <c r="D77" s="177"/>
      <c r="E77" s="177"/>
      <c r="F77" s="177">
        <v>2</v>
      </c>
      <c r="G77" s="177" t="s">
        <v>13555</v>
      </c>
      <c r="H77" s="177" t="str">
        <f>IF(F77="","",VLOOKUP(F77,СПИСКИ!$B:$J,2,FALSE))</f>
        <v>"Торнадо" г.Славянск-на-Кубани</v>
      </c>
      <c r="I77" s="178"/>
      <c r="J77" s="178"/>
    </row>
    <row r="78" spans="1:10" ht="20.25">
      <c r="A78" s="177"/>
      <c r="B78" s="196">
        <v>43764</v>
      </c>
      <c r="C78" s="177"/>
      <c r="D78" s="179" t="s">
        <v>13565</v>
      </c>
      <c r="E78" s="181" t="s">
        <v>13562</v>
      </c>
      <c r="F78" s="177"/>
      <c r="G78" s="177"/>
      <c r="H78" s="177"/>
      <c r="I78" s="178"/>
      <c r="J78" s="178"/>
    </row>
    <row r="79" spans="1:10" ht="18.75">
      <c r="A79" s="177">
        <v>1</v>
      </c>
      <c r="B79" s="177" t="str">
        <f>IF(A79="","",VLOOKUP(A79,СПИСКИ!$B:$J,2,FALSE))</f>
        <v>"ДПМ-Альянс" г.Краснодар</v>
      </c>
      <c r="C79" s="177"/>
      <c r="D79" s="177"/>
      <c r="E79" s="177"/>
      <c r="F79" s="177">
        <v>8</v>
      </c>
      <c r="G79" s="177" t="s">
        <v>13555</v>
      </c>
      <c r="H79" s="177" t="str">
        <f>IF(F79="","",VLOOKUP(F79,СПИСКИ!$B:$J,2,FALSE))</f>
        <v>"ЦОП-1" г.Краснодар</v>
      </c>
      <c r="I79" s="178"/>
      <c r="J79" s="178"/>
    </row>
    <row r="80" spans="1:10" ht="18.75">
      <c r="A80" s="177">
        <v>9</v>
      </c>
      <c r="B80" s="177" t="str">
        <f>IF(A80="","",VLOOKUP(A80,СПИСКИ!$B:$J,2,FALSE))</f>
        <v>"Титан" г.Батайск</v>
      </c>
      <c r="C80" s="177"/>
      <c r="D80" s="177"/>
      <c r="E80" s="177"/>
      <c r="F80" s="177">
        <v>7</v>
      </c>
      <c r="G80" s="177" t="s">
        <v>13555</v>
      </c>
      <c r="H80" s="177" t="str">
        <f>IF(F80="","",VLOOKUP(F80,СПИСКИ!$B:$J,2,FALSE))</f>
        <v>"Аромадон" г.Ростов-на-Дону</v>
      </c>
      <c r="I80" s="178"/>
      <c r="J80" s="178"/>
    </row>
    <row r="81" spans="1:10" ht="18.75">
      <c r="A81" s="177">
        <v>10</v>
      </c>
      <c r="B81" s="177" t="str">
        <f>IF(A81="","",VLOOKUP(A81,СПИСКИ!$B:$J,2,FALSE))</f>
        <v>"Искра" г.Краснодар</v>
      </c>
      <c r="C81" s="177"/>
      <c r="D81" s="177"/>
      <c r="E81" s="177"/>
      <c r="F81" s="177">
        <v>6</v>
      </c>
      <c r="G81" s="177" t="s">
        <v>13555</v>
      </c>
      <c r="H81" s="177" t="str">
        <f>IF(F81="","",VLOOKUP(F81,СПИСКИ!$B:$J,2,FALSE))</f>
        <v>"Адреналин" г.Славянск-на-Кубани</v>
      </c>
      <c r="I81" s="178"/>
      <c r="J81" s="178"/>
    </row>
    <row r="82" spans="1:10" ht="18.75">
      <c r="A82" s="177">
        <v>11</v>
      </c>
      <c r="B82" s="177" t="str">
        <f>IF(A82="","",VLOOKUP(A82,СПИСКИ!$B:$J,2,FALSE))</f>
        <v>"Омега" г.Севастополь</v>
      </c>
      <c r="C82" s="177"/>
      <c r="D82" s="177"/>
      <c r="E82" s="177"/>
      <c r="F82" s="177">
        <v>5</v>
      </c>
      <c r="G82" s="177" t="s">
        <v>13555</v>
      </c>
      <c r="H82" s="177" t="str">
        <f>IF(F82="","",VLOOKUP(F82,СПИСКИ!$B:$J,2,FALSE))</f>
        <v>"Фишт" г.Майкоп</v>
      </c>
      <c r="I82" s="178"/>
      <c r="J82" s="178"/>
    </row>
    <row r="83" spans="1:10" ht="18.75">
      <c r="A83" s="177">
        <v>12</v>
      </c>
      <c r="B83" s="177" t="str">
        <f>IF(A83="","",VLOOKUP(A83,СПИСКИ!$B:$J,2,FALSE))</f>
        <v>"СШОР-13" г.Таганрог</v>
      </c>
      <c r="C83" s="177"/>
      <c r="D83" s="177"/>
      <c r="E83" s="177"/>
      <c r="F83" s="177">
        <v>4</v>
      </c>
      <c r="G83" s="177" t="s">
        <v>13555</v>
      </c>
      <c r="H83" s="177" t="str">
        <f>IF(F83="","",VLOOKUP(F83,СПИСКИ!$B:$J,2,FALSE))</f>
        <v>"Ветеран" г.Ростов-на-Дону</v>
      </c>
      <c r="I83" s="178"/>
      <c r="J83" s="178"/>
    </row>
    <row r="84" spans="1:10" ht="18.75">
      <c r="A84" s="177">
        <v>13</v>
      </c>
      <c r="B84" s="177" t="str">
        <f>IF(A84="","",VLOOKUP(A84,СПИСКИ!$B:$J,2,FALSE))</f>
        <v>"ЦОП-2" г.Краснодар</v>
      </c>
      <c r="C84" s="177"/>
      <c r="D84" s="177"/>
      <c r="E84" s="177"/>
      <c r="F84" s="177">
        <v>3</v>
      </c>
      <c r="G84" s="177" t="s">
        <v>13555</v>
      </c>
      <c r="H84" s="177" t="str">
        <f>IF(F84="","",VLOOKUP(F84,СПИСКИ!$B:$J,2,FALSE))</f>
        <v>"Эдельвейс-юг" г.Краснодар</v>
      </c>
      <c r="I84" s="178"/>
      <c r="J84" s="178"/>
    </row>
    <row r="85" spans="1:10" ht="18.75">
      <c r="A85" s="177">
        <v>14</v>
      </c>
      <c r="B85" s="177" t="str">
        <f>IF(A85="","",VLOOKUP(A85,СПИСКИ!$B:$J,2,FALSE))</f>
        <v>"ТТ-Симферополь" г.Симферополь</v>
      </c>
      <c r="C85" s="177"/>
      <c r="D85" s="177"/>
      <c r="E85" s="177"/>
      <c r="F85" s="177">
        <v>2</v>
      </c>
      <c r="G85" s="177" t="s">
        <v>13555</v>
      </c>
      <c r="H85" s="177" t="str">
        <f>IF(F85="","",VLOOKUP(F85,СПИСКИ!$B:$J,2,FALSE))</f>
        <v>"Торнадо" г.Славянск-на-Кубани</v>
      </c>
      <c r="I85" s="178"/>
      <c r="J85" s="178"/>
    </row>
    <row r="86" spans="1:10" ht="18.75">
      <c r="A86" s="177">
        <v>15</v>
      </c>
      <c r="B86" s="177" t="str">
        <f>IF(A86="","",VLOOKUP(A86,СПИСКИ!$B:$J,2,FALSE))</f>
        <v>"Машиностроитель" г.Тихорецк</v>
      </c>
      <c r="C86" s="177"/>
      <c r="D86" s="177"/>
      <c r="E86" s="177"/>
      <c r="F86" s="177">
        <v>16</v>
      </c>
      <c r="G86" s="177" t="s">
        <v>13555</v>
      </c>
      <c r="H86" s="177" t="str">
        <f>IF(F86="","",VLOOKUP(F86,СПИСКИ!$B:$J,2,FALSE))</f>
        <v>"Мирмекс" г.Краснодар</v>
      </c>
      <c r="I86" s="178"/>
      <c r="J86" s="178"/>
    </row>
    <row r="87" spans="1:10" ht="20.25">
      <c r="A87" s="177"/>
      <c r="B87" s="177" t="str">
        <f>IF(A87="","",VLOOKUP(A87,СПИСКИ!$B:$J,2,FALSE))</f>
        <v/>
      </c>
      <c r="C87" s="177"/>
      <c r="D87" s="179" t="s">
        <v>13564</v>
      </c>
      <c r="E87" s="182" t="s">
        <v>13560</v>
      </c>
      <c r="F87" s="177"/>
      <c r="G87" s="177"/>
      <c r="H87" s="177"/>
      <c r="I87" s="178"/>
      <c r="J87" s="178"/>
    </row>
    <row r="88" spans="1:10" ht="18.75">
      <c r="A88" s="177">
        <v>1</v>
      </c>
      <c r="B88" s="177" t="str">
        <f>IF(A88="","",VLOOKUP(A88,СПИСКИ!$B:$J,2,FALSE))</f>
        <v>"ДПМ-Альянс" г.Краснодар</v>
      </c>
      <c r="C88" s="177"/>
      <c r="D88" s="177"/>
      <c r="E88" s="177"/>
      <c r="F88" s="177">
        <v>7</v>
      </c>
      <c r="G88" s="177" t="s">
        <v>13555</v>
      </c>
      <c r="H88" s="177" t="str">
        <f>IF(F88="","",VLOOKUP(F88,СПИСКИ!$B:$J,2,FALSE))</f>
        <v>"Аромадон" г.Ростов-на-Дону</v>
      </c>
      <c r="I88" s="178"/>
      <c r="J88" s="178"/>
    </row>
    <row r="89" spans="1:10" ht="18.75">
      <c r="A89" s="177">
        <v>8</v>
      </c>
      <c r="B89" s="177" t="str">
        <f>IF(A89="","",VLOOKUP(A89,СПИСКИ!$B:$J,2,FALSE))</f>
        <v>"ЦОП-1" г.Краснодар</v>
      </c>
      <c r="C89" s="177"/>
      <c r="D89" s="177"/>
      <c r="E89" s="177"/>
      <c r="F89" s="177">
        <v>6</v>
      </c>
      <c r="G89" s="177" t="s">
        <v>13555</v>
      </c>
      <c r="H89" s="177" t="str">
        <f>IF(F89="","",VLOOKUP(F89,СПИСКИ!$B:$J,2,FALSE))</f>
        <v>"Адреналин" г.Славянск-на-Кубани</v>
      </c>
      <c r="I89" s="178"/>
      <c r="J89" s="178"/>
    </row>
    <row r="90" spans="1:10" ht="18.75">
      <c r="A90" s="177">
        <v>9</v>
      </c>
      <c r="B90" s="177" t="str">
        <f>IF(A90="","",VLOOKUP(A90,СПИСКИ!$B:$J,2,FALSE))</f>
        <v>"Титан" г.Батайск</v>
      </c>
      <c r="C90" s="177"/>
      <c r="D90" s="177"/>
      <c r="E90" s="177"/>
      <c r="F90" s="177">
        <v>5</v>
      </c>
      <c r="G90" s="177" t="s">
        <v>13555</v>
      </c>
      <c r="H90" s="177" t="str">
        <f>IF(F90="","",VLOOKUP(F90,СПИСКИ!$B:$J,2,FALSE))</f>
        <v>"Фишт" г.Майкоп</v>
      </c>
      <c r="I90" s="178"/>
      <c r="J90" s="178"/>
    </row>
    <row r="91" spans="1:10" ht="18.75">
      <c r="A91" s="177">
        <v>10</v>
      </c>
      <c r="B91" s="177" t="str">
        <f>IF(A91="","",VLOOKUP(A91,СПИСКИ!$B:$J,2,FALSE))</f>
        <v>"Искра" г.Краснодар</v>
      </c>
      <c r="C91" s="177"/>
      <c r="D91" s="177"/>
      <c r="E91" s="177"/>
      <c r="F91" s="177">
        <v>4</v>
      </c>
      <c r="G91" s="177" t="s">
        <v>13555</v>
      </c>
      <c r="H91" s="177" t="str">
        <f>IF(F91="","",VLOOKUP(F91,СПИСКИ!$B:$J,2,FALSE))</f>
        <v>"Ветеран" г.Ростов-на-Дону</v>
      </c>
      <c r="I91" s="178"/>
      <c r="J91" s="178"/>
    </row>
    <row r="92" spans="1:10" ht="18.75">
      <c r="A92" s="177">
        <v>11</v>
      </c>
      <c r="B92" s="177" t="str">
        <f>IF(A92="","",VLOOKUP(A92,СПИСКИ!$B:$J,2,FALSE))</f>
        <v>"Омега" г.Севастополь</v>
      </c>
      <c r="C92" s="177"/>
      <c r="D92" s="177"/>
      <c r="E92" s="177"/>
      <c r="F92" s="177">
        <v>3</v>
      </c>
      <c r="G92" s="177" t="s">
        <v>13555</v>
      </c>
      <c r="H92" s="177" t="str">
        <f>IF(F92="","",VLOOKUP(F92,СПИСКИ!$B:$J,2,FALSE))</f>
        <v>"Эдельвейс-юг" г.Краснодар</v>
      </c>
      <c r="I92" s="178"/>
      <c r="J92" s="178"/>
    </row>
    <row r="93" spans="1:10" ht="18.75">
      <c r="A93" s="177">
        <v>12</v>
      </c>
      <c r="B93" s="177" t="str">
        <f>IF(A93="","",VLOOKUP(A93,СПИСКИ!$B:$J,2,FALSE))</f>
        <v>"СШОР-13" г.Таганрог</v>
      </c>
      <c r="C93" s="177"/>
      <c r="D93" s="177"/>
      <c r="E93" s="177"/>
      <c r="F93" s="177">
        <v>2</v>
      </c>
      <c r="G93" s="177" t="s">
        <v>13555</v>
      </c>
      <c r="H93" s="177" t="str">
        <f>IF(F93="","",VLOOKUP(F93,СПИСКИ!$B:$J,2,FALSE))</f>
        <v>"Торнадо" г.Славянск-на-Кубани</v>
      </c>
      <c r="I93" s="178"/>
      <c r="J93" s="178"/>
    </row>
    <row r="94" spans="1:10" ht="18.75">
      <c r="A94" s="177">
        <v>13</v>
      </c>
      <c r="B94" s="177" t="str">
        <f>IF(A94="","",VLOOKUP(A94,СПИСКИ!$B:$J,2,FALSE))</f>
        <v>"ЦОП-2" г.Краснодар</v>
      </c>
      <c r="C94" s="177"/>
      <c r="D94" s="177"/>
      <c r="E94" s="177"/>
      <c r="F94" s="177">
        <v>16</v>
      </c>
      <c r="G94" s="177" t="s">
        <v>13555</v>
      </c>
      <c r="H94" s="177" t="str">
        <f>IF(F94="","",VLOOKUP(F94,СПИСКИ!$B:$J,2,FALSE))</f>
        <v>"Мирмекс" г.Краснодар</v>
      </c>
      <c r="I94" s="178"/>
      <c r="J94" s="178"/>
    </row>
    <row r="95" spans="1:10" ht="18.75">
      <c r="A95" s="177">
        <v>14</v>
      </c>
      <c r="B95" s="177" t="str">
        <f>IF(A95="","",VLOOKUP(A95,СПИСКИ!$B:$J,2,FALSE))</f>
        <v>"ТТ-Симферополь" г.Симферополь</v>
      </c>
      <c r="C95" s="177"/>
      <c r="D95" s="177"/>
      <c r="E95" s="177"/>
      <c r="F95" s="177">
        <v>15</v>
      </c>
      <c r="G95" s="177" t="s">
        <v>13555</v>
      </c>
      <c r="H95" s="177" t="str">
        <f>IF(F95="","",VLOOKUP(F95,СПИСКИ!$B:$J,2,FALSE))</f>
        <v>"Машиностроитель" г.Тихорецк</v>
      </c>
      <c r="I95" s="178"/>
      <c r="J95" s="178"/>
    </row>
    <row r="96" spans="1:10" ht="20.25">
      <c r="A96" s="177"/>
      <c r="B96" s="177"/>
      <c r="C96" s="177"/>
      <c r="D96" s="179" t="s">
        <v>13563</v>
      </c>
      <c r="E96" s="182" t="s">
        <v>13558</v>
      </c>
      <c r="F96" s="177"/>
      <c r="G96" s="177"/>
      <c r="H96" s="177"/>
      <c r="I96" s="178"/>
      <c r="J96" s="178"/>
    </row>
    <row r="97" spans="1:10" ht="18.75">
      <c r="A97" s="177">
        <v>1</v>
      </c>
      <c r="B97" s="177" t="str">
        <f>IF(A97="","",VLOOKUP(A97,СПИСКИ!$B:$J,2,FALSE))</f>
        <v>"ДПМ-Альянс" г.Краснодар</v>
      </c>
      <c r="C97" s="177"/>
      <c r="D97" s="177"/>
      <c r="E97" s="177"/>
      <c r="F97" s="177">
        <v>6</v>
      </c>
      <c r="G97" s="177" t="s">
        <v>13555</v>
      </c>
      <c r="H97" s="177" t="str">
        <f>IF(F97="","",VLOOKUP(F97,СПИСКИ!$B:$J,2,FALSE))</f>
        <v>"Адреналин" г.Славянск-на-Кубани</v>
      </c>
      <c r="I97" s="178"/>
      <c r="J97" s="178"/>
    </row>
    <row r="98" spans="1:10" ht="18.75">
      <c r="A98" s="177">
        <v>7</v>
      </c>
      <c r="B98" s="177" t="str">
        <f>IF(A98="","",VLOOKUP(A98,СПИСКИ!$B:$J,2,FALSE))</f>
        <v>"Аромадон" г.Ростов-на-Дону</v>
      </c>
      <c r="C98" s="177"/>
      <c r="D98" s="177"/>
      <c r="E98" s="177"/>
      <c r="F98" s="177">
        <v>5</v>
      </c>
      <c r="G98" s="177" t="s">
        <v>13555</v>
      </c>
      <c r="H98" s="177" t="str">
        <f>IF(F98="","",VLOOKUP(F98,СПИСКИ!$B:$J,2,FALSE))</f>
        <v>"Фишт" г.Майкоп</v>
      </c>
      <c r="I98" s="178"/>
      <c r="J98" s="178"/>
    </row>
    <row r="99" spans="1:10" ht="18.75">
      <c r="A99" s="177">
        <v>8</v>
      </c>
      <c r="B99" s="177" t="str">
        <f>IF(A99="","",VLOOKUP(A99,СПИСКИ!$B:$J,2,FALSE))</f>
        <v>"ЦОП-1" г.Краснодар</v>
      </c>
      <c r="C99" s="177"/>
      <c r="D99" s="177"/>
      <c r="E99" s="177"/>
      <c r="F99" s="177">
        <v>4</v>
      </c>
      <c r="G99" s="177" t="s">
        <v>13555</v>
      </c>
      <c r="H99" s="177" t="str">
        <f>IF(F99="","",VLOOKUP(F99,СПИСКИ!$B:$J,2,FALSE))</f>
        <v>"Ветеран" г.Ростов-на-Дону</v>
      </c>
      <c r="I99" s="178"/>
      <c r="J99" s="178"/>
    </row>
    <row r="100" spans="1:10" ht="18.75">
      <c r="A100" s="177">
        <v>9</v>
      </c>
      <c r="B100" s="177" t="str">
        <f>IF(A100="","",VLOOKUP(A100,СПИСКИ!$B:$J,2,FALSE))</f>
        <v>"Титан" г.Батайск</v>
      </c>
      <c r="C100" s="177"/>
      <c r="D100" s="177"/>
      <c r="E100" s="177"/>
      <c r="F100" s="177">
        <v>3</v>
      </c>
      <c r="G100" s="177" t="s">
        <v>13555</v>
      </c>
      <c r="H100" s="177" t="str">
        <f>IF(F100="","",VLOOKUP(F100,СПИСКИ!$B:$J,2,FALSE))</f>
        <v>"Эдельвейс-юг" г.Краснодар</v>
      </c>
      <c r="I100" s="178"/>
      <c r="J100" s="178"/>
    </row>
    <row r="101" spans="1:10" ht="18.75">
      <c r="A101" s="177">
        <v>10</v>
      </c>
      <c r="B101" s="177" t="str">
        <f>IF(A101="","",VLOOKUP(A101,СПИСКИ!$B:$J,2,FALSE))</f>
        <v>"Искра" г.Краснодар</v>
      </c>
      <c r="C101" s="177"/>
      <c r="D101" s="177"/>
      <c r="E101" s="177"/>
      <c r="F101" s="177">
        <v>2</v>
      </c>
      <c r="G101" s="177" t="s">
        <v>13555</v>
      </c>
      <c r="H101" s="177" t="str">
        <f>IF(F101="","",VLOOKUP(F101,СПИСКИ!$B:$J,2,FALSE))</f>
        <v>"Торнадо" г.Славянск-на-Кубани</v>
      </c>
      <c r="I101" s="178"/>
      <c r="J101" s="178"/>
    </row>
    <row r="102" spans="1:10" ht="18.75">
      <c r="A102" s="177">
        <v>11</v>
      </c>
      <c r="B102" s="177" t="str">
        <f>IF(A102="","",VLOOKUP(A102,СПИСКИ!$B:$J,2,FALSE))</f>
        <v>"Омега" г.Севастополь</v>
      </c>
      <c r="C102" s="177"/>
      <c r="D102" s="177"/>
      <c r="E102" s="177"/>
      <c r="F102" s="177">
        <v>16</v>
      </c>
      <c r="G102" s="177" t="s">
        <v>13555</v>
      </c>
      <c r="H102" s="177" t="str">
        <f>IF(F102="","",VLOOKUP(F102,СПИСКИ!$B:$J,2,FALSE))</f>
        <v>"Мирмекс" г.Краснодар</v>
      </c>
      <c r="I102" s="178"/>
      <c r="J102" s="178"/>
    </row>
    <row r="103" spans="1:10" ht="18.75">
      <c r="A103" s="177">
        <v>12</v>
      </c>
      <c r="B103" s="177" t="str">
        <f>IF(A103="","",VLOOKUP(A103,СПИСКИ!$B:$J,2,FALSE))</f>
        <v>"СШОР-13" г.Таганрог</v>
      </c>
      <c r="C103" s="177"/>
      <c r="D103" s="177"/>
      <c r="E103" s="177"/>
      <c r="F103" s="177">
        <v>15</v>
      </c>
      <c r="G103" s="177" t="s">
        <v>13555</v>
      </c>
      <c r="H103" s="177" t="str">
        <f>IF(F103="","",VLOOKUP(F103,СПИСКИ!$B:$J,2,FALSE))</f>
        <v>"Машиностроитель" г.Тихорецк</v>
      </c>
      <c r="I103" s="178"/>
      <c r="J103" s="178"/>
    </row>
    <row r="104" spans="1:10" ht="18.75">
      <c r="A104" s="177">
        <v>13</v>
      </c>
      <c r="B104" s="177" t="str">
        <f>IF(A104="","",VLOOKUP(A104,СПИСКИ!$B:$J,2,FALSE))</f>
        <v>"ЦОП-2" г.Краснодар</v>
      </c>
      <c r="C104" s="177"/>
      <c r="D104" s="177"/>
      <c r="E104" s="177"/>
      <c r="F104" s="177">
        <v>14</v>
      </c>
      <c r="G104" s="177" t="s">
        <v>13555</v>
      </c>
      <c r="H104" s="177" t="str">
        <f>IF(F104="","",VLOOKUP(F104,СПИСКИ!$B:$J,2,FALSE))</f>
        <v>"ТТ-Симферополь" г.Симферополь</v>
      </c>
      <c r="I104" s="178"/>
      <c r="J104" s="178"/>
    </row>
    <row r="105" spans="1:10" ht="22.5">
      <c r="A105" s="177"/>
      <c r="B105" s="177"/>
      <c r="C105" s="207" t="s">
        <v>13639</v>
      </c>
      <c r="D105" s="177"/>
      <c r="E105" s="177"/>
      <c r="F105" s="177"/>
      <c r="G105" s="177"/>
      <c r="H105" s="177"/>
      <c r="I105" s="178"/>
      <c r="J105" s="178"/>
    </row>
    <row r="106" spans="1:10" ht="20.25">
      <c r="A106" s="177"/>
      <c r="B106" s="177" t="str">
        <f>IF(A106="","",VLOOKUP(A106,СПИСКИ!$B:$J,2,FALSE))</f>
        <v/>
      </c>
      <c r="C106" s="177"/>
      <c r="D106" s="179" t="s">
        <v>13561</v>
      </c>
      <c r="E106" s="181" t="s">
        <v>13573</v>
      </c>
      <c r="F106" s="177"/>
      <c r="G106" s="177"/>
      <c r="H106" s="180"/>
      <c r="I106" s="178"/>
      <c r="J106" s="178"/>
    </row>
    <row r="107" spans="1:10" ht="18.75">
      <c r="A107" s="177">
        <v>1</v>
      </c>
      <c r="B107" s="177" t="str">
        <f>IF(A107="","",VLOOKUP(A107,СПИСКИ!$B:$J,2,FALSE))</f>
        <v>"ДПМ-Альянс" г.Краснодар</v>
      </c>
      <c r="C107" s="177"/>
      <c r="D107" s="177"/>
      <c r="E107" s="177"/>
      <c r="F107" s="177">
        <v>5</v>
      </c>
      <c r="G107" s="177" t="s">
        <v>13555</v>
      </c>
      <c r="H107" s="177" t="str">
        <f>IF(F107="","",VLOOKUP(F107,СПИСКИ!$B:$J,2,FALSE))</f>
        <v>"Фишт" г.Майкоп</v>
      </c>
      <c r="I107" s="178"/>
      <c r="J107" s="178"/>
    </row>
    <row r="108" spans="1:10" ht="18.75">
      <c r="A108" s="177">
        <v>6</v>
      </c>
      <c r="B108" s="177" t="str">
        <f>IF(A108="","",VLOOKUP(A108,СПИСКИ!$B:$J,2,FALSE))</f>
        <v>"Адреналин" г.Славянск-на-Кубани</v>
      </c>
      <c r="C108" s="177"/>
      <c r="D108" s="177"/>
      <c r="E108" s="177"/>
      <c r="F108" s="177">
        <v>4</v>
      </c>
      <c r="G108" s="177" t="s">
        <v>13555</v>
      </c>
      <c r="H108" s="177" t="str">
        <f>IF(F108="","",VLOOKUP(F108,СПИСКИ!$B:$J,2,FALSE))</f>
        <v>"Ветеран" г.Ростов-на-Дону</v>
      </c>
      <c r="I108" s="178"/>
      <c r="J108" s="178"/>
    </row>
    <row r="109" spans="1:10" ht="18.75">
      <c r="A109" s="177">
        <v>7</v>
      </c>
      <c r="B109" s="177" t="str">
        <f>IF(A109="","",VLOOKUP(A109,СПИСКИ!$B:$J,2,FALSE))</f>
        <v>"Аромадон" г.Ростов-на-Дону</v>
      </c>
      <c r="C109" s="177"/>
      <c r="D109" s="177"/>
      <c r="E109" s="177"/>
      <c r="F109" s="177">
        <v>3</v>
      </c>
      <c r="G109" s="177" t="s">
        <v>13555</v>
      </c>
      <c r="H109" s="177" t="str">
        <f>IF(F109="","",VLOOKUP(F109,СПИСКИ!$B:$J,2,FALSE))</f>
        <v>"Эдельвейс-юг" г.Краснодар</v>
      </c>
      <c r="I109" s="178"/>
      <c r="J109" s="178"/>
    </row>
    <row r="110" spans="1:10" ht="18.75">
      <c r="A110" s="177">
        <v>8</v>
      </c>
      <c r="B110" s="177" t="str">
        <f>IF(A110="","",VLOOKUP(A110,СПИСКИ!$B:$J,2,FALSE))</f>
        <v>"ЦОП-1" г.Краснодар</v>
      </c>
      <c r="C110" s="177"/>
      <c r="D110" s="177"/>
      <c r="E110" s="177"/>
      <c r="F110" s="177">
        <v>2</v>
      </c>
      <c r="G110" s="177" t="s">
        <v>13555</v>
      </c>
      <c r="H110" s="177" t="str">
        <f>IF(F110="","",VLOOKUP(F110,СПИСКИ!$B:$J,2,FALSE))</f>
        <v>"Торнадо" г.Славянск-на-Кубани</v>
      </c>
      <c r="I110" s="178"/>
      <c r="J110" s="178"/>
    </row>
    <row r="111" spans="1:10" ht="18.75">
      <c r="A111" s="177">
        <v>9</v>
      </c>
      <c r="B111" s="177" t="str">
        <f>IF(A111="","",VLOOKUP(A111,СПИСКИ!$B:$J,2,FALSE))</f>
        <v>"Титан" г.Батайск</v>
      </c>
      <c r="C111" s="177"/>
      <c r="D111" s="177"/>
      <c r="E111" s="177"/>
      <c r="F111" s="177">
        <v>16</v>
      </c>
      <c r="G111" s="177" t="s">
        <v>13555</v>
      </c>
      <c r="H111" s="177" t="str">
        <f>IF(F111="","",VLOOKUP(F111,СПИСКИ!$B:$J,2,FALSE))</f>
        <v>"Мирмекс" г.Краснодар</v>
      </c>
      <c r="I111" s="178"/>
      <c r="J111" s="178"/>
    </row>
    <row r="112" spans="1:10" ht="18.75">
      <c r="A112" s="177">
        <v>10</v>
      </c>
      <c r="B112" s="177" t="str">
        <f>IF(A112="","",VLOOKUP(A112,СПИСКИ!$B:$J,2,FALSE))</f>
        <v>"Искра" г.Краснодар</v>
      </c>
      <c r="C112" s="177"/>
      <c r="D112" s="177"/>
      <c r="E112" s="177"/>
      <c r="F112" s="177">
        <v>15</v>
      </c>
      <c r="G112" s="177" t="s">
        <v>13555</v>
      </c>
      <c r="H112" s="177" t="str">
        <f>IF(F112="","",VLOOKUP(F112,СПИСКИ!$B:$J,2,FALSE))</f>
        <v>"Машиностроитель" г.Тихорецк</v>
      </c>
      <c r="I112" s="178"/>
      <c r="J112" s="178"/>
    </row>
    <row r="113" spans="1:10" ht="18.75">
      <c r="A113" s="177">
        <v>11</v>
      </c>
      <c r="B113" s="177" t="str">
        <f>IF(A113="","",VLOOKUP(A113,СПИСКИ!$B:$J,2,FALSE))</f>
        <v>"Омега" г.Севастополь</v>
      </c>
      <c r="C113" s="177"/>
      <c r="D113" s="177"/>
      <c r="E113" s="177"/>
      <c r="F113" s="177">
        <v>14</v>
      </c>
      <c r="G113" s="177" t="s">
        <v>13555</v>
      </c>
      <c r="H113" s="177" t="str">
        <f>IF(F113="","",VLOOKUP(F113,СПИСКИ!$B:$J,2,FALSE))</f>
        <v>"ТТ-Симферополь" г.Симферополь</v>
      </c>
      <c r="I113" s="178"/>
      <c r="J113" s="178"/>
    </row>
    <row r="114" spans="1:10" ht="18.75">
      <c r="A114" s="177">
        <v>12</v>
      </c>
      <c r="B114" s="177" t="str">
        <f>IF(A114="","",VLOOKUP(A114,СПИСКИ!$B:$J,2,FALSE))</f>
        <v>"СШОР-13" г.Таганрог</v>
      </c>
      <c r="C114" s="177"/>
      <c r="D114" s="177"/>
      <c r="E114" s="177"/>
      <c r="F114" s="177">
        <v>13</v>
      </c>
      <c r="G114" s="177" t="s">
        <v>13555</v>
      </c>
      <c r="H114" s="177" t="str">
        <f>IF(F114="","",VLOOKUP(F114,СПИСКИ!$B:$J,2,FALSE))</f>
        <v>"ЦОП-2" г.Краснодар</v>
      </c>
      <c r="I114" s="178"/>
      <c r="J114" s="178"/>
    </row>
    <row r="115" spans="1:10" ht="20.25">
      <c r="A115" s="177"/>
      <c r="B115" s="177" t="str">
        <f>IF(A115="","",VLOOKUP(A115,СПИСКИ!$B:$J,2,FALSE))</f>
        <v/>
      </c>
      <c r="C115" s="177"/>
      <c r="D115" s="179" t="s">
        <v>13559</v>
      </c>
      <c r="E115" s="181" t="s">
        <v>13571</v>
      </c>
      <c r="F115" s="177"/>
      <c r="G115" s="177"/>
      <c r="H115" s="177"/>
      <c r="I115" s="178"/>
      <c r="J115" s="178"/>
    </row>
    <row r="116" spans="1:10" ht="18.75">
      <c r="A116" s="177">
        <v>1</v>
      </c>
      <c r="B116" s="177" t="str">
        <f>IF(A116="","",VLOOKUP(A116,СПИСКИ!$B:$J,2,FALSE))</f>
        <v>"ДПМ-Альянс" г.Краснодар</v>
      </c>
      <c r="C116" s="177"/>
      <c r="D116" s="177"/>
      <c r="E116" s="177"/>
      <c r="F116" s="177">
        <v>4</v>
      </c>
      <c r="G116" s="177" t="s">
        <v>13555</v>
      </c>
      <c r="H116" s="177" t="str">
        <f>IF(F116="","",VLOOKUP(F116,СПИСКИ!$B:$J,2,FALSE))</f>
        <v>"Ветеран" г.Ростов-на-Дону</v>
      </c>
      <c r="I116" s="178"/>
      <c r="J116" s="178"/>
    </row>
    <row r="117" spans="1:10" ht="18.75">
      <c r="A117" s="177">
        <v>5</v>
      </c>
      <c r="B117" s="177" t="str">
        <f>IF(A117="","",VLOOKUP(A117,СПИСКИ!$B:$J,2,FALSE))</f>
        <v>"Фишт" г.Майкоп</v>
      </c>
      <c r="C117" s="177"/>
      <c r="D117" s="177"/>
      <c r="E117" s="177"/>
      <c r="F117" s="177">
        <v>3</v>
      </c>
      <c r="G117" s="177" t="s">
        <v>13555</v>
      </c>
      <c r="H117" s="177" t="str">
        <f>IF(F117="","",VLOOKUP(F117,СПИСКИ!$B:$J,2,FALSE))</f>
        <v>"Эдельвейс-юг" г.Краснодар</v>
      </c>
      <c r="I117" s="178"/>
      <c r="J117" s="178"/>
    </row>
    <row r="118" spans="1:10" ht="18.75">
      <c r="A118" s="177">
        <v>6</v>
      </c>
      <c r="B118" s="177" t="str">
        <f>IF(A118="","",VLOOKUP(A118,СПИСКИ!$B:$J,2,FALSE))</f>
        <v>"Адреналин" г.Славянск-на-Кубани</v>
      </c>
      <c r="C118" s="177"/>
      <c r="D118" s="177"/>
      <c r="E118" s="177"/>
      <c r="F118" s="177">
        <v>2</v>
      </c>
      <c r="G118" s="177" t="s">
        <v>13555</v>
      </c>
      <c r="H118" s="177" t="str">
        <f>IF(F118="","",VLOOKUP(F118,СПИСКИ!$B:$J,2,FALSE))</f>
        <v>"Торнадо" г.Славянск-на-Кубани</v>
      </c>
      <c r="I118" s="178"/>
      <c r="J118" s="178"/>
    </row>
    <row r="119" spans="1:10" ht="18.75">
      <c r="A119" s="177">
        <v>7</v>
      </c>
      <c r="B119" s="177" t="str">
        <f>IF(A119="","",VLOOKUP(A119,СПИСКИ!$B:$J,2,FALSE))</f>
        <v>"Аромадон" г.Ростов-на-Дону</v>
      </c>
      <c r="C119" s="177"/>
      <c r="D119" s="177"/>
      <c r="E119" s="177"/>
      <c r="F119" s="177">
        <v>16</v>
      </c>
      <c r="G119" s="177" t="s">
        <v>13555</v>
      </c>
      <c r="H119" s="177" t="str">
        <f>IF(F119="","",VLOOKUP(F119,СПИСКИ!$B:$J,2,FALSE))</f>
        <v>"Мирмекс" г.Краснодар</v>
      </c>
      <c r="I119" s="178"/>
      <c r="J119" s="178"/>
    </row>
    <row r="120" spans="1:10" ht="18.75">
      <c r="A120" s="177">
        <v>8</v>
      </c>
      <c r="B120" s="177" t="str">
        <f>IF(A120="","",VLOOKUP(A120,СПИСКИ!$B:$J,2,FALSE))</f>
        <v>"ЦОП-1" г.Краснодар</v>
      </c>
      <c r="C120" s="177"/>
      <c r="D120" s="177"/>
      <c r="E120" s="177"/>
      <c r="F120" s="177">
        <v>15</v>
      </c>
      <c r="G120" s="177" t="s">
        <v>13555</v>
      </c>
      <c r="H120" s="177" t="str">
        <f>IF(F120="","",VLOOKUP(F120,СПИСКИ!$B:$J,2,FALSE))</f>
        <v>"Машиностроитель" г.Тихорецк</v>
      </c>
      <c r="I120" s="178"/>
      <c r="J120" s="178"/>
    </row>
    <row r="121" spans="1:10" ht="18.75">
      <c r="A121" s="177">
        <v>9</v>
      </c>
      <c r="B121" s="177" t="str">
        <f>IF(A121="","",VLOOKUP(A121,СПИСКИ!$B:$J,2,FALSE))</f>
        <v>"Титан" г.Батайск</v>
      </c>
      <c r="C121" s="177"/>
      <c r="D121" s="177"/>
      <c r="E121" s="177"/>
      <c r="F121" s="177">
        <v>14</v>
      </c>
      <c r="G121" s="177" t="s">
        <v>13555</v>
      </c>
      <c r="H121" s="177" t="str">
        <f>IF(F121="","",VLOOKUP(F121,СПИСКИ!$B:$J,2,FALSE))</f>
        <v>"ТТ-Симферополь" г.Симферополь</v>
      </c>
      <c r="I121" s="178"/>
      <c r="J121" s="178"/>
    </row>
    <row r="122" spans="1:10" ht="18.75">
      <c r="A122" s="177">
        <v>10</v>
      </c>
      <c r="B122" s="177" t="str">
        <f>IF(A122="","",VLOOKUP(A122,СПИСКИ!$B:$J,2,FALSE))</f>
        <v>"Искра" г.Краснодар</v>
      </c>
      <c r="C122" s="177"/>
      <c r="D122" s="177"/>
      <c r="E122" s="177"/>
      <c r="F122" s="177">
        <v>13</v>
      </c>
      <c r="G122" s="177" t="s">
        <v>13555</v>
      </c>
      <c r="H122" s="177" t="str">
        <f>IF(F122="","",VLOOKUP(F122,СПИСКИ!$B:$J,2,FALSE))</f>
        <v>"ЦОП-2" г.Краснодар</v>
      </c>
      <c r="I122" s="178"/>
      <c r="J122" s="178"/>
    </row>
    <row r="123" spans="1:10" ht="18.75">
      <c r="A123" s="177">
        <v>11</v>
      </c>
      <c r="B123" s="177" t="str">
        <f>IF(A123="","",VLOOKUP(A123,СПИСКИ!$B:$J,2,FALSE))</f>
        <v>"Омега" г.Севастополь</v>
      </c>
      <c r="C123" s="177"/>
      <c r="D123" s="177"/>
      <c r="E123" s="177"/>
      <c r="F123" s="177">
        <v>12</v>
      </c>
      <c r="G123" s="177" t="s">
        <v>13555</v>
      </c>
      <c r="H123" s="177" t="str">
        <f>IF(F123="","",VLOOKUP(F123,СПИСКИ!$B:$J,2,FALSE))</f>
        <v>"СШОР-13" г.Таганрог</v>
      </c>
      <c r="I123" s="178"/>
      <c r="J123" s="178"/>
    </row>
    <row r="124" spans="1:10" ht="20.25">
      <c r="A124" s="177"/>
      <c r="B124" s="196">
        <v>43765</v>
      </c>
      <c r="C124" s="177"/>
      <c r="D124" s="179" t="s">
        <v>13557</v>
      </c>
      <c r="E124" s="181" t="s">
        <v>13562</v>
      </c>
      <c r="F124" s="177"/>
      <c r="G124" s="177"/>
      <c r="H124" s="177"/>
      <c r="I124" s="178"/>
      <c r="J124" s="178"/>
    </row>
    <row r="125" spans="1:10" ht="18.75">
      <c r="A125" s="177">
        <v>1</v>
      </c>
      <c r="B125" s="177" t="str">
        <f>IF(A125="","",VLOOKUP(A125,СПИСКИ!$B:$J,2,FALSE))</f>
        <v>"ДПМ-Альянс" г.Краснодар</v>
      </c>
      <c r="C125" s="177"/>
      <c r="D125" s="177"/>
      <c r="E125" s="177"/>
      <c r="F125" s="177">
        <v>3</v>
      </c>
      <c r="G125" s="177" t="s">
        <v>13555</v>
      </c>
      <c r="H125" s="177" t="str">
        <f>IF(F125="","",VLOOKUP(F125,СПИСКИ!$B:$J,2,FALSE))</f>
        <v>"Эдельвейс-юг" г.Краснодар</v>
      </c>
      <c r="I125" s="178"/>
      <c r="J125" s="178"/>
    </row>
    <row r="126" spans="1:10" ht="18.75">
      <c r="A126" s="177">
        <v>4</v>
      </c>
      <c r="B126" s="177" t="str">
        <f>IF(A126="","",VLOOKUP(A126,СПИСКИ!$B:$J,2,FALSE))</f>
        <v>"Ветеран" г.Ростов-на-Дону</v>
      </c>
      <c r="C126" s="177"/>
      <c r="D126" s="177"/>
      <c r="E126" s="177"/>
      <c r="F126" s="177">
        <v>2</v>
      </c>
      <c r="G126" s="177" t="s">
        <v>13555</v>
      </c>
      <c r="H126" s="177" t="str">
        <f>IF(F126="","",VLOOKUP(F126,СПИСКИ!$B:$J,2,FALSE))</f>
        <v>"Торнадо" г.Славянск-на-Кубани</v>
      </c>
      <c r="I126" s="178"/>
      <c r="J126" s="178"/>
    </row>
    <row r="127" spans="1:10" ht="18.75">
      <c r="A127" s="177">
        <v>5</v>
      </c>
      <c r="B127" s="177" t="str">
        <f>IF(A127="","",VLOOKUP(A127,СПИСКИ!$B:$J,2,FALSE))</f>
        <v>"Фишт" г.Майкоп</v>
      </c>
      <c r="C127" s="177"/>
      <c r="D127" s="177"/>
      <c r="E127" s="177"/>
      <c r="F127" s="177">
        <v>16</v>
      </c>
      <c r="G127" s="177" t="s">
        <v>13555</v>
      </c>
      <c r="H127" s="177" t="str">
        <f>IF(F127="","",VLOOKUP(F127,СПИСКИ!$B:$J,2,FALSE))</f>
        <v>"Мирмекс" г.Краснодар</v>
      </c>
      <c r="I127" s="178"/>
      <c r="J127" s="178"/>
    </row>
    <row r="128" spans="1:10" ht="18.75">
      <c r="A128" s="177">
        <v>6</v>
      </c>
      <c r="B128" s="177" t="str">
        <f>IF(A128="","",VLOOKUP(A128,СПИСКИ!$B:$J,2,FALSE))</f>
        <v>"Адреналин" г.Славянск-на-Кубани</v>
      </c>
      <c r="C128" s="177"/>
      <c r="D128" s="177"/>
      <c r="E128" s="177"/>
      <c r="F128" s="177">
        <v>15</v>
      </c>
      <c r="G128" s="177" t="s">
        <v>13555</v>
      </c>
      <c r="H128" s="177" t="str">
        <f>IF(F128="","",VLOOKUP(F128,СПИСКИ!$B:$J,2,FALSE))</f>
        <v>"Машиностроитель" г.Тихорецк</v>
      </c>
      <c r="I128" s="178"/>
      <c r="J128" s="178"/>
    </row>
    <row r="129" spans="1:10" ht="18.75">
      <c r="A129" s="177">
        <v>7</v>
      </c>
      <c r="B129" s="177" t="str">
        <f>IF(A129="","",VLOOKUP(A129,СПИСКИ!$B:$J,2,FALSE))</f>
        <v>"Аромадон" г.Ростов-на-Дону</v>
      </c>
      <c r="C129" s="177"/>
      <c r="D129" s="177"/>
      <c r="E129" s="177"/>
      <c r="F129" s="177">
        <v>14</v>
      </c>
      <c r="G129" s="177" t="s">
        <v>13555</v>
      </c>
      <c r="H129" s="177" t="str">
        <f>IF(F129="","",VLOOKUP(F129,СПИСКИ!$B:$J,2,FALSE))</f>
        <v>"ТТ-Симферополь" г.Симферополь</v>
      </c>
      <c r="I129" s="178"/>
      <c r="J129" s="178"/>
    </row>
    <row r="130" spans="1:10" ht="18.75">
      <c r="A130" s="177">
        <v>8</v>
      </c>
      <c r="B130" s="177" t="str">
        <f>IF(A130="","",VLOOKUP(A130,СПИСКИ!$B:$J,2,FALSE))</f>
        <v>"ЦОП-1" г.Краснодар</v>
      </c>
      <c r="C130" s="177"/>
      <c r="D130" s="177"/>
      <c r="E130" s="177"/>
      <c r="F130" s="177">
        <v>13</v>
      </c>
      <c r="G130" s="177" t="s">
        <v>13555</v>
      </c>
      <c r="H130" s="177" t="str">
        <f>IF(F130="","",VLOOKUP(F130,СПИСКИ!$B:$J,2,FALSE))</f>
        <v>"ЦОП-2" г.Краснодар</v>
      </c>
      <c r="I130" s="178"/>
      <c r="J130" s="178"/>
    </row>
    <row r="131" spans="1:10" ht="18.75">
      <c r="A131" s="177">
        <v>9</v>
      </c>
      <c r="B131" s="177" t="str">
        <f>IF(A131="","",VLOOKUP(A131,СПИСКИ!$B:$J,2,FALSE))</f>
        <v>"Титан" г.Батайск</v>
      </c>
      <c r="C131" s="177"/>
      <c r="D131" s="177"/>
      <c r="E131" s="177"/>
      <c r="F131" s="177">
        <v>12</v>
      </c>
      <c r="G131" s="177" t="s">
        <v>13555</v>
      </c>
      <c r="H131" s="177" t="str">
        <f>IF(F131="","",VLOOKUP(F131,СПИСКИ!$B:$J,2,FALSE))</f>
        <v>"СШОР-13" г.Таганрог</v>
      </c>
      <c r="I131" s="178"/>
      <c r="J131" s="178"/>
    </row>
    <row r="132" spans="1:10" ht="18.75">
      <c r="A132" s="177">
        <v>10</v>
      </c>
      <c r="B132" s="177" t="str">
        <f>IF(A132="","",VLOOKUP(A132,СПИСКИ!$B:$J,2,FALSE))</f>
        <v>"Искра" г.Краснодар</v>
      </c>
      <c r="C132" s="177"/>
      <c r="D132" s="177"/>
      <c r="E132" s="177"/>
      <c r="F132" s="177">
        <v>11</v>
      </c>
      <c r="G132" s="177" t="s">
        <v>13555</v>
      </c>
      <c r="H132" s="177" t="str">
        <f>IF(F132="","",VLOOKUP(F132,СПИСКИ!$B:$J,2,FALSE))</f>
        <v>"Омега" г.Севастополь</v>
      </c>
      <c r="I132" s="178"/>
      <c r="J132" s="178"/>
    </row>
    <row r="133" spans="1:10" ht="20.25">
      <c r="A133" s="177"/>
      <c r="B133" s="177" t="str">
        <f>IF(A133="","",VLOOKUP(A133,СПИСКИ!$B:$J,2,FALSE))</f>
        <v/>
      </c>
      <c r="C133" s="177"/>
      <c r="D133" s="179" t="s">
        <v>13556</v>
      </c>
      <c r="E133" s="182" t="s">
        <v>13560</v>
      </c>
      <c r="F133" s="177"/>
      <c r="G133" s="177"/>
      <c r="H133" s="177"/>
      <c r="I133" s="178"/>
      <c r="J133" s="178"/>
    </row>
    <row r="134" spans="1:10" ht="18.75">
      <c r="A134" s="177">
        <v>1</v>
      </c>
      <c r="B134" s="177" t="str">
        <f>IF(A134="","",VLOOKUP(A134,СПИСКИ!$B:$J,2,FALSE))</f>
        <v>"ДПМ-Альянс" г.Краснодар</v>
      </c>
      <c r="C134" s="177"/>
      <c r="D134" s="177"/>
      <c r="E134" s="177"/>
      <c r="F134" s="177">
        <v>2</v>
      </c>
      <c r="G134" s="177" t="s">
        <v>13555</v>
      </c>
      <c r="H134" s="177" t="str">
        <f>IF(F134="","",VLOOKUP(F134,СПИСКИ!$B:$J,2,FALSE))</f>
        <v>"Торнадо" г.Славянск-на-Кубани</v>
      </c>
      <c r="I134" s="178"/>
      <c r="J134" s="178"/>
    </row>
    <row r="135" spans="1:10" ht="18.75">
      <c r="A135" s="177">
        <v>3</v>
      </c>
      <c r="B135" s="177" t="str">
        <f>IF(A135="","",VLOOKUP(A135,СПИСКИ!$B:$J,2,FALSE))</f>
        <v>"Эдельвейс-юг" г.Краснодар</v>
      </c>
      <c r="C135" s="177"/>
      <c r="D135" s="177"/>
      <c r="E135" s="177"/>
      <c r="F135" s="177">
        <v>16</v>
      </c>
      <c r="G135" s="177" t="s">
        <v>13555</v>
      </c>
      <c r="H135" s="177" t="str">
        <f>IF(F135="","",VLOOKUP(F135,СПИСКИ!$B:$J,2,FALSE))</f>
        <v>"Мирмекс" г.Краснодар</v>
      </c>
      <c r="I135" s="178"/>
      <c r="J135" s="178"/>
    </row>
    <row r="136" spans="1:10" ht="18.75">
      <c r="A136" s="177">
        <v>4</v>
      </c>
      <c r="B136" s="177" t="str">
        <f>IF(A136="","",VLOOKUP(A136,СПИСКИ!$B:$J,2,FALSE))</f>
        <v>"Ветеран" г.Ростов-на-Дону</v>
      </c>
      <c r="C136" s="177"/>
      <c r="D136" s="177"/>
      <c r="E136" s="177"/>
      <c r="F136" s="177">
        <v>15</v>
      </c>
      <c r="G136" s="177" t="s">
        <v>13555</v>
      </c>
      <c r="H136" s="177" t="str">
        <f>IF(F136="","",VLOOKUP(F136,СПИСКИ!$B:$J,2,FALSE))</f>
        <v>"Машиностроитель" г.Тихорецк</v>
      </c>
      <c r="I136" s="178"/>
      <c r="J136" s="178"/>
    </row>
    <row r="137" spans="1:10" ht="18.75">
      <c r="A137" s="177">
        <v>5</v>
      </c>
      <c r="B137" s="177" t="str">
        <f>IF(A137="","",VLOOKUP(A137,СПИСКИ!$B:$J,2,FALSE))</f>
        <v>"Фишт" г.Майкоп</v>
      </c>
      <c r="C137" s="177"/>
      <c r="D137" s="177"/>
      <c r="E137" s="177"/>
      <c r="F137" s="177">
        <v>14</v>
      </c>
      <c r="G137" s="177" t="s">
        <v>13555</v>
      </c>
      <c r="H137" s="177" t="str">
        <f>IF(F137="","",VLOOKUP(F137,СПИСКИ!$B:$J,2,FALSE))</f>
        <v>"ТТ-Симферополь" г.Симферополь</v>
      </c>
      <c r="I137" s="178"/>
      <c r="J137" s="178"/>
    </row>
    <row r="138" spans="1:10" ht="18.75">
      <c r="A138" s="177">
        <v>6</v>
      </c>
      <c r="B138" s="177" t="str">
        <f>IF(A138="","",VLOOKUP(A138,СПИСКИ!$B:$J,2,FALSE))</f>
        <v>"Адреналин" г.Славянск-на-Кубани</v>
      </c>
      <c r="C138" s="177"/>
      <c r="D138" s="177"/>
      <c r="E138" s="177"/>
      <c r="F138" s="177">
        <v>13</v>
      </c>
      <c r="G138" s="177" t="s">
        <v>13555</v>
      </c>
      <c r="H138" s="177" t="str">
        <f>IF(F138="","",VLOOKUP(F138,СПИСКИ!$B:$J,2,FALSE))</f>
        <v>"ЦОП-2" г.Краснодар</v>
      </c>
      <c r="I138" s="178"/>
      <c r="J138" s="178"/>
    </row>
    <row r="139" spans="1:10" ht="18.75">
      <c r="A139" s="177">
        <v>7</v>
      </c>
      <c r="B139" s="177" t="str">
        <f>IF(A139="","",VLOOKUP(A139,СПИСКИ!$B:$J,2,FALSE))</f>
        <v>"Аромадон" г.Ростов-на-Дону</v>
      </c>
      <c r="C139" s="177"/>
      <c r="D139" s="177"/>
      <c r="E139" s="177"/>
      <c r="F139" s="177">
        <v>12</v>
      </c>
      <c r="G139" s="177" t="s">
        <v>13555</v>
      </c>
      <c r="H139" s="177" t="str">
        <f>IF(F139="","",VLOOKUP(F139,СПИСКИ!$B:$J,2,FALSE))</f>
        <v>"СШОР-13" г.Таганрог</v>
      </c>
      <c r="I139" s="178"/>
      <c r="J139" s="178"/>
    </row>
    <row r="140" spans="1:10" ht="18.75">
      <c r="A140" s="177">
        <v>8</v>
      </c>
      <c r="B140" s="177" t="str">
        <f>IF(A140="","",VLOOKUP(A140,СПИСКИ!$B:$J,2,FALSE))</f>
        <v>"ЦОП-1" г.Краснодар</v>
      </c>
      <c r="C140" s="177"/>
      <c r="D140" s="177"/>
      <c r="E140" s="177"/>
      <c r="F140" s="177">
        <v>11</v>
      </c>
      <c r="G140" s="177" t="s">
        <v>13555</v>
      </c>
      <c r="H140" s="177" t="str">
        <f>IF(F140="","",VLOOKUP(F140,СПИСКИ!$B:$J,2,FALSE))</f>
        <v>"Омега" г.Севастополь</v>
      </c>
      <c r="I140" s="178"/>
      <c r="J140" s="178"/>
    </row>
    <row r="141" spans="1:10" ht="18.75">
      <c r="A141" s="177">
        <v>9</v>
      </c>
      <c r="B141" s="177" t="str">
        <f>IF(A141="","",VLOOKUP(A141,СПИСКИ!$B:$J,2,FALSE))</f>
        <v>"Титан" г.Батайск</v>
      </c>
      <c r="C141" s="177"/>
      <c r="D141" s="177"/>
      <c r="E141" s="177"/>
      <c r="F141" s="177">
        <v>10</v>
      </c>
      <c r="G141" s="177" t="s">
        <v>13555</v>
      </c>
      <c r="H141" s="177" t="str">
        <f>IF(F141="","",VLOOKUP(F141,СПИСКИ!$B:$J,2,FALSE))</f>
        <v>"Искра" г.Краснодар</v>
      </c>
      <c r="I141" s="178"/>
      <c r="J141" s="178"/>
    </row>
    <row r="142" spans="1:10" ht="18.75">
      <c r="A142" s="176"/>
      <c r="B142" s="176"/>
      <c r="C142" s="176"/>
      <c r="D142" s="176"/>
      <c r="E142" s="176"/>
      <c r="F142" s="176"/>
      <c r="G142" s="177"/>
      <c r="H142" s="176"/>
      <c r="I142" s="176"/>
    </row>
    <row r="143" spans="1:10" ht="18.75">
      <c r="A143" s="176"/>
      <c r="B143" s="176"/>
      <c r="C143" s="176"/>
      <c r="D143" s="176"/>
      <c r="E143" s="176"/>
      <c r="F143" s="176"/>
      <c r="G143" s="177"/>
      <c r="H143" s="176"/>
      <c r="I143" s="176"/>
    </row>
    <row r="144" spans="1:10">
      <c r="A144" s="176"/>
      <c r="B144" s="176"/>
      <c r="C144" s="176"/>
      <c r="D144" s="176"/>
      <c r="E144" s="176"/>
      <c r="F144" s="176"/>
      <c r="G144" s="176"/>
      <c r="H144" s="176"/>
      <c r="I144" s="176"/>
    </row>
    <row r="145" spans="1:9">
      <c r="A145" s="176"/>
      <c r="B145" s="176"/>
      <c r="C145" s="176"/>
      <c r="D145" s="176"/>
      <c r="E145" s="176"/>
      <c r="F145" s="176"/>
      <c r="G145" s="176"/>
      <c r="H145" s="176"/>
      <c r="I145" s="176"/>
    </row>
    <row r="146" spans="1:9">
      <c r="A146" s="176"/>
      <c r="B146" s="176"/>
      <c r="C146" s="176"/>
      <c r="D146" s="176"/>
      <c r="E146" s="176"/>
      <c r="F146" s="176"/>
      <c r="G146" s="176"/>
      <c r="H146" s="176"/>
      <c r="I146" s="176"/>
    </row>
    <row r="147" spans="1:9">
      <c r="A147" s="176"/>
      <c r="B147" s="176"/>
      <c r="C147" s="176"/>
      <c r="D147" s="176"/>
      <c r="E147" s="176"/>
      <c r="F147" s="176"/>
      <c r="G147" s="176"/>
      <c r="H147" s="176"/>
      <c r="I147" s="176"/>
    </row>
    <row r="148" spans="1:9">
      <c r="A148" s="176"/>
      <c r="B148" s="176"/>
      <c r="C148" s="176"/>
      <c r="D148" s="176"/>
      <c r="E148" s="176"/>
      <c r="F148" s="176"/>
      <c r="G148" s="176"/>
      <c r="H148" s="176"/>
      <c r="I148" s="176"/>
    </row>
    <row r="149" spans="1:9">
      <c r="A149" s="176"/>
      <c r="B149" s="176"/>
      <c r="C149" s="176"/>
      <c r="D149" s="176"/>
      <c r="E149" s="176"/>
      <c r="F149" s="176"/>
      <c r="G149" s="176"/>
      <c r="H149" s="176"/>
      <c r="I149" s="176"/>
    </row>
    <row r="150" spans="1:9">
      <c r="A150" s="176"/>
      <c r="B150" s="176"/>
      <c r="C150" s="176"/>
      <c r="D150" s="176"/>
      <c r="E150" s="176"/>
      <c r="F150" s="176"/>
      <c r="G150" s="176"/>
      <c r="H150" s="176"/>
      <c r="I150" s="176"/>
    </row>
    <row r="151" spans="1:9">
      <c r="A151" s="176"/>
      <c r="B151" s="176"/>
      <c r="C151" s="176"/>
      <c r="D151" s="176"/>
      <c r="E151" s="176"/>
      <c r="F151" s="176"/>
      <c r="G151" s="176"/>
      <c r="H151" s="176"/>
      <c r="I151" s="176"/>
    </row>
    <row r="152" spans="1:9">
      <c r="A152" s="176"/>
      <c r="B152" s="176"/>
      <c r="C152" s="176"/>
      <c r="D152" s="176"/>
      <c r="E152" s="176"/>
      <c r="F152" s="176"/>
      <c r="G152" s="176"/>
      <c r="H152" s="176"/>
      <c r="I152" s="176"/>
    </row>
    <row r="153" spans="1:9">
      <c r="A153" s="176"/>
      <c r="B153" s="176"/>
      <c r="C153" s="176"/>
      <c r="D153" s="176"/>
      <c r="E153" s="176"/>
      <c r="F153" s="176"/>
      <c r="G153" s="176"/>
      <c r="H153" s="176"/>
      <c r="I153" s="176"/>
    </row>
    <row r="154" spans="1:9">
      <c r="A154" s="176"/>
      <c r="B154" s="176"/>
      <c r="C154" s="176"/>
      <c r="D154" s="176"/>
      <c r="E154" s="176"/>
      <c r="F154" s="176"/>
      <c r="G154" s="176"/>
      <c r="H154" s="176"/>
      <c r="I154" s="176"/>
    </row>
    <row r="155" spans="1:9">
      <c r="A155" s="176"/>
      <c r="B155" s="176"/>
      <c r="C155" s="176"/>
      <c r="D155" s="176"/>
      <c r="E155" s="176"/>
      <c r="F155" s="176"/>
      <c r="G155" s="176"/>
      <c r="H155" s="176"/>
      <c r="I155" s="176"/>
    </row>
    <row r="156" spans="1:9">
      <c r="A156" s="176"/>
      <c r="B156" s="176"/>
      <c r="C156" s="176"/>
      <c r="D156" s="176"/>
      <c r="E156" s="176"/>
      <c r="F156" s="176"/>
      <c r="G156" s="176"/>
      <c r="H156" s="176"/>
      <c r="I156" s="176"/>
    </row>
    <row r="157" spans="1:9">
      <c r="A157" s="176"/>
      <c r="B157" s="176"/>
      <c r="C157" s="176"/>
      <c r="D157" s="176"/>
      <c r="E157" s="176"/>
      <c r="F157" s="176"/>
      <c r="G157" s="176"/>
      <c r="H157" s="176"/>
      <c r="I157" s="176"/>
    </row>
    <row r="158" spans="1:9">
      <c r="A158" s="176"/>
      <c r="B158" s="176"/>
      <c r="C158" s="176"/>
      <c r="D158" s="176"/>
      <c r="E158" s="176"/>
      <c r="F158" s="176"/>
      <c r="G158" s="176"/>
      <c r="H158" s="176"/>
      <c r="I158" s="176"/>
    </row>
    <row r="159" spans="1:9">
      <c r="A159" s="176"/>
      <c r="B159" s="176"/>
      <c r="C159" s="176"/>
      <c r="D159" s="176"/>
      <c r="E159" s="176"/>
      <c r="F159" s="176"/>
      <c r="G159" s="176"/>
      <c r="H159" s="176"/>
      <c r="I159" s="176"/>
    </row>
    <row r="160" spans="1:9">
      <c r="A160" s="176"/>
      <c r="B160" s="176"/>
      <c r="C160" s="176"/>
      <c r="D160" s="176"/>
      <c r="E160" s="176"/>
      <c r="F160" s="176"/>
      <c r="G160" s="176"/>
      <c r="H160" s="176"/>
      <c r="I160" s="176"/>
    </row>
    <row r="161" spans="1:9">
      <c r="A161" s="176"/>
      <c r="B161" s="176"/>
      <c r="C161" s="176"/>
      <c r="D161" s="176"/>
      <c r="E161" s="176"/>
      <c r="F161" s="176"/>
      <c r="G161" s="176"/>
      <c r="H161" s="176"/>
      <c r="I161" s="176"/>
    </row>
    <row r="162" spans="1:9">
      <c r="A162" s="176"/>
      <c r="B162" s="176"/>
      <c r="C162" s="176"/>
      <c r="D162" s="176"/>
      <c r="E162" s="176"/>
      <c r="F162" s="176"/>
      <c r="G162" s="176"/>
      <c r="H162" s="176"/>
      <c r="I162" s="176"/>
    </row>
    <row r="163" spans="1:9">
      <c r="A163" s="176"/>
      <c r="B163" s="176"/>
      <c r="C163" s="176"/>
      <c r="D163" s="176"/>
      <c r="E163" s="176"/>
      <c r="F163" s="176"/>
      <c r="G163" s="176"/>
      <c r="H163" s="176"/>
      <c r="I163" s="176"/>
    </row>
    <row r="164" spans="1:9">
      <c r="A164" s="176"/>
      <c r="B164" s="176"/>
      <c r="C164" s="176"/>
      <c r="D164" s="176"/>
      <c r="E164" s="176"/>
      <c r="F164" s="176"/>
      <c r="G164" s="176"/>
      <c r="H164" s="176"/>
      <c r="I164" s="176"/>
    </row>
    <row r="165" spans="1:9">
      <c r="A165" s="176"/>
      <c r="B165" s="176"/>
      <c r="C165" s="176"/>
      <c r="D165" s="176"/>
      <c r="E165" s="176"/>
      <c r="F165" s="176"/>
      <c r="G165" s="176"/>
      <c r="H165" s="176"/>
      <c r="I165" s="176"/>
    </row>
    <row r="166" spans="1:9">
      <c r="A166" s="176"/>
      <c r="B166" s="176"/>
      <c r="C166" s="176"/>
      <c r="D166" s="176"/>
      <c r="E166" s="176"/>
      <c r="F166" s="176"/>
      <c r="G166" s="176"/>
      <c r="H166" s="176"/>
      <c r="I166" s="176"/>
    </row>
    <row r="167" spans="1:9">
      <c r="A167" s="176"/>
      <c r="B167" s="176"/>
      <c r="C167" s="176"/>
      <c r="D167" s="176"/>
      <c r="E167" s="176"/>
      <c r="F167" s="176"/>
      <c r="G167" s="176"/>
      <c r="H167" s="176"/>
      <c r="I167" s="176"/>
    </row>
    <row r="168" spans="1:9">
      <c r="A168" s="176"/>
      <c r="B168" s="176"/>
      <c r="C168" s="176"/>
      <c r="D168" s="176"/>
      <c r="E168" s="176"/>
      <c r="F168" s="176"/>
      <c r="G168" s="176"/>
      <c r="H168" s="176"/>
      <c r="I168" s="176"/>
    </row>
    <row r="169" spans="1:9">
      <c r="A169" s="176"/>
      <c r="B169" s="176"/>
      <c r="C169" s="176"/>
      <c r="D169" s="176"/>
      <c r="E169" s="176"/>
      <c r="F169" s="176"/>
      <c r="G169" s="176"/>
      <c r="H169" s="176"/>
      <c r="I169" s="176"/>
    </row>
    <row r="170" spans="1:9">
      <c r="A170" s="176"/>
      <c r="B170" s="176"/>
      <c r="C170" s="176"/>
      <c r="D170" s="176"/>
      <c r="E170" s="176"/>
      <c r="F170" s="176"/>
      <c r="G170" s="176"/>
      <c r="H170" s="176"/>
      <c r="I170" s="176"/>
    </row>
    <row r="171" spans="1:9">
      <c r="A171" s="176"/>
      <c r="B171" s="176"/>
      <c r="C171" s="176"/>
      <c r="D171" s="176"/>
      <c r="E171" s="176"/>
      <c r="F171" s="176"/>
      <c r="G171" s="176"/>
      <c r="H171" s="176"/>
      <c r="I171" s="176"/>
    </row>
    <row r="172" spans="1:9">
      <c r="A172" s="176"/>
      <c r="B172" s="176"/>
      <c r="C172" s="176"/>
      <c r="D172" s="176"/>
      <c r="E172" s="176"/>
      <c r="F172" s="176"/>
      <c r="G172" s="176"/>
      <c r="H172" s="176"/>
      <c r="I172" s="176"/>
    </row>
    <row r="173" spans="1:9">
      <c r="A173" s="176"/>
      <c r="B173" s="176"/>
      <c r="C173" s="176"/>
      <c r="D173" s="176"/>
      <c r="E173" s="176"/>
      <c r="F173" s="176"/>
      <c r="G173" s="176"/>
      <c r="H173" s="176"/>
      <c r="I173" s="176"/>
    </row>
    <row r="174" spans="1:9">
      <c r="A174" s="176"/>
      <c r="B174" s="176"/>
      <c r="C174" s="176"/>
      <c r="D174" s="176"/>
      <c r="E174" s="176"/>
      <c r="F174" s="176"/>
      <c r="G174" s="176"/>
      <c r="H174" s="176"/>
      <c r="I174" s="176"/>
    </row>
    <row r="175" spans="1:9">
      <c r="A175" s="176"/>
      <c r="B175" s="176"/>
      <c r="C175" s="176"/>
      <c r="D175" s="176"/>
      <c r="E175" s="176"/>
      <c r="F175" s="176"/>
      <c r="G175" s="176"/>
      <c r="H175" s="176"/>
      <c r="I175" s="176"/>
    </row>
    <row r="176" spans="1:9">
      <c r="A176" s="176"/>
      <c r="B176" s="176"/>
      <c r="C176" s="176"/>
      <c r="D176" s="176"/>
      <c r="E176" s="176"/>
      <c r="F176" s="176"/>
      <c r="G176" s="176"/>
      <c r="H176" s="176"/>
      <c r="I176" s="176"/>
    </row>
    <row r="177" spans="1:9">
      <c r="A177" s="176"/>
      <c r="B177" s="176"/>
      <c r="C177" s="176"/>
      <c r="D177" s="176"/>
      <c r="E177" s="176"/>
      <c r="F177" s="176"/>
      <c r="G177" s="176"/>
      <c r="H177" s="176"/>
      <c r="I177" s="176"/>
    </row>
    <row r="178" spans="1:9">
      <c r="A178" s="176"/>
      <c r="B178" s="176"/>
      <c r="C178" s="176"/>
      <c r="D178" s="176"/>
      <c r="E178" s="176"/>
      <c r="F178" s="176"/>
      <c r="G178" s="176"/>
      <c r="H178" s="176"/>
      <c r="I178" s="176"/>
    </row>
    <row r="179" spans="1:9">
      <c r="A179" s="176"/>
      <c r="B179" s="176"/>
      <c r="C179" s="176"/>
      <c r="D179" s="176"/>
      <c r="E179" s="176"/>
      <c r="F179" s="176"/>
      <c r="G179" s="176"/>
      <c r="H179" s="176"/>
      <c r="I179" s="176"/>
    </row>
    <row r="180" spans="1:9">
      <c r="A180" s="176"/>
      <c r="B180" s="176"/>
      <c r="C180" s="176"/>
      <c r="D180" s="176"/>
      <c r="E180" s="176"/>
      <c r="F180" s="176"/>
      <c r="G180" s="176"/>
      <c r="H180" s="176"/>
      <c r="I180" s="176"/>
    </row>
    <row r="181" spans="1:9">
      <c r="A181" s="176"/>
      <c r="B181" s="176"/>
      <c r="C181" s="176"/>
      <c r="D181" s="176"/>
      <c r="E181" s="176"/>
      <c r="F181" s="176"/>
      <c r="G181" s="176"/>
      <c r="H181" s="176"/>
      <c r="I181" s="176"/>
    </row>
    <row r="182" spans="1:9">
      <c r="A182" s="176"/>
      <c r="B182" s="176"/>
      <c r="C182" s="176"/>
      <c r="D182" s="176"/>
      <c r="E182" s="176"/>
      <c r="F182" s="176"/>
      <c r="G182" s="176"/>
      <c r="H182" s="176"/>
      <c r="I182" s="176"/>
    </row>
    <row r="183" spans="1:9">
      <c r="A183" s="176"/>
      <c r="B183" s="176"/>
      <c r="C183" s="176"/>
      <c r="D183" s="176"/>
      <c r="E183" s="176"/>
      <c r="F183" s="176"/>
      <c r="G183" s="176"/>
      <c r="H183" s="176"/>
      <c r="I183" s="176"/>
    </row>
    <row r="184" spans="1:9">
      <c r="A184" s="176"/>
      <c r="B184" s="176"/>
      <c r="C184" s="176"/>
      <c r="D184" s="176"/>
      <c r="E184" s="176"/>
      <c r="F184" s="176"/>
      <c r="G184" s="176"/>
      <c r="H184" s="176"/>
      <c r="I184" s="176"/>
    </row>
    <row r="185" spans="1:9">
      <c r="A185" s="176"/>
      <c r="B185" s="176"/>
      <c r="C185" s="176"/>
      <c r="D185" s="176"/>
      <c r="E185" s="176"/>
      <c r="F185" s="176"/>
      <c r="G185" s="176"/>
      <c r="H185" s="176"/>
      <c r="I185" s="176"/>
    </row>
    <row r="186" spans="1:9">
      <c r="A186" s="176"/>
      <c r="B186" s="176"/>
      <c r="C186" s="176"/>
      <c r="D186" s="176"/>
      <c r="E186" s="176"/>
      <c r="F186" s="176"/>
      <c r="G186" s="176"/>
      <c r="H186" s="176"/>
      <c r="I186" s="176"/>
    </row>
    <row r="187" spans="1:9">
      <c r="A187" s="176"/>
      <c r="B187" s="176"/>
      <c r="C187" s="176"/>
      <c r="D187" s="176"/>
      <c r="E187" s="176"/>
      <c r="F187" s="176"/>
      <c r="G187" s="176"/>
      <c r="H187" s="176"/>
      <c r="I187" s="176"/>
    </row>
    <row r="188" spans="1:9">
      <c r="A188" s="176"/>
      <c r="B188" s="176"/>
      <c r="C188" s="176"/>
      <c r="D188" s="176"/>
      <c r="E188" s="176"/>
      <c r="F188" s="176"/>
      <c r="G188" s="176"/>
      <c r="H188" s="176"/>
      <c r="I188" s="176"/>
    </row>
    <row r="189" spans="1:9">
      <c r="A189" s="176"/>
      <c r="B189" s="176"/>
      <c r="C189" s="176"/>
      <c r="D189" s="176"/>
      <c r="E189" s="176"/>
      <c r="F189" s="176"/>
      <c r="G189" s="176"/>
      <c r="H189" s="176"/>
      <c r="I189" s="176"/>
    </row>
    <row r="190" spans="1:9">
      <c r="A190" s="176"/>
      <c r="B190" s="176"/>
      <c r="C190" s="176"/>
      <c r="D190" s="176"/>
      <c r="E190" s="176"/>
      <c r="F190" s="176"/>
      <c r="G190" s="176"/>
      <c r="H190" s="176"/>
      <c r="I190" s="176"/>
    </row>
    <row r="191" spans="1:9">
      <c r="A191" s="176"/>
      <c r="B191" s="176"/>
      <c r="C191" s="176"/>
      <c r="D191" s="176"/>
      <c r="E191" s="176"/>
      <c r="F191" s="176"/>
      <c r="G191" s="176"/>
      <c r="H191" s="176"/>
      <c r="I191" s="176"/>
    </row>
    <row r="192" spans="1:9">
      <c r="A192" s="176"/>
      <c r="B192" s="176"/>
      <c r="C192" s="176"/>
      <c r="D192" s="176"/>
      <c r="E192" s="176"/>
      <c r="F192" s="176"/>
      <c r="G192" s="176"/>
      <c r="H192" s="176"/>
      <c r="I192" s="176"/>
    </row>
    <row r="193" spans="1:9">
      <c r="A193" s="176"/>
      <c r="B193" s="176"/>
      <c r="C193" s="176"/>
      <c r="D193" s="176"/>
      <c r="E193" s="176"/>
      <c r="F193" s="176"/>
      <c r="G193" s="176"/>
      <c r="H193" s="176"/>
      <c r="I193" s="176"/>
    </row>
    <row r="194" spans="1:9">
      <c r="A194" s="176"/>
      <c r="B194" s="176"/>
      <c r="C194" s="176"/>
      <c r="D194" s="176"/>
      <c r="E194" s="176"/>
      <c r="F194" s="176"/>
      <c r="G194" s="176"/>
      <c r="H194" s="176"/>
      <c r="I194" s="176"/>
    </row>
    <row r="195" spans="1:9">
      <c r="A195" s="176"/>
      <c r="B195" s="176"/>
      <c r="C195" s="176"/>
      <c r="D195" s="176"/>
      <c r="E195" s="176"/>
      <c r="F195" s="176"/>
      <c r="G195" s="176"/>
      <c r="H195" s="176"/>
      <c r="I195" s="176"/>
    </row>
    <row r="196" spans="1:9">
      <c r="A196" s="176"/>
      <c r="B196" s="176"/>
      <c r="C196" s="176"/>
      <c r="D196" s="176"/>
      <c r="E196" s="176"/>
      <c r="F196" s="176"/>
      <c r="G196" s="176"/>
      <c r="H196" s="176"/>
      <c r="I196" s="176"/>
    </row>
    <row r="197" spans="1:9">
      <c r="A197" s="176"/>
      <c r="B197" s="176"/>
      <c r="C197" s="176"/>
      <c r="D197" s="176"/>
      <c r="E197" s="176"/>
      <c r="F197" s="176"/>
      <c r="G197" s="176"/>
      <c r="H197" s="176"/>
      <c r="I197" s="176"/>
    </row>
    <row r="198" spans="1:9">
      <c r="A198" s="176"/>
      <c r="B198" s="176"/>
      <c r="C198" s="176"/>
      <c r="D198" s="176"/>
      <c r="E198" s="176"/>
      <c r="F198" s="176"/>
      <c r="G198" s="176"/>
      <c r="H198" s="176"/>
      <c r="I198" s="176"/>
    </row>
    <row r="199" spans="1:9">
      <c r="A199" s="176"/>
      <c r="B199" s="176"/>
      <c r="C199" s="176"/>
      <c r="D199" s="176"/>
      <c r="E199" s="176"/>
      <c r="F199" s="176"/>
      <c r="G199" s="176"/>
      <c r="H199" s="176"/>
      <c r="I199" s="176"/>
    </row>
    <row r="200" spans="1:9">
      <c r="A200" s="176"/>
      <c r="B200" s="176"/>
      <c r="C200" s="176"/>
      <c r="D200" s="176"/>
      <c r="E200" s="176"/>
      <c r="F200" s="176"/>
      <c r="G200" s="176"/>
      <c r="H200" s="176"/>
      <c r="I200" s="176"/>
    </row>
    <row r="201" spans="1:9">
      <c r="A201" s="176"/>
      <c r="B201" s="176"/>
      <c r="C201" s="176"/>
      <c r="D201" s="176"/>
      <c r="E201" s="176"/>
      <c r="F201" s="176"/>
      <c r="G201" s="176"/>
      <c r="H201" s="176"/>
      <c r="I201" s="176"/>
    </row>
    <row r="202" spans="1:9">
      <c r="A202" s="176"/>
      <c r="B202" s="176"/>
      <c r="C202" s="176"/>
      <c r="D202" s="176"/>
      <c r="E202" s="176"/>
      <c r="F202" s="176"/>
      <c r="G202" s="176"/>
      <c r="H202" s="176"/>
      <c r="I202" s="176"/>
    </row>
    <row r="203" spans="1:9">
      <c r="A203" s="176"/>
      <c r="B203" s="176"/>
      <c r="C203" s="176"/>
      <c r="D203" s="176"/>
      <c r="E203" s="176"/>
      <c r="F203" s="176"/>
      <c r="G203" s="176"/>
      <c r="H203" s="176"/>
      <c r="I203" s="176"/>
    </row>
    <row r="204" spans="1:9">
      <c r="A204" s="176"/>
      <c r="B204" s="176"/>
      <c r="C204" s="176"/>
      <c r="D204" s="176"/>
      <c r="E204" s="176"/>
      <c r="F204" s="176"/>
      <c r="G204" s="176"/>
      <c r="H204" s="176"/>
      <c r="I204" s="176"/>
    </row>
    <row r="205" spans="1:9">
      <c r="A205" s="176"/>
      <c r="B205" s="176"/>
      <c r="C205" s="176"/>
      <c r="D205" s="176"/>
      <c r="E205" s="176"/>
      <c r="F205" s="176"/>
      <c r="G205" s="176"/>
      <c r="H205" s="176"/>
      <c r="I205" s="176"/>
    </row>
    <row r="206" spans="1:9">
      <c r="A206" s="176"/>
      <c r="B206" s="176"/>
      <c r="C206" s="176"/>
      <c r="D206" s="176"/>
      <c r="E206" s="176"/>
      <c r="F206" s="176"/>
      <c r="G206" s="176"/>
      <c r="H206" s="176"/>
      <c r="I206" s="176"/>
    </row>
    <row r="207" spans="1:9">
      <c r="A207" s="176"/>
      <c r="B207" s="176"/>
      <c r="C207" s="176"/>
      <c r="D207" s="176"/>
      <c r="E207" s="176"/>
      <c r="F207" s="176"/>
      <c r="G207" s="176"/>
      <c r="H207" s="176"/>
      <c r="I207" s="176"/>
    </row>
    <row r="208" spans="1:9">
      <c r="A208" s="176"/>
      <c r="B208" s="176"/>
      <c r="C208" s="176"/>
      <c r="D208" s="176"/>
      <c r="E208" s="176"/>
      <c r="F208" s="176"/>
      <c r="G208" s="176"/>
      <c r="H208" s="176"/>
      <c r="I208" s="176"/>
    </row>
    <row r="209" spans="1:9">
      <c r="A209" s="176"/>
      <c r="B209" s="176"/>
      <c r="C209" s="176"/>
      <c r="D209" s="176"/>
      <c r="E209" s="176"/>
      <c r="F209" s="176"/>
      <c r="G209" s="176"/>
      <c r="H209" s="176"/>
      <c r="I209" s="176"/>
    </row>
    <row r="210" spans="1:9">
      <c r="A210" s="176"/>
      <c r="B210" s="176"/>
      <c r="C210" s="176"/>
      <c r="D210" s="176"/>
      <c r="E210" s="176"/>
      <c r="F210" s="176"/>
      <c r="G210" s="176"/>
      <c r="H210" s="176"/>
      <c r="I210" s="176"/>
    </row>
    <row r="211" spans="1:9">
      <c r="A211" s="176"/>
      <c r="B211" s="176"/>
      <c r="C211" s="176"/>
      <c r="D211" s="176"/>
      <c r="E211" s="176"/>
      <c r="F211" s="176"/>
      <c r="G211" s="176"/>
      <c r="H211" s="176"/>
      <c r="I211" s="176"/>
    </row>
    <row r="212" spans="1:9">
      <c r="A212" s="176"/>
      <c r="B212" s="176"/>
      <c r="C212" s="176"/>
      <c r="D212" s="176"/>
      <c r="E212" s="176"/>
      <c r="F212" s="176"/>
      <c r="G212" s="176"/>
      <c r="H212" s="176"/>
      <c r="I212" s="176"/>
    </row>
    <row r="213" spans="1:9">
      <c r="A213" s="176"/>
      <c r="B213" s="176"/>
      <c r="C213" s="176"/>
      <c r="D213" s="176"/>
      <c r="E213" s="176"/>
      <c r="F213" s="176"/>
      <c r="G213" s="176"/>
      <c r="H213" s="176"/>
      <c r="I213" s="176"/>
    </row>
    <row r="214" spans="1:9">
      <c r="A214" s="176"/>
      <c r="B214" s="176"/>
      <c r="C214" s="176"/>
      <c r="D214" s="176"/>
      <c r="E214" s="176"/>
      <c r="F214" s="176"/>
      <c r="G214" s="176"/>
      <c r="H214" s="176"/>
      <c r="I214" s="176"/>
    </row>
    <row r="215" spans="1:9">
      <c r="A215" s="176"/>
      <c r="B215" s="176"/>
      <c r="C215" s="176"/>
      <c r="D215" s="176"/>
      <c r="E215" s="176"/>
      <c r="F215" s="176"/>
      <c r="G215" s="176"/>
      <c r="H215" s="176"/>
      <c r="I215" s="176"/>
    </row>
    <row r="216" spans="1:9">
      <c r="A216" s="176"/>
      <c r="B216" s="176"/>
      <c r="C216" s="176"/>
      <c r="D216" s="176"/>
      <c r="E216" s="176"/>
      <c r="F216" s="176"/>
      <c r="G216" s="176"/>
      <c r="H216" s="176"/>
      <c r="I216" s="176"/>
    </row>
    <row r="217" spans="1:9">
      <c r="A217" s="176"/>
      <c r="B217" s="176"/>
      <c r="C217" s="176"/>
      <c r="D217" s="176"/>
      <c r="E217" s="176"/>
      <c r="F217" s="176"/>
      <c r="G217" s="176"/>
      <c r="H217" s="176"/>
      <c r="I217" s="176"/>
    </row>
    <row r="218" spans="1:9">
      <c r="A218" s="176"/>
      <c r="B218" s="176"/>
      <c r="C218" s="176"/>
      <c r="D218" s="176"/>
      <c r="E218" s="176"/>
      <c r="F218" s="176"/>
      <c r="G218" s="176"/>
      <c r="H218" s="176"/>
      <c r="I218" s="176"/>
    </row>
    <row r="219" spans="1:9">
      <c r="A219" s="176"/>
      <c r="B219" s="176"/>
      <c r="C219" s="176"/>
      <c r="D219" s="176"/>
      <c r="E219" s="176"/>
      <c r="F219" s="176"/>
      <c r="G219" s="176"/>
      <c r="H219" s="176"/>
      <c r="I219" s="176"/>
    </row>
    <row r="220" spans="1:9">
      <c r="A220" s="176"/>
      <c r="B220" s="176"/>
      <c r="C220" s="176"/>
      <c r="D220" s="176"/>
      <c r="E220" s="176"/>
      <c r="F220" s="176"/>
      <c r="G220" s="176"/>
      <c r="H220" s="176"/>
      <c r="I220" s="176"/>
    </row>
    <row r="221" spans="1:9">
      <c r="A221" s="176"/>
      <c r="B221" s="176"/>
      <c r="C221" s="176"/>
      <c r="D221" s="176"/>
      <c r="E221" s="176"/>
      <c r="F221" s="176"/>
      <c r="G221" s="176"/>
      <c r="H221" s="176"/>
      <c r="I221" s="176"/>
    </row>
    <row r="222" spans="1:9">
      <c r="A222" s="176"/>
      <c r="B222" s="176"/>
      <c r="C222" s="176"/>
      <c r="D222" s="176"/>
      <c r="E222" s="176"/>
      <c r="F222" s="176"/>
      <c r="G222" s="176"/>
      <c r="H222" s="176"/>
      <c r="I222" s="176"/>
    </row>
    <row r="223" spans="1:9">
      <c r="A223" s="176"/>
      <c r="B223" s="176"/>
      <c r="C223" s="176"/>
      <c r="D223" s="176"/>
      <c r="E223" s="176"/>
      <c r="F223" s="176"/>
      <c r="G223" s="176"/>
      <c r="H223" s="176"/>
      <c r="I223" s="176"/>
    </row>
    <row r="224" spans="1:9">
      <c r="A224" s="176"/>
      <c r="B224" s="176"/>
      <c r="C224" s="176"/>
      <c r="D224" s="176"/>
      <c r="E224" s="176"/>
      <c r="F224" s="176"/>
      <c r="G224" s="176"/>
      <c r="H224" s="176"/>
      <c r="I224" s="176"/>
    </row>
    <row r="225" spans="1:9">
      <c r="A225" s="176"/>
      <c r="B225" s="176"/>
      <c r="C225" s="176"/>
      <c r="D225" s="176"/>
      <c r="E225" s="176"/>
      <c r="F225" s="176"/>
      <c r="G225" s="176"/>
      <c r="H225" s="176"/>
      <c r="I225" s="176"/>
    </row>
    <row r="226" spans="1:9">
      <c r="A226" s="176"/>
      <c r="B226" s="176"/>
      <c r="C226" s="176"/>
      <c r="D226" s="176"/>
      <c r="E226" s="176"/>
      <c r="F226" s="176"/>
      <c r="G226" s="176"/>
      <c r="H226" s="176"/>
      <c r="I226" s="176"/>
    </row>
    <row r="227" spans="1:9">
      <c r="A227" s="176"/>
      <c r="B227" s="176"/>
      <c r="C227" s="176"/>
      <c r="D227" s="176"/>
      <c r="E227" s="176"/>
      <c r="F227" s="176"/>
      <c r="G227" s="176"/>
      <c r="H227" s="176"/>
      <c r="I227" s="176"/>
    </row>
    <row r="228" spans="1:9">
      <c r="A228" s="176"/>
      <c r="B228" s="176"/>
      <c r="C228" s="176"/>
      <c r="D228" s="176"/>
      <c r="E228" s="176"/>
      <c r="F228" s="176"/>
      <c r="G228" s="176"/>
      <c r="H228" s="176"/>
      <c r="I228" s="176"/>
    </row>
    <row r="229" spans="1:9">
      <c r="A229" s="176"/>
      <c r="B229" s="176"/>
      <c r="C229" s="176"/>
      <c r="D229" s="176"/>
      <c r="E229" s="176"/>
      <c r="F229" s="176"/>
      <c r="G229" s="176"/>
      <c r="H229" s="176"/>
      <c r="I229" s="176"/>
    </row>
    <row r="230" spans="1:9">
      <c r="A230" s="176"/>
      <c r="B230" s="176"/>
      <c r="C230" s="176"/>
      <c r="D230" s="176"/>
      <c r="E230" s="176"/>
      <c r="F230" s="176"/>
      <c r="G230" s="176"/>
      <c r="H230" s="176"/>
      <c r="I230" s="176"/>
    </row>
    <row r="231" spans="1:9">
      <c r="A231" s="176"/>
      <c r="B231" s="176"/>
      <c r="C231" s="176"/>
      <c r="D231" s="176"/>
      <c r="E231" s="176"/>
      <c r="F231" s="176"/>
      <c r="G231" s="176"/>
      <c r="H231" s="176"/>
      <c r="I231" s="176"/>
    </row>
    <row r="232" spans="1:9">
      <c r="A232" s="176"/>
      <c r="B232" s="176"/>
      <c r="C232" s="176"/>
      <c r="D232" s="176"/>
      <c r="E232" s="176"/>
      <c r="F232" s="176"/>
      <c r="G232" s="176"/>
      <c r="H232" s="176"/>
      <c r="I232" s="176"/>
    </row>
    <row r="233" spans="1:9">
      <c r="A233" s="176"/>
      <c r="B233" s="176"/>
      <c r="C233" s="176"/>
      <c r="D233" s="176"/>
      <c r="E233" s="176"/>
      <c r="F233" s="176"/>
      <c r="G233" s="176"/>
      <c r="H233" s="176"/>
      <c r="I233" s="176"/>
    </row>
    <row r="234" spans="1:9">
      <c r="A234" s="176"/>
      <c r="B234" s="176"/>
      <c r="C234" s="176"/>
      <c r="D234" s="176"/>
      <c r="E234" s="176"/>
      <c r="F234" s="176"/>
      <c r="G234" s="176"/>
      <c r="H234" s="176"/>
      <c r="I234" s="176"/>
    </row>
    <row r="235" spans="1:9">
      <c r="A235" s="176"/>
      <c r="B235" s="176"/>
      <c r="C235" s="176"/>
      <c r="D235" s="176"/>
      <c r="E235" s="176"/>
      <c r="F235" s="176"/>
      <c r="G235" s="176"/>
      <c r="H235" s="176"/>
      <c r="I235" s="176"/>
    </row>
    <row r="236" spans="1:9">
      <c r="A236" s="176"/>
      <c r="B236" s="176"/>
      <c r="C236" s="176"/>
      <c r="D236" s="176"/>
      <c r="E236" s="176"/>
      <c r="F236" s="176"/>
      <c r="G236" s="176"/>
      <c r="H236" s="176"/>
      <c r="I236" s="176"/>
    </row>
    <row r="237" spans="1:9">
      <c r="A237" s="176"/>
      <c r="B237" s="176"/>
      <c r="C237" s="176"/>
      <c r="D237" s="176"/>
      <c r="E237" s="176"/>
      <c r="F237" s="176"/>
      <c r="G237" s="176"/>
      <c r="H237" s="176"/>
      <c r="I237" s="176"/>
    </row>
    <row r="238" spans="1:9">
      <c r="A238" s="176"/>
      <c r="B238" s="176"/>
      <c r="C238" s="176"/>
      <c r="D238" s="176"/>
      <c r="E238" s="176"/>
      <c r="F238" s="176"/>
      <c r="G238" s="176"/>
      <c r="H238" s="176"/>
      <c r="I238" s="176"/>
    </row>
    <row r="239" spans="1:9">
      <c r="A239" s="176"/>
      <c r="B239" s="176"/>
      <c r="C239" s="176"/>
      <c r="D239" s="176"/>
      <c r="E239" s="176"/>
      <c r="F239" s="176"/>
      <c r="G239" s="176"/>
      <c r="H239" s="176"/>
      <c r="I239" s="176"/>
    </row>
    <row r="240" spans="1:9">
      <c r="A240" s="176"/>
      <c r="B240" s="176"/>
      <c r="C240" s="176"/>
      <c r="D240" s="176"/>
      <c r="E240" s="176"/>
      <c r="F240" s="176"/>
      <c r="G240" s="176"/>
      <c r="H240" s="176"/>
      <c r="I240" s="176"/>
    </row>
    <row r="241" spans="1:9">
      <c r="A241" s="176"/>
      <c r="B241" s="176"/>
      <c r="C241" s="176"/>
      <c r="D241" s="176"/>
      <c r="E241" s="176"/>
      <c r="F241" s="176"/>
      <c r="G241" s="176"/>
      <c r="H241" s="176"/>
      <c r="I241" s="176"/>
    </row>
    <row r="242" spans="1:9">
      <c r="A242" s="176"/>
      <c r="B242" s="176"/>
      <c r="C242" s="176"/>
      <c r="D242" s="176"/>
      <c r="E242" s="176"/>
      <c r="F242" s="176"/>
      <c r="G242" s="176"/>
      <c r="H242" s="176"/>
      <c r="I242" s="176"/>
    </row>
    <row r="243" spans="1:9">
      <c r="A243" s="176"/>
      <c r="B243" s="176"/>
      <c r="C243" s="176"/>
      <c r="D243" s="176"/>
      <c r="E243" s="176"/>
      <c r="F243" s="176"/>
      <c r="G243" s="176"/>
      <c r="H243" s="176"/>
      <c r="I243" s="176"/>
    </row>
    <row r="244" spans="1:9">
      <c r="A244" s="176"/>
      <c r="B244" s="176"/>
      <c r="C244" s="176"/>
      <c r="D244" s="176"/>
      <c r="E244" s="176"/>
      <c r="F244" s="176"/>
      <c r="G244" s="176"/>
      <c r="H244" s="176"/>
      <c r="I244" s="176"/>
    </row>
    <row r="245" spans="1:9">
      <c r="A245" s="176"/>
      <c r="B245" s="176"/>
      <c r="C245" s="176"/>
      <c r="D245" s="176"/>
      <c r="E245" s="176"/>
      <c r="F245" s="176"/>
      <c r="G245" s="176"/>
      <c r="H245" s="176"/>
      <c r="I245" s="176"/>
    </row>
    <row r="246" spans="1:9">
      <c r="A246" s="176"/>
      <c r="B246" s="176"/>
      <c r="C246" s="176"/>
      <c r="D246" s="176"/>
      <c r="E246" s="176"/>
      <c r="F246" s="176"/>
      <c r="G246" s="176"/>
      <c r="H246" s="176"/>
      <c r="I246" s="176"/>
    </row>
    <row r="247" spans="1:9">
      <c r="A247" s="176"/>
      <c r="B247" s="176"/>
      <c r="C247" s="176"/>
      <c r="D247" s="176"/>
      <c r="E247" s="176"/>
      <c r="F247" s="176"/>
      <c r="G247" s="176"/>
      <c r="H247" s="176"/>
      <c r="I247" s="176"/>
    </row>
    <row r="248" spans="1:9">
      <c r="A248" s="176"/>
      <c r="B248" s="176"/>
      <c r="C248" s="176"/>
      <c r="D248" s="176"/>
      <c r="E248" s="176"/>
      <c r="F248" s="176"/>
      <c r="G248" s="176"/>
      <c r="H248" s="176"/>
      <c r="I248" s="176"/>
    </row>
    <row r="249" spans="1:9">
      <c r="A249" s="176"/>
      <c r="B249" s="176"/>
      <c r="C249" s="176"/>
      <c r="D249" s="176"/>
      <c r="E249" s="176"/>
      <c r="F249" s="176"/>
      <c r="G249" s="176"/>
      <c r="H249" s="176"/>
      <c r="I249" s="176"/>
    </row>
    <row r="250" spans="1:9">
      <c r="A250" s="176"/>
      <c r="B250" s="176"/>
      <c r="C250" s="176"/>
      <c r="D250" s="176"/>
      <c r="E250" s="176"/>
      <c r="F250" s="176"/>
      <c r="G250" s="176"/>
      <c r="H250" s="176"/>
      <c r="I250" s="176"/>
    </row>
    <row r="251" spans="1:9">
      <c r="A251" s="176"/>
      <c r="B251" s="176"/>
      <c r="C251" s="176"/>
      <c r="D251" s="176"/>
      <c r="E251" s="176"/>
      <c r="F251" s="176"/>
      <c r="G251" s="176"/>
      <c r="H251" s="176"/>
      <c r="I251" s="176"/>
    </row>
    <row r="252" spans="1:9">
      <c r="A252" s="176"/>
      <c r="B252" s="176"/>
      <c r="C252" s="176"/>
      <c r="D252" s="176"/>
      <c r="E252" s="176"/>
      <c r="F252" s="176"/>
      <c r="G252" s="176"/>
      <c r="H252" s="176"/>
      <c r="I252" s="176"/>
    </row>
    <row r="253" spans="1:9">
      <c r="A253" s="176"/>
      <c r="B253" s="176"/>
      <c r="C253" s="176"/>
      <c r="D253" s="176"/>
      <c r="E253" s="176"/>
      <c r="F253" s="176"/>
      <c r="G253" s="176"/>
      <c r="H253" s="176"/>
      <c r="I253" s="176"/>
    </row>
    <row r="254" spans="1:9">
      <c r="A254" s="176"/>
      <c r="B254" s="176"/>
      <c r="C254" s="176"/>
      <c r="D254" s="176"/>
      <c r="E254" s="176"/>
      <c r="F254" s="176"/>
      <c r="G254" s="176"/>
      <c r="H254" s="176"/>
      <c r="I254" s="176"/>
    </row>
    <row r="255" spans="1:9">
      <c r="A255" s="176"/>
      <c r="B255" s="176"/>
      <c r="C255" s="176"/>
      <c r="D255" s="176"/>
      <c r="E255" s="176"/>
      <c r="F255" s="176"/>
      <c r="G255" s="176"/>
      <c r="H255" s="176"/>
      <c r="I255" s="176"/>
    </row>
    <row r="256" spans="1:9">
      <c r="A256" s="176"/>
      <c r="B256" s="176"/>
      <c r="C256" s="176"/>
      <c r="D256" s="176"/>
      <c r="E256" s="176"/>
      <c r="F256" s="176"/>
      <c r="G256" s="176"/>
      <c r="H256" s="176"/>
      <c r="I256" s="176"/>
    </row>
    <row r="257" spans="1:9">
      <c r="A257" s="176"/>
      <c r="B257" s="176"/>
      <c r="C257" s="176"/>
      <c r="D257" s="176"/>
      <c r="E257" s="176"/>
      <c r="F257" s="176"/>
      <c r="G257" s="176"/>
      <c r="H257" s="176"/>
      <c r="I257" s="176"/>
    </row>
    <row r="258" spans="1:9">
      <c r="A258" s="176"/>
      <c r="B258" s="176"/>
      <c r="C258" s="176"/>
      <c r="D258" s="176"/>
      <c r="E258" s="176"/>
      <c r="F258" s="176"/>
      <c r="G258" s="176"/>
      <c r="H258" s="176"/>
      <c r="I258" s="176"/>
    </row>
    <row r="259" spans="1:9">
      <c r="A259" s="176"/>
      <c r="B259" s="176"/>
      <c r="C259" s="176"/>
      <c r="D259" s="176"/>
      <c r="E259" s="176"/>
      <c r="F259" s="176"/>
      <c r="G259" s="176"/>
      <c r="H259" s="176"/>
      <c r="I259" s="176"/>
    </row>
    <row r="260" spans="1:9">
      <c r="A260" s="176"/>
      <c r="B260" s="176"/>
      <c r="C260" s="176"/>
      <c r="D260" s="176"/>
      <c r="E260" s="176"/>
      <c r="F260" s="176"/>
      <c r="G260" s="176"/>
      <c r="H260" s="176"/>
      <c r="I260" s="176"/>
    </row>
    <row r="261" spans="1:9">
      <c r="A261" s="176"/>
      <c r="B261" s="176"/>
      <c r="C261" s="176"/>
      <c r="D261" s="176"/>
      <c r="E261" s="176"/>
      <c r="F261" s="176"/>
      <c r="G261" s="176"/>
      <c r="H261" s="176"/>
      <c r="I261" s="176"/>
    </row>
    <row r="262" spans="1:9">
      <c r="A262" s="176"/>
      <c r="B262" s="176"/>
      <c r="C262" s="176"/>
      <c r="D262" s="176"/>
      <c r="E262" s="176"/>
      <c r="F262" s="176"/>
      <c r="G262" s="176"/>
      <c r="H262" s="176"/>
      <c r="I262" s="176"/>
    </row>
    <row r="263" spans="1:9">
      <c r="A263" s="176"/>
      <c r="B263" s="176"/>
      <c r="C263" s="176"/>
      <c r="D263" s="176"/>
      <c r="E263" s="176"/>
      <c r="F263" s="176"/>
      <c r="G263" s="176"/>
      <c r="H263" s="176"/>
      <c r="I263" s="176"/>
    </row>
    <row r="264" spans="1:9">
      <c r="A264" s="176"/>
      <c r="B264" s="176"/>
      <c r="C264" s="176"/>
      <c r="D264" s="176"/>
      <c r="E264" s="176"/>
      <c r="F264" s="176"/>
      <c r="G264" s="176"/>
      <c r="H264" s="176"/>
      <c r="I264" s="176"/>
    </row>
    <row r="265" spans="1:9">
      <c r="A265" s="176"/>
      <c r="B265" s="176"/>
      <c r="C265" s="176"/>
      <c r="D265" s="176"/>
      <c r="E265" s="176"/>
      <c r="F265" s="176"/>
      <c r="G265" s="176"/>
      <c r="H265" s="176"/>
      <c r="I265" s="176"/>
    </row>
    <row r="266" spans="1:9">
      <c r="A266" s="176"/>
      <c r="B266" s="176"/>
      <c r="C266" s="176"/>
      <c r="D266" s="176"/>
      <c r="E266" s="176"/>
      <c r="F266" s="176"/>
      <c r="G266" s="176"/>
      <c r="H266" s="176"/>
      <c r="I266" s="176"/>
    </row>
    <row r="267" spans="1:9">
      <c r="A267" s="176"/>
      <c r="B267" s="176"/>
      <c r="C267" s="176"/>
      <c r="D267" s="176"/>
      <c r="E267" s="176"/>
      <c r="F267" s="176"/>
      <c r="G267" s="176"/>
      <c r="H267" s="176"/>
      <c r="I267" s="176"/>
    </row>
    <row r="268" spans="1:9">
      <c r="A268" s="176"/>
      <c r="B268" s="176"/>
      <c r="C268" s="176"/>
      <c r="D268" s="176"/>
      <c r="E268" s="176"/>
      <c r="F268" s="176"/>
      <c r="G268" s="176"/>
      <c r="H268" s="176"/>
      <c r="I268" s="176"/>
    </row>
    <row r="269" spans="1:9">
      <c r="A269" s="176"/>
      <c r="B269" s="176"/>
      <c r="C269" s="176"/>
      <c r="D269" s="176"/>
      <c r="E269" s="176"/>
      <c r="F269" s="176"/>
      <c r="G269" s="176"/>
      <c r="H269" s="176"/>
      <c r="I269" s="176"/>
    </row>
    <row r="270" spans="1:9">
      <c r="A270" s="176"/>
      <c r="B270" s="176"/>
      <c r="C270" s="176"/>
      <c r="D270" s="176"/>
      <c r="E270" s="176"/>
      <c r="F270" s="176"/>
      <c r="G270" s="176"/>
      <c r="H270" s="176"/>
      <c r="I270" s="176"/>
    </row>
    <row r="271" spans="1:9">
      <c r="A271" s="176"/>
      <c r="B271" s="176"/>
      <c r="C271" s="176"/>
      <c r="D271" s="176"/>
      <c r="E271" s="176"/>
      <c r="F271" s="176"/>
      <c r="G271" s="176"/>
      <c r="H271" s="176"/>
      <c r="I271" s="176"/>
    </row>
    <row r="272" spans="1:9">
      <c r="A272" s="176"/>
      <c r="B272" s="176"/>
      <c r="C272" s="176"/>
      <c r="D272" s="176"/>
      <c r="E272" s="176"/>
      <c r="F272" s="176"/>
      <c r="G272" s="176"/>
      <c r="H272" s="176"/>
      <c r="I272" s="176"/>
    </row>
    <row r="273" spans="1:9">
      <c r="A273" s="176"/>
      <c r="B273" s="176"/>
      <c r="C273" s="176"/>
      <c r="D273" s="176"/>
      <c r="E273" s="176"/>
      <c r="F273" s="176"/>
      <c r="G273" s="176"/>
      <c r="H273" s="176"/>
      <c r="I273" s="176"/>
    </row>
    <row r="274" spans="1:9">
      <c r="A274" s="176"/>
      <c r="B274" s="176"/>
      <c r="C274" s="176"/>
      <c r="D274" s="176"/>
      <c r="E274" s="176"/>
      <c r="F274" s="176"/>
      <c r="G274" s="176"/>
      <c r="H274" s="176"/>
      <c r="I274" s="176"/>
    </row>
    <row r="275" spans="1:9">
      <c r="A275" s="176"/>
      <c r="B275" s="176"/>
      <c r="C275" s="176"/>
      <c r="D275" s="176"/>
      <c r="E275" s="176"/>
      <c r="F275" s="176"/>
      <c r="G275" s="176"/>
      <c r="H275" s="176"/>
      <c r="I275" s="176"/>
    </row>
    <row r="276" spans="1:9">
      <c r="A276" s="176"/>
      <c r="B276" s="176"/>
      <c r="C276" s="176"/>
      <c r="D276" s="176"/>
      <c r="E276" s="176"/>
      <c r="F276" s="176"/>
      <c r="G276" s="176"/>
      <c r="H276" s="176"/>
      <c r="I276" s="176"/>
    </row>
    <row r="277" spans="1:9">
      <c r="A277" s="176"/>
      <c r="B277" s="176"/>
      <c r="C277" s="176"/>
      <c r="D277" s="176"/>
      <c r="E277" s="176"/>
      <c r="F277" s="176"/>
      <c r="G277" s="176"/>
      <c r="H277" s="176"/>
      <c r="I277" s="176"/>
    </row>
    <row r="278" spans="1:9">
      <c r="A278" s="176"/>
      <c r="B278" s="176"/>
      <c r="C278" s="176"/>
      <c r="D278" s="176"/>
      <c r="E278" s="176"/>
      <c r="F278" s="176"/>
      <c r="G278" s="176"/>
      <c r="H278" s="176"/>
      <c r="I278" s="176"/>
    </row>
    <row r="279" spans="1:9">
      <c r="A279" s="176"/>
      <c r="B279" s="176"/>
      <c r="C279" s="176"/>
      <c r="D279" s="176"/>
      <c r="E279" s="176"/>
      <c r="F279" s="176"/>
      <c r="G279" s="176"/>
      <c r="H279" s="176"/>
      <c r="I279" s="176"/>
    </row>
    <row r="280" spans="1:9">
      <c r="A280" s="176"/>
      <c r="B280" s="176"/>
      <c r="C280" s="176"/>
      <c r="D280" s="176"/>
      <c r="E280" s="176"/>
      <c r="F280" s="176"/>
      <c r="G280" s="176"/>
      <c r="H280" s="176"/>
      <c r="I280" s="176"/>
    </row>
    <row r="281" spans="1:9">
      <c r="A281" s="176"/>
      <c r="B281" s="176"/>
      <c r="C281" s="176"/>
      <c r="D281" s="176"/>
      <c r="E281" s="176"/>
      <c r="F281" s="176"/>
      <c r="G281" s="176"/>
      <c r="H281" s="176"/>
      <c r="I281" s="176"/>
    </row>
    <row r="282" spans="1:9">
      <c r="A282" s="176"/>
      <c r="B282" s="176"/>
      <c r="C282" s="176"/>
      <c r="D282" s="176"/>
      <c r="E282" s="176"/>
      <c r="F282" s="176"/>
      <c r="G282" s="176"/>
      <c r="H282" s="176"/>
      <c r="I282" s="176"/>
    </row>
    <row r="283" spans="1:9">
      <c r="A283" s="176"/>
      <c r="B283" s="176"/>
      <c r="C283" s="176"/>
      <c r="D283" s="176"/>
      <c r="E283" s="176"/>
      <c r="F283" s="176"/>
      <c r="G283" s="176"/>
      <c r="H283" s="176"/>
      <c r="I283" s="176"/>
    </row>
    <row r="284" spans="1:9">
      <c r="A284" s="176"/>
      <c r="B284" s="176"/>
      <c r="C284" s="176"/>
      <c r="D284" s="176"/>
      <c r="E284" s="176"/>
      <c r="F284" s="176"/>
      <c r="G284" s="176"/>
      <c r="H284" s="176"/>
      <c r="I284" s="176"/>
    </row>
    <row r="285" spans="1:9">
      <c r="A285" s="176"/>
      <c r="B285" s="176"/>
      <c r="C285" s="176"/>
      <c r="D285" s="176"/>
      <c r="E285" s="176"/>
      <c r="F285" s="176"/>
      <c r="G285" s="176"/>
      <c r="H285" s="176"/>
      <c r="I285" s="176"/>
    </row>
    <row r="286" spans="1:9">
      <c r="A286" s="176"/>
      <c r="B286" s="176"/>
      <c r="C286" s="176"/>
      <c r="D286" s="176"/>
      <c r="E286" s="176"/>
      <c r="F286" s="176"/>
      <c r="G286" s="176"/>
      <c r="H286" s="176"/>
      <c r="I286" s="176"/>
    </row>
    <row r="287" spans="1:9">
      <c r="A287" s="176"/>
      <c r="B287" s="176"/>
      <c r="C287" s="176"/>
      <c r="D287" s="176"/>
      <c r="E287" s="176"/>
      <c r="F287" s="176"/>
      <c r="G287" s="176"/>
      <c r="H287" s="176"/>
      <c r="I287" s="176"/>
    </row>
    <row r="288" spans="1:9">
      <c r="A288" s="176"/>
      <c r="B288" s="176"/>
      <c r="C288" s="176"/>
      <c r="D288" s="176"/>
      <c r="E288" s="176"/>
      <c r="F288" s="176"/>
      <c r="G288" s="176"/>
      <c r="H288" s="176"/>
      <c r="I288" s="176"/>
    </row>
    <row r="289" spans="1:9">
      <c r="A289" s="176"/>
      <c r="B289" s="176"/>
      <c r="C289" s="176"/>
      <c r="D289" s="176"/>
      <c r="E289" s="176"/>
      <c r="F289" s="176"/>
      <c r="G289" s="176"/>
      <c r="H289" s="176"/>
      <c r="I289" s="176"/>
    </row>
    <row r="290" spans="1:9">
      <c r="A290" s="176"/>
      <c r="B290" s="176"/>
      <c r="C290" s="176"/>
      <c r="D290" s="176"/>
      <c r="E290" s="176"/>
      <c r="F290" s="176"/>
      <c r="G290" s="176"/>
      <c r="H290" s="176"/>
      <c r="I290" s="176"/>
    </row>
    <row r="291" spans="1:9">
      <c r="A291" s="176"/>
      <c r="B291" s="176"/>
      <c r="C291" s="176"/>
      <c r="D291" s="176"/>
      <c r="E291" s="176"/>
      <c r="F291" s="176"/>
      <c r="G291" s="176"/>
      <c r="H291" s="176"/>
      <c r="I291" s="176"/>
    </row>
    <row r="292" spans="1:9">
      <c r="A292" s="176"/>
      <c r="B292" s="176"/>
      <c r="C292" s="176"/>
      <c r="D292" s="176"/>
      <c r="E292" s="176"/>
      <c r="F292" s="176"/>
      <c r="G292" s="176"/>
      <c r="H292" s="176"/>
      <c r="I292" s="176"/>
    </row>
    <row r="293" spans="1:9">
      <c r="A293" s="176"/>
      <c r="B293" s="176"/>
      <c r="C293" s="176"/>
      <c r="D293" s="176"/>
      <c r="E293" s="176"/>
      <c r="F293" s="176"/>
      <c r="G293" s="176"/>
      <c r="H293" s="176"/>
      <c r="I293" s="176"/>
    </row>
    <row r="294" spans="1:9">
      <c r="A294" s="176"/>
      <c r="B294" s="176"/>
      <c r="C294" s="176"/>
      <c r="D294" s="176"/>
      <c r="E294" s="176"/>
      <c r="F294" s="176"/>
      <c r="G294" s="176"/>
      <c r="H294" s="176"/>
      <c r="I294" s="176"/>
    </row>
    <row r="295" spans="1:9">
      <c r="A295" s="176"/>
      <c r="B295" s="176"/>
      <c r="C295" s="176"/>
      <c r="D295" s="176"/>
      <c r="E295" s="176"/>
      <c r="F295" s="176"/>
      <c r="G295" s="176"/>
      <c r="H295" s="176"/>
      <c r="I295" s="176"/>
    </row>
    <row r="296" spans="1:9">
      <c r="A296" s="176"/>
      <c r="B296" s="176"/>
      <c r="C296" s="176"/>
      <c r="D296" s="176"/>
      <c r="E296" s="176"/>
      <c r="F296" s="176"/>
      <c r="G296" s="176"/>
      <c r="H296" s="176"/>
      <c r="I296" s="176"/>
    </row>
    <row r="297" spans="1:9">
      <c r="A297" s="176"/>
      <c r="B297" s="176"/>
      <c r="C297" s="176"/>
      <c r="D297" s="176"/>
      <c r="E297" s="176"/>
      <c r="F297" s="176"/>
      <c r="G297" s="176"/>
      <c r="H297" s="176"/>
      <c r="I297" s="176"/>
    </row>
    <row r="298" spans="1:9">
      <c r="A298" s="176"/>
      <c r="B298" s="176"/>
      <c r="C298" s="176"/>
      <c r="D298" s="176"/>
      <c r="E298" s="176"/>
      <c r="F298" s="176"/>
      <c r="G298" s="176"/>
      <c r="H298" s="176"/>
      <c r="I298" s="176"/>
    </row>
    <row r="299" spans="1:9">
      <c r="A299" s="176"/>
      <c r="B299" s="176"/>
      <c r="C299" s="176"/>
      <c r="D299" s="176"/>
      <c r="E299" s="176"/>
      <c r="F299" s="176"/>
      <c r="G299" s="176"/>
      <c r="H299" s="176"/>
      <c r="I299" s="176"/>
    </row>
    <row r="300" spans="1:9">
      <c r="A300" s="176"/>
      <c r="B300" s="176"/>
      <c r="C300" s="176"/>
      <c r="D300" s="176"/>
      <c r="E300" s="176"/>
      <c r="F300" s="176"/>
      <c r="G300" s="176"/>
      <c r="H300" s="176"/>
      <c r="I300" s="176"/>
    </row>
    <row r="301" spans="1:9">
      <c r="A301" s="176"/>
      <c r="B301" s="176"/>
      <c r="C301" s="176"/>
      <c r="D301" s="176"/>
      <c r="E301" s="176"/>
      <c r="F301" s="176"/>
      <c r="G301" s="176"/>
      <c r="H301" s="176"/>
      <c r="I301" s="176"/>
    </row>
    <row r="302" spans="1:9">
      <c r="A302" s="176"/>
      <c r="B302" s="176"/>
      <c r="C302" s="176"/>
      <c r="D302" s="176"/>
      <c r="E302" s="176"/>
      <c r="F302" s="176"/>
      <c r="G302" s="176"/>
      <c r="H302" s="176"/>
      <c r="I302" s="176"/>
    </row>
    <row r="303" spans="1:9">
      <c r="A303" s="176"/>
      <c r="B303" s="176"/>
      <c r="C303" s="176"/>
      <c r="D303" s="176"/>
      <c r="E303" s="176"/>
      <c r="F303" s="176"/>
      <c r="G303" s="176"/>
      <c r="H303" s="176"/>
      <c r="I303" s="176"/>
    </row>
    <row r="304" spans="1:9">
      <c r="A304" s="176"/>
      <c r="B304" s="176"/>
      <c r="C304" s="176"/>
      <c r="D304" s="176"/>
      <c r="E304" s="176"/>
      <c r="F304" s="176"/>
      <c r="G304" s="176"/>
      <c r="H304" s="176"/>
      <c r="I304" s="176"/>
    </row>
    <row r="305" spans="1:9">
      <c r="A305" s="176"/>
      <c r="B305" s="176"/>
      <c r="C305" s="176"/>
      <c r="D305" s="176"/>
      <c r="E305" s="176"/>
      <c r="F305" s="176"/>
      <c r="G305" s="176"/>
      <c r="H305" s="176"/>
      <c r="I305" s="176"/>
    </row>
    <row r="306" spans="1:9">
      <c r="A306" s="176"/>
      <c r="B306" s="176"/>
      <c r="C306" s="176"/>
      <c r="D306" s="176"/>
      <c r="E306" s="176"/>
      <c r="F306" s="176"/>
      <c r="G306" s="176"/>
      <c r="H306" s="176"/>
      <c r="I306" s="176"/>
    </row>
    <row r="307" spans="1:9">
      <c r="A307" s="176"/>
      <c r="B307" s="176"/>
      <c r="C307" s="176"/>
      <c r="D307" s="176"/>
      <c r="E307" s="176"/>
      <c r="F307" s="176"/>
      <c r="G307" s="176"/>
      <c r="H307" s="176"/>
      <c r="I307" s="176"/>
    </row>
    <row r="308" spans="1:9">
      <c r="A308" s="176"/>
      <c r="B308" s="176"/>
      <c r="C308" s="176"/>
      <c r="D308" s="176"/>
      <c r="E308" s="176"/>
      <c r="F308" s="176"/>
      <c r="G308" s="176"/>
      <c r="H308" s="176"/>
      <c r="I308" s="176"/>
    </row>
    <row r="309" spans="1:9">
      <c r="A309" s="176"/>
      <c r="B309" s="176"/>
      <c r="C309" s="176"/>
      <c r="D309" s="176"/>
      <c r="E309" s="176"/>
      <c r="F309" s="176"/>
      <c r="G309" s="176"/>
      <c r="H309" s="176"/>
      <c r="I309" s="176"/>
    </row>
    <row r="310" spans="1:9">
      <c r="A310" s="176"/>
      <c r="B310" s="176"/>
      <c r="C310" s="176"/>
      <c r="D310" s="176"/>
      <c r="E310" s="176"/>
      <c r="F310" s="176"/>
      <c r="G310" s="176"/>
      <c r="H310" s="176"/>
      <c r="I310" s="176"/>
    </row>
    <row r="311" spans="1:9">
      <c r="A311" s="176"/>
      <c r="B311" s="176"/>
      <c r="C311" s="176"/>
      <c r="D311" s="176"/>
      <c r="E311" s="176"/>
      <c r="F311" s="176"/>
      <c r="G311" s="176"/>
      <c r="H311" s="176"/>
      <c r="I311" s="176"/>
    </row>
    <row r="312" spans="1:9">
      <c r="A312" s="176"/>
      <c r="B312" s="176"/>
      <c r="C312" s="176"/>
      <c r="D312" s="176"/>
      <c r="E312" s="176"/>
      <c r="F312" s="176"/>
      <c r="G312" s="176"/>
      <c r="H312" s="176"/>
      <c r="I312" s="176"/>
    </row>
    <row r="313" spans="1:9">
      <c r="A313" s="176"/>
      <c r="B313" s="176"/>
      <c r="C313" s="176"/>
      <c r="D313" s="176"/>
      <c r="E313" s="176"/>
      <c r="F313" s="176"/>
      <c r="G313" s="176"/>
      <c r="H313" s="176"/>
      <c r="I313" s="176"/>
    </row>
    <row r="314" spans="1:9">
      <c r="A314" s="176"/>
      <c r="B314" s="176"/>
      <c r="C314" s="176"/>
      <c r="D314" s="176"/>
      <c r="E314" s="176"/>
      <c r="F314" s="176"/>
      <c r="G314" s="176"/>
      <c r="H314" s="176"/>
      <c r="I314" s="176"/>
    </row>
    <row r="315" spans="1:9">
      <c r="A315" s="176"/>
      <c r="B315" s="176"/>
      <c r="C315" s="176"/>
      <c r="D315" s="176"/>
      <c r="E315" s="176"/>
      <c r="F315" s="176"/>
      <c r="G315" s="176"/>
      <c r="H315" s="176"/>
      <c r="I315" s="176"/>
    </row>
    <row r="316" spans="1:9">
      <c r="A316" s="176"/>
      <c r="B316" s="176"/>
      <c r="C316" s="176"/>
      <c r="D316" s="176"/>
      <c r="E316" s="176"/>
      <c r="F316" s="176"/>
      <c r="G316" s="176"/>
      <c r="H316" s="176"/>
      <c r="I316" s="176"/>
    </row>
    <row r="317" spans="1:9">
      <c r="A317" s="176"/>
      <c r="B317" s="176"/>
      <c r="C317" s="176"/>
      <c r="D317" s="176"/>
      <c r="E317" s="176"/>
      <c r="F317" s="176"/>
      <c r="G317" s="176"/>
      <c r="H317" s="176"/>
      <c r="I317" s="176"/>
    </row>
    <row r="318" spans="1:9">
      <c r="A318" s="176"/>
      <c r="B318" s="176"/>
      <c r="C318" s="176"/>
      <c r="D318" s="176"/>
      <c r="E318" s="176"/>
      <c r="F318" s="176"/>
      <c r="G318" s="176"/>
      <c r="H318" s="176"/>
      <c r="I318" s="176"/>
    </row>
    <row r="319" spans="1:9">
      <c r="A319" s="176"/>
      <c r="B319" s="176"/>
      <c r="C319" s="176"/>
      <c r="D319" s="176"/>
      <c r="E319" s="176"/>
      <c r="F319" s="176"/>
      <c r="G319" s="176"/>
      <c r="H319" s="176"/>
      <c r="I319" s="176"/>
    </row>
    <row r="320" spans="1:9">
      <c r="A320" s="176"/>
      <c r="B320" s="176"/>
      <c r="C320" s="176"/>
      <c r="D320" s="176"/>
      <c r="E320" s="176"/>
      <c r="F320" s="176"/>
      <c r="G320" s="176"/>
      <c r="H320" s="176"/>
      <c r="I320" s="176"/>
    </row>
    <row r="321" spans="1:9">
      <c r="A321" s="176"/>
      <c r="B321" s="176"/>
      <c r="C321" s="176"/>
      <c r="D321" s="176"/>
      <c r="E321" s="176"/>
      <c r="F321" s="176"/>
      <c r="G321" s="176"/>
      <c r="H321" s="176"/>
      <c r="I321" s="176"/>
    </row>
    <row r="322" spans="1:9">
      <c r="A322" s="176"/>
      <c r="B322" s="176"/>
      <c r="C322" s="176"/>
      <c r="D322" s="176"/>
      <c r="E322" s="176"/>
      <c r="F322" s="176"/>
      <c r="G322" s="176"/>
      <c r="H322" s="176"/>
      <c r="I322" s="176"/>
    </row>
    <row r="323" spans="1:9">
      <c r="A323" s="176"/>
      <c r="B323" s="176"/>
      <c r="C323" s="176"/>
      <c r="D323" s="176"/>
      <c r="E323" s="176"/>
      <c r="F323" s="176"/>
      <c r="G323" s="176"/>
      <c r="H323" s="176"/>
      <c r="I323" s="176"/>
    </row>
    <row r="324" spans="1:9">
      <c r="A324" s="176"/>
      <c r="B324" s="176"/>
      <c r="C324" s="176"/>
      <c r="D324" s="176"/>
      <c r="E324" s="176"/>
      <c r="F324" s="176"/>
      <c r="G324" s="176"/>
      <c r="H324" s="176"/>
      <c r="I324" s="176"/>
    </row>
    <row r="325" spans="1:9">
      <c r="A325" s="176"/>
      <c r="B325" s="176"/>
      <c r="C325" s="176"/>
      <c r="D325" s="176"/>
      <c r="E325" s="176"/>
      <c r="F325" s="176"/>
      <c r="G325" s="176"/>
      <c r="H325" s="176"/>
      <c r="I325" s="176"/>
    </row>
    <row r="326" spans="1:9">
      <c r="A326" s="176"/>
      <c r="B326" s="176"/>
      <c r="C326" s="176"/>
      <c r="D326" s="176"/>
      <c r="E326" s="176"/>
      <c r="F326" s="176"/>
      <c r="G326" s="176"/>
      <c r="H326" s="176"/>
      <c r="I326" s="176"/>
    </row>
    <row r="327" spans="1:9">
      <c r="A327" s="176"/>
      <c r="B327" s="176"/>
      <c r="C327" s="176"/>
      <c r="D327" s="176"/>
      <c r="E327" s="176"/>
      <c r="F327" s="176"/>
      <c r="G327" s="176"/>
      <c r="H327" s="176"/>
      <c r="I327" s="176"/>
    </row>
    <row r="328" spans="1:9">
      <c r="A328" s="176"/>
      <c r="B328" s="176"/>
      <c r="C328" s="176"/>
      <c r="D328" s="176"/>
      <c r="E328" s="176"/>
      <c r="F328" s="176"/>
      <c r="G328" s="176"/>
      <c r="H328" s="176"/>
      <c r="I328" s="176"/>
    </row>
    <row r="329" spans="1:9">
      <c r="A329" s="176"/>
      <c r="B329" s="176"/>
      <c r="C329" s="176"/>
      <c r="D329" s="176"/>
      <c r="E329" s="176"/>
      <c r="F329" s="176"/>
      <c r="G329" s="176"/>
      <c r="H329" s="176"/>
      <c r="I329" s="176"/>
    </row>
    <row r="330" spans="1:9">
      <c r="A330" s="176"/>
      <c r="B330" s="176"/>
      <c r="C330" s="176"/>
      <c r="D330" s="176"/>
      <c r="E330" s="176"/>
      <c r="F330" s="176"/>
      <c r="G330" s="176"/>
      <c r="H330" s="176"/>
      <c r="I330" s="176"/>
    </row>
    <row r="331" spans="1:9">
      <c r="A331" s="176"/>
      <c r="B331" s="176"/>
      <c r="C331" s="176"/>
      <c r="D331" s="176"/>
      <c r="E331" s="176"/>
      <c r="F331" s="176"/>
      <c r="G331" s="176"/>
      <c r="H331" s="176"/>
      <c r="I331" s="176"/>
    </row>
    <row r="332" spans="1:9">
      <c r="A332" s="176"/>
      <c r="B332" s="176"/>
      <c r="C332" s="176"/>
      <c r="D332" s="176"/>
      <c r="E332" s="176"/>
      <c r="F332" s="176"/>
      <c r="G332" s="176"/>
      <c r="H332" s="176"/>
      <c r="I332" s="176"/>
    </row>
  </sheetData>
  <mergeCells count="4">
    <mergeCell ref="A1:K1"/>
    <mergeCell ref="A2:K2"/>
    <mergeCell ref="A3:K3"/>
    <mergeCell ref="B4:J4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&amp;L&amp;"Arial Cyr,полужирный курсив"&amp;12Главный судья - судья ВК
Главный секретарь - судья I кат&amp;R&amp;"Arial Cyr,полужирный курсив"&amp;12А.К. Барабанщиков(г.Краснодар)
В.М.Нестеров(г.Краснодар)</oddFooter>
  </headerFooter>
  <rowBreaks count="3" manualBreakCount="3">
    <brk id="31" max="10" man="1"/>
    <brk id="77" max="10" man="1"/>
    <brk id="123" max="10" man="1"/>
  </rowBreaks>
  <colBreaks count="1" manualBreakCount="1">
    <brk id="10" max="13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4</v>
      </c>
      <c r="Z8" s="442"/>
      <c r="AA8" s="443"/>
      <c r="AB8" s="448">
        <v>4</v>
      </c>
      <c r="AC8" s="449"/>
      <c r="AD8" s="450"/>
      <c r="AE8" s="441">
        <v>22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>
        <v>10</v>
      </c>
      <c r="C12" s="190"/>
      <c r="D12" s="190"/>
    </row>
    <row r="13" spans="1:48" ht="30" customHeight="1">
      <c r="A13" s="425">
        <v>16</v>
      </c>
      <c r="B13" s="425"/>
      <c r="C13" s="426">
        <v>10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10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151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КЛИМЧЕНКО Виктория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965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156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МАТРИЗАЕВА Александра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1198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154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ВАРТАНОВ Армен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151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КЛИМЧЕНКО Виктория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9</v>
      </c>
      <c r="S24" s="383"/>
      <c r="T24" s="383">
        <v>-3</v>
      </c>
      <c r="U24" s="383"/>
      <c r="V24" s="383">
        <v>8</v>
      </c>
      <c r="W24" s="383"/>
      <c r="X24" s="383">
        <v>5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156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МАТРИЗАЕВА Александра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>
        <v>3</v>
      </c>
      <c r="S25" s="352"/>
      <c r="T25" s="352">
        <v>-12</v>
      </c>
      <c r="U25" s="352"/>
      <c r="V25" s="352">
        <v>15</v>
      </c>
      <c r="W25" s="352"/>
      <c r="X25" s="352">
        <v>1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154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ВАРТАНОВ Армен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-11</v>
      </c>
      <c r="S26" s="366"/>
      <c r="T26" s="366">
        <v>-8</v>
      </c>
      <c r="U26" s="366"/>
      <c r="V26" s="366">
        <v>-9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151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КЛИМЧЕНКО Виктория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65">
        <v>9</v>
      </c>
      <c r="S27" s="352"/>
      <c r="T27" s="352">
        <v>5</v>
      </c>
      <c r="U27" s="352"/>
      <c r="V27" s="352">
        <v>8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156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МАТРИЗАЕВА Александра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"Мирмекс"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5</v>
      </c>
      <c r="Z8" s="442"/>
      <c r="AA8" s="443"/>
      <c r="AB8" s="448">
        <v>4</v>
      </c>
      <c r="AC8" s="449"/>
      <c r="AD8" s="450"/>
      <c r="AE8" s="441">
        <v>23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9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2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14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КОСТКИН Денис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561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82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ЛАПИН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83</v>
      </c>
      <c r="C21" s="193" t="s">
        <v>82</v>
      </c>
      <c r="D21" s="78">
        <v>11</v>
      </c>
      <c r="E21" s="50" t="s">
        <v>84</v>
      </c>
      <c r="F21" s="402" t="str">
        <f>IF(B21="","",VLOOKUP(B21,СПИСКИ!$D:$J,2,FALSE))</f>
        <v>ШЕПЕЛЕВ Роман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ЛОПАТИН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808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КОСТКИН Денис</v>
      </c>
      <c r="M24" s="397"/>
      <c r="N24" s="397"/>
      <c r="O24" s="397"/>
      <c r="P24" s="397"/>
      <c r="Q24" s="397"/>
      <c r="R24" s="398">
        <v>-7</v>
      </c>
      <c r="S24" s="383"/>
      <c r="T24" s="383">
        <v>6</v>
      </c>
      <c r="U24" s="383"/>
      <c r="V24" s="383">
        <v>-7</v>
      </c>
      <c r="W24" s="383"/>
      <c r="X24" s="383">
        <v>-8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82</v>
      </c>
      <c r="B25" s="75"/>
      <c r="C25" s="74">
        <f>IF(D19="","",D19)</f>
        <v>14</v>
      </c>
      <c r="D25" s="76"/>
      <c r="E25" s="60" t="s">
        <v>93</v>
      </c>
      <c r="F25" s="379" t="str">
        <f>IF(A25="","",VLOOKUP(A25,СПИСКИ!$D:$J,2,FALSE))</f>
        <v>ЛАПИН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>
        <v>-6</v>
      </c>
      <c r="S25" s="352"/>
      <c r="T25" s="352">
        <v>-8</v>
      </c>
      <c r="U25" s="352"/>
      <c r="V25" s="352">
        <v>-4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83</v>
      </c>
      <c r="B26" s="75"/>
      <c r="C26" s="74">
        <f>IF(D21="","",D21)</f>
        <v>11</v>
      </c>
      <c r="D26" s="76"/>
      <c r="E26" s="61" t="s">
        <v>84</v>
      </c>
      <c r="F26" s="379" t="str">
        <f>IF(A26="","",VLOOKUP(A26,СПИСКИ!$D:$J,2,FALSE))</f>
        <v>ШЕПЕЛЕВ Роман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ЛОПАТИН Александр</v>
      </c>
      <c r="M26" s="380"/>
      <c r="N26" s="380"/>
      <c r="O26" s="380"/>
      <c r="P26" s="380"/>
      <c r="Q26" s="381"/>
      <c r="R26" s="382">
        <v>13</v>
      </c>
      <c r="S26" s="366"/>
      <c r="T26" s="366">
        <v>6</v>
      </c>
      <c r="U26" s="366"/>
      <c r="V26" s="366">
        <v>-11</v>
      </c>
      <c r="W26" s="366"/>
      <c r="X26" s="366">
        <v>-5</v>
      </c>
      <c r="Y26" s="366"/>
      <c r="Z26" s="366">
        <v>-5</v>
      </c>
      <c r="AA26" s="367"/>
      <c r="AB26" s="368">
        <f>IF(R26="","",SUM(AJ26:AN26))</f>
        <v>2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1</v>
      </c>
      <c r="AR26" s="100">
        <f>IF(X26&lt;0,1,0)</f>
        <v>1</v>
      </c>
      <c r="AS26" s="100">
        <f>IF(Z26&lt;0,1,0)</f>
        <v>1</v>
      </c>
    </row>
    <row r="27" spans="1:45" ht="30" customHeight="1">
      <c r="A27" s="74">
        <f>IF(B19="","",B19)</f>
        <v>81</v>
      </c>
      <c r="B27" s="75"/>
      <c r="C27" s="74">
        <f>IF(D19="","",D19)</f>
        <v>14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82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ЛАПИН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КОСТКИН Денис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3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"Эдельвейс-юг" г.Краснодар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13562</v>
      </c>
      <c r="W8" s="442"/>
      <c r="X8" s="443"/>
      <c r="Y8" s="441">
        <v>6</v>
      </c>
      <c r="Z8" s="442"/>
      <c r="AA8" s="443"/>
      <c r="AB8" s="448">
        <v>4</v>
      </c>
      <c r="AC8" s="449"/>
      <c r="AD8" s="450"/>
      <c r="AE8" s="441">
        <v>24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3</v>
      </c>
      <c r="B13" s="425"/>
      <c r="C13" s="426">
        <v>8</v>
      </c>
      <c r="D13" s="426"/>
      <c r="E13" s="427" t="str">
        <f>IF(A13="","",VLOOKUP(A13,СПИСКИ!$B:$J,2,FALSE))</f>
        <v>"Эдельвейс-юг"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8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8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24</v>
      </c>
      <c r="C19" s="193" t="s">
        <v>81</v>
      </c>
      <c r="D19" s="78">
        <v>74</v>
      </c>
      <c r="E19" s="42" t="s">
        <v>92</v>
      </c>
      <c r="F19" s="399" t="str">
        <f>IF(B19="","",VLOOKUP(B19,СПИСКИ!$D:$J,2,FALSE))</f>
        <v>ШУМАКОВ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ОСИПОВ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822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25</v>
      </c>
      <c r="C20" s="193" t="s">
        <v>80</v>
      </c>
      <c r="D20" s="78">
        <v>75</v>
      </c>
      <c r="E20" s="42" t="s">
        <v>93</v>
      </c>
      <c r="F20" s="399" t="str">
        <f>IF(B20="","",VLOOKUP(B20,СПИСКИ!$D:$J,2,FALSE))</f>
        <v>ЗУБОТЫКИН Юрий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655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МАСОВЕР Андрей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820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22</v>
      </c>
      <c r="C21" s="193" t="s">
        <v>82</v>
      </c>
      <c r="D21" s="78">
        <v>72</v>
      </c>
      <c r="E21" s="50" t="s">
        <v>84</v>
      </c>
      <c r="F21" s="402" t="str">
        <f>IF(B21="","",VLOOKUP(B21,СПИСКИ!$D:$J,2,FALSE))</f>
        <v>БОНДАРЬ Владимир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618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ЧЕРНОКНИЖНИКОВ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601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24</v>
      </c>
      <c r="B24" s="75"/>
      <c r="C24" s="74">
        <f>IF(D20="","",D20)</f>
        <v>75</v>
      </c>
      <c r="D24" s="76"/>
      <c r="E24" s="59" t="s">
        <v>92</v>
      </c>
      <c r="F24" s="396" t="str">
        <f>IF(A24="","",VLOOKUP(A24,СПИСКИ!$D:$J,2,FALSE))</f>
        <v>ШУМАКОВ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ОСИПОВ Дмитрий</v>
      </c>
      <c r="M24" s="397"/>
      <c r="N24" s="397"/>
      <c r="O24" s="397"/>
      <c r="P24" s="397"/>
      <c r="Q24" s="397"/>
      <c r="R24" s="398">
        <v>-9</v>
      </c>
      <c r="S24" s="383"/>
      <c r="T24" s="383">
        <v>-4</v>
      </c>
      <c r="U24" s="383"/>
      <c r="V24" s="383">
        <v>8</v>
      </c>
      <c r="W24" s="383"/>
      <c r="X24" s="383">
        <v>-9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25</v>
      </c>
      <c r="B25" s="75"/>
      <c r="C25" s="74">
        <f>IF(D19="","",D19)</f>
        <v>74</v>
      </c>
      <c r="D25" s="76"/>
      <c r="E25" s="60" t="s">
        <v>93</v>
      </c>
      <c r="F25" s="379" t="str">
        <f>IF(A25="","",VLOOKUP(A25,СПИСКИ!$D:$J,2,FALSE))</f>
        <v>ЗУБОТЫКИН Юрий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МАСОВЕР Андрей</v>
      </c>
      <c r="M25" s="364"/>
      <c r="N25" s="364"/>
      <c r="O25" s="364"/>
      <c r="P25" s="364"/>
      <c r="Q25" s="364"/>
      <c r="R25" s="365">
        <v>-6</v>
      </c>
      <c r="S25" s="352"/>
      <c r="T25" s="352">
        <v>7</v>
      </c>
      <c r="U25" s="352"/>
      <c r="V25" s="352">
        <v>-6</v>
      </c>
      <c r="W25" s="352"/>
      <c r="X25" s="352">
        <v>-8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22</v>
      </c>
      <c r="B26" s="75"/>
      <c r="C26" s="74">
        <f>IF(D21="","",D21)</f>
        <v>72</v>
      </c>
      <c r="D26" s="76"/>
      <c r="E26" s="61" t="s">
        <v>84</v>
      </c>
      <c r="F26" s="379" t="str">
        <f>IF(A26="","",VLOOKUP(A26,СПИСКИ!$D:$J,2,FALSE))</f>
        <v>БОНДАРЬ Владимир</v>
      </c>
      <c r="G26" s="380"/>
      <c r="H26" s="380"/>
      <c r="I26" s="380"/>
      <c r="J26" s="380"/>
      <c r="K26" s="194" t="s">
        <v>82</v>
      </c>
      <c r="L26" s="451" t="str">
        <f>IF(C26="","",VLOOKUP(C26,СПИСКИ!$D:$J,2,FALSE))</f>
        <v>ЧЕРНОКНИЖНИКОВ Александр</v>
      </c>
      <c r="M26" s="452"/>
      <c r="N26" s="452"/>
      <c r="O26" s="452"/>
      <c r="P26" s="452"/>
      <c r="Q26" s="453"/>
      <c r="R26" s="382">
        <v>12</v>
      </c>
      <c r="S26" s="366"/>
      <c r="T26" s="366">
        <v>9</v>
      </c>
      <c r="U26" s="366"/>
      <c r="V26" s="366">
        <v>-3</v>
      </c>
      <c r="W26" s="366"/>
      <c r="X26" s="366">
        <v>-7</v>
      </c>
      <c r="Y26" s="366"/>
      <c r="Z26" s="366">
        <v>-9</v>
      </c>
      <c r="AA26" s="367"/>
      <c r="AB26" s="368">
        <f>IF(R26="","",SUM(AJ26:AN26))</f>
        <v>2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1</v>
      </c>
      <c r="AR26" s="100">
        <f>IF(X26&lt;0,1,0)</f>
        <v>1</v>
      </c>
      <c r="AS26" s="100">
        <f>IF(Z26&lt;0,1,0)</f>
        <v>1</v>
      </c>
    </row>
    <row r="27" spans="1:45" ht="30" customHeight="1">
      <c r="A27" s="74">
        <f>IF(B19="","",B19)</f>
        <v>24</v>
      </c>
      <c r="B27" s="75"/>
      <c r="C27" s="74">
        <f>IF(D19="","",D19)</f>
        <v>74</v>
      </c>
      <c r="D27" s="76"/>
      <c r="E27" s="60" t="s">
        <v>986</v>
      </c>
      <c r="F27" s="363" t="str">
        <f>IF(A27="","",VLOOKUP(A27,СПИСКИ!$D:$J,2,FALSE))</f>
        <v>ШУМАКОВ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МАСОВЕР Андрей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25</v>
      </c>
      <c r="B28" s="75"/>
      <c r="C28" s="74">
        <f>D20</f>
        <v>75</v>
      </c>
      <c r="D28" s="76"/>
      <c r="E28" s="63" t="s">
        <v>985</v>
      </c>
      <c r="F28" s="360" t="str">
        <f>IF(A28="","",VLOOKUP(A28,СПИСКИ!$D:$J,2,FALSE))</f>
        <v>ЗУБОТЫКИН Юрий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ОСИПОВ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4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1</v>
      </c>
      <c r="Z8" s="442"/>
      <c r="AA8" s="443"/>
      <c r="AB8" s="448">
        <v>5</v>
      </c>
      <c r="AC8" s="449"/>
      <c r="AD8" s="450"/>
      <c r="AE8" s="441">
        <v>25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12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12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112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ТРЕТЬЯКОВ Даниил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345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</v>
      </c>
      <c r="C21" s="193" t="s">
        <v>82</v>
      </c>
      <c r="D21" s="78">
        <v>114</v>
      </c>
      <c r="E21" s="50" t="s">
        <v>84</v>
      </c>
      <c r="F21" s="402" t="str">
        <f>IF(B21="","",VLOOKUP(B21,СПИСКИ!$D:$J,2,FALSE))</f>
        <v>ДОРОФЕЕВ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ЧЕРЕВКО Дмитрий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194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ТРЕТЬЯКОВ Даниил</v>
      </c>
      <c r="M24" s="397"/>
      <c r="N24" s="397"/>
      <c r="O24" s="397"/>
      <c r="P24" s="397"/>
      <c r="Q24" s="397"/>
      <c r="R24" s="398">
        <v>3</v>
      </c>
      <c r="S24" s="383"/>
      <c r="T24" s="383">
        <v>5</v>
      </c>
      <c r="U24" s="383"/>
      <c r="V24" s="383">
        <v>7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112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11</v>
      </c>
      <c r="S25" s="352"/>
      <c r="T25" s="352">
        <v>3</v>
      </c>
      <c r="U25" s="352"/>
      <c r="V25" s="352">
        <v>-11</v>
      </c>
      <c r="W25" s="352"/>
      <c r="X25" s="352">
        <v>-8</v>
      </c>
      <c r="Y25" s="352"/>
      <c r="Z25" s="352">
        <v>-9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1</v>
      </c>
      <c r="B26" s="75"/>
      <c r="C26" s="74">
        <f>IF(D21="","",D21)</f>
        <v>114</v>
      </c>
      <c r="D26" s="76"/>
      <c r="E26" s="61" t="s">
        <v>84</v>
      </c>
      <c r="F26" s="379" t="str">
        <f>IF(A26="","",VLOOKUP(A26,СПИСКИ!$D:$J,2,FALSE))</f>
        <v>ДОРОФЕЕВ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ЧЕРЕВКО Дмитрий</v>
      </c>
      <c r="M26" s="380"/>
      <c r="N26" s="380"/>
      <c r="O26" s="380"/>
      <c r="P26" s="380"/>
      <c r="Q26" s="381"/>
      <c r="R26" s="382">
        <v>1</v>
      </c>
      <c r="S26" s="366"/>
      <c r="T26" s="366">
        <v>1</v>
      </c>
      <c r="U26" s="366"/>
      <c r="V26" s="366">
        <v>1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112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>
        <v>2</v>
      </c>
      <c r="S27" s="352"/>
      <c r="T27" s="352">
        <v>4</v>
      </c>
      <c r="U27" s="352"/>
      <c r="V27" s="352">
        <v>3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ТРЕТЬЯКОВ Даниил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4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2</v>
      </c>
      <c r="Z8" s="442"/>
      <c r="AA8" s="443"/>
      <c r="AB8" s="448">
        <v>5</v>
      </c>
      <c r="AC8" s="449"/>
      <c r="AD8" s="450"/>
      <c r="AE8" s="441">
        <v>26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11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11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123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РАКОВА Мария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846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126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УМАНЕЦ Софья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749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124</v>
      </c>
      <c r="C21" s="193" t="s">
        <v>82</v>
      </c>
      <c r="D21" s="78">
        <v>104</v>
      </c>
      <c r="E21" s="50" t="s">
        <v>84</v>
      </c>
      <c r="F21" s="402" t="str">
        <f>IF(B21="","",VLOOKUP(B21,СПИСКИ!$D:$J,2,FALSE))</f>
        <v>ЮСУПОВА Карина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924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ЗАЙЦЕВ Игорь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532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123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РАКОВА Мария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>
        <v>4</v>
      </c>
      <c r="S24" s="383"/>
      <c r="T24" s="383">
        <v>-10</v>
      </c>
      <c r="U24" s="383"/>
      <c r="V24" s="383">
        <v>-6</v>
      </c>
      <c r="W24" s="383"/>
      <c r="X24" s="383">
        <v>-7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126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УМАНЕЦ Софья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18</v>
      </c>
      <c r="S25" s="352"/>
      <c r="T25" s="352">
        <v>8</v>
      </c>
      <c r="U25" s="352"/>
      <c r="V25" s="352">
        <v>8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124</v>
      </c>
      <c r="B26" s="75"/>
      <c r="C26" s="74">
        <f>IF(D21="","",D21)</f>
        <v>104</v>
      </c>
      <c r="D26" s="76"/>
      <c r="E26" s="61" t="s">
        <v>84</v>
      </c>
      <c r="F26" s="379" t="str">
        <f>IF(A26="","",VLOOKUP(A26,СПИСКИ!$D:$J,2,FALSE))</f>
        <v>ЮСУПОВА Карина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ЗАЙЦЕВ Игорь</v>
      </c>
      <c r="M26" s="380"/>
      <c r="N26" s="380"/>
      <c r="O26" s="380"/>
      <c r="P26" s="380"/>
      <c r="Q26" s="381"/>
      <c r="R26" s="382">
        <v>9</v>
      </c>
      <c r="S26" s="366"/>
      <c r="T26" s="366">
        <v>4</v>
      </c>
      <c r="U26" s="366"/>
      <c r="V26" s="366">
        <v>8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123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РАКОВА Мария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>
        <v>6</v>
      </c>
      <c r="S27" s="352"/>
      <c r="T27" s="352">
        <v>6</v>
      </c>
      <c r="U27" s="352"/>
      <c r="V27" s="352">
        <v>10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126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УМАНЕЦ Софья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2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"Машиностроитель" г.Тихорецк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3</v>
      </c>
      <c r="Z8" s="442"/>
      <c r="AA8" s="443"/>
      <c r="AB8" s="448">
        <v>5</v>
      </c>
      <c r="AC8" s="449"/>
      <c r="AD8" s="450"/>
      <c r="AE8" s="441">
        <v>27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9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15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"Машиностроитель" г.Тихорецк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75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141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АНТИФЕЕВ Олег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416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83</v>
      </c>
      <c r="C20" s="193" t="s">
        <v>80</v>
      </c>
      <c r="D20" s="78">
        <v>142</v>
      </c>
      <c r="E20" s="42" t="s">
        <v>93</v>
      </c>
      <c r="F20" s="399" t="str">
        <f>IF(B20="","",VLOOKUP(B20,СПИСКИ!$D:$J,2,FALSE))</f>
        <v>ШЕПЕЛЕВ Роман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ЕЛИСЕЕВ Максим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596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82</v>
      </c>
      <c r="C21" s="193" t="s">
        <v>82</v>
      </c>
      <c r="D21" s="78">
        <v>143</v>
      </c>
      <c r="E21" s="50" t="s">
        <v>84</v>
      </c>
      <c r="F21" s="402" t="str">
        <f>IF(B21="","",VLOOKUP(B21,СПИСКИ!$D:$J,2,FALSE))</f>
        <v>ЛАПИН Андрей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ВАСИЛЕНКО Михаил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274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142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АНТИФЕЕВ Олег</v>
      </c>
      <c r="M24" s="397"/>
      <c r="N24" s="397"/>
      <c r="O24" s="397"/>
      <c r="P24" s="397"/>
      <c r="Q24" s="397"/>
      <c r="R24" s="398">
        <v>-5</v>
      </c>
      <c r="S24" s="383"/>
      <c r="T24" s="383">
        <v>-4</v>
      </c>
      <c r="U24" s="383"/>
      <c r="V24" s="383">
        <v>8</v>
      </c>
      <c r="W24" s="383"/>
      <c r="X24" s="383">
        <v>8</v>
      </c>
      <c r="Y24" s="383"/>
      <c r="Z24" s="383">
        <v>-8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83</v>
      </c>
      <c r="B25" s="75"/>
      <c r="C25" s="74">
        <f>IF(D19="","",D19)</f>
        <v>141</v>
      </c>
      <c r="D25" s="76"/>
      <c r="E25" s="60" t="s">
        <v>93</v>
      </c>
      <c r="F25" s="379" t="str">
        <f>IF(A25="","",VLOOKUP(A25,СПИСКИ!$D:$J,2,FALSE))</f>
        <v>ШЕПЕЛЕВ Роман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ЕЛИСЕЕВ Максим</v>
      </c>
      <c r="M25" s="364"/>
      <c r="N25" s="364"/>
      <c r="O25" s="364"/>
      <c r="P25" s="364"/>
      <c r="Q25" s="364"/>
      <c r="R25" s="365">
        <v>8</v>
      </c>
      <c r="S25" s="352"/>
      <c r="T25" s="352">
        <v>-2</v>
      </c>
      <c r="U25" s="352"/>
      <c r="V25" s="352">
        <v>-5</v>
      </c>
      <c r="W25" s="352"/>
      <c r="X25" s="352">
        <v>7</v>
      </c>
      <c r="Y25" s="352"/>
      <c r="Z25" s="352">
        <v>-6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1</v>
      </c>
    </row>
    <row r="26" spans="1:45" ht="30" customHeight="1">
      <c r="A26" s="74">
        <f>IF(B21="","",B21)</f>
        <v>82</v>
      </c>
      <c r="B26" s="75"/>
      <c r="C26" s="74">
        <f>IF(D21="","",D21)</f>
        <v>143</v>
      </c>
      <c r="D26" s="76"/>
      <c r="E26" s="61" t="s">
        <v>84</v>
      </c>
      <c r="F26" s="379" t="str">
        <f>IF(A26="","",VLOOKUP(A26,СПИСКИ!$D:$J,2,FALSE))</f>
        <v>ЛАПИН Андрей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ВАСИЛЕНКО Михаил</v>
      </c>
      <c r="M26" s="380"/>
      <c r="N26" s="380"/>
      <c r="O26" s="380"/>
      <c r="P26" s="380"/>
      <c r="Q26" s="381"/>
      <c r="R26" s="382">
        <v>11</v>
      </c>
      <c r="S26" s="366"/>
      <c r="T26" s="366">
        <v>2</v>
      </c>
      <c r="U26" s="366"/>
      <c r="V26" s="366">
        <v>-7</v>
      </c>
      <c r="W26" s="366"/>
      <c r="X26" s="366">
        <v>11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141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ЕЛИСЕЕВ Максим</v>
      </c>
      <c r="M27" s="364"/>
      <c r="N27" s="364"/>
      <c r="O27" s="364"/>
      <c r="P27" s="364"/>
      <c r="Q27" s="364"/>
      <c r="R27" s="365">
        <v>-6</v>
      </c>
      <c r="S27" s="352"/>
      <c r="T27" s="352">
        <v>-8</v>
      </c>
      <c r="U27" s="352"/>
      <c r="V27" s="352">
        <v>-7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83</v>
      </c>
      <c r="B28" s="75"/>
      <c r="C28" s="74">
        <f>D20</f>
        <v>142</v>
      </c>
      <c r="D28" s="76"/>
      <c r="E28" s="63" t="s">
        <v>985</v>
      </c>
      <c r="F28" s="360" t="str">
        <f>IF(A28="","",VLOOKUP(A28,СПИСКИ!$D:$J,2,FALSE))</f>
        <v>ШЕПЕЛЕВ Роман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АНТИФЕЕВ Олег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7</v>
      </c>
      <c r="AC29" s="341"/>
      <c r="AD29" s="341">
        <f>IF(R24="","",SUM(AD24:AE28))</f>
        <v>10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"ТТ-Симферополь" г.Симферополь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4</v>
      </c>
      <c r="Z8" s="442"/>
      <c r="AA8" s="443"/>
      <c r="AB8" s="448">
        <v>5</v>
      </c>
      <c r="AC8" s="449"/>
      <c r="AD8" s="450"/>
      <c r="AE8" s="441">
        <v>28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10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14</v>
      </c>
      <c r="B16" s="411"/>
      <c r="C16" s="412">
        <v>10</v>
      </c>
      <c r="D16" s="413"/>
      <c r="E16" s="414" t="str">
        <f>IF(A16="","",VLOOKUP(A16,СПИСКИ!$B:$J,2,FALSE))</f>
        <v>"ТТ-Симферополь" г.Симферополь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70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132</v>
      </c>
      <c r="C19" s="193" t="s">
        <v>81</v>
      </c>
      <c r="D19" s="78">
        <v>94</v>
      </c>
      <c r="E19" s="42" t="s">
        <v>92</v>
      </c>
      <c r="F19" s="399" t="str">
        <f>IF(B19="","",VLOOKUP(B19,СПИСКИ!$D:$J,2,FALSE))</f>
        <v>СЕРДЮК Роман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392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ЭРЕНЦЕНОВ Алдар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527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134</v>
      </c>
      <c r="C20" s="193" t="s">
        <v>80</v>
      </c>
      <c r="D20" s="78">
        <v>91</v>
      </c>
      <c r="E20" s="42" t="s">
        <v>93</v>
      </c>
      <c r="F20" s="399" t="str">
        <f>IF(B20="","",VLOOKUP(B20,СПИСКИ!$D:$J,2,FALSE))</f>
        <v>СОЛОВЕЙ Юрий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455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ЖУРАВЛЕВ Евгений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131</v>
      </c>
      <c r="C21" s="193" t="s">
        <v>82</v>
      </c>
      <c r="D21" s="78">
        <v>92</v>
      </c>
      <c r="E21" s="50" t="s">
        <v>84</v>
      </c>
      <c r="F21" s="402" t="str">
        <f>IF(B21="","",VLOOKUP(B21,СПИСКИ!$D:$J,2,FALSE))</f>
        <v>ТОМУЛИС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ЛЕБЕДЕВ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367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132</v>
      </c>
      <c r="B24" s="75"/>
      <c r="C24" s="74">
        <f>IF(D20="","",D20)</f>
        <v>91</v>
      </c>
      <c r="D24" s="76"/>
      <c r="E24" s="59" t="s">
        <v>92</v>
      </c>
      <c r="F24" s="396" t="str">
        <f>IF(A24="","",VLOOKUP(A24,СПИСКИ!$D:$J,2,FALSE))</f>
        <v>СЕРДЮК Роман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ЭРЕНЦЕНОВ Алдар</v>
      </c>
      <c r="M24" s="397"/>
      <c r="N24" s="397"/>
      <c r="O24" s="397"/>
      <c r="P24" s="397"/>
      <c r="Q24" s="397"/>
      <c r="R24" s="398">
        <v>2</v>
      </c>
      <c r="S24" s="383"/>
      <c r="T24" s="383">
        <v>5</v>
      </c>
      <c r="U24" s="383"/>
      <c r="V24" s="383">
        <v>4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134</v>
      </c>
      <c r="B25" s="75"/>
      <c r="C25" s="74">
        <f>IF(D19="","",D19)</f>
        <v>94</v>
      </c>
      <c r="D25" s="76"/>
      <c r="E25" s="60" t="s">
        <v>93</v>
      </c>
      <c r="F25" s="379" t="str">
        <f>IF(A25="","",VLOOKUP(A25,СПИСКИ!$D:$J,2,FALSE))</f>
        <v>СОЛОВЕЙ Юрий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ЖУРАВЛЕВ Евгений</v>
      </c>
      <c r="M25" s="364"/>
      <c r="N25" s="364"/>
      <c r="O25" s="364"/>
      <c r="P25" s="364"/>
      <c r="Q25" s="364"/>
      <c r="R25" s="365">
        <v>-8</v>
      </c>
      <c r="S25" s="352"/>
      <c r="T25" s="352">
        <v>-6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131</v>
      </c>
      <c r="B26" s="75"/>
      <c r="C26" s="74">
        <f>IF(D21="","",D21)</f>
        <v>92</v>
      </c>
      <c r="D26" s="76"/>
      <c r="E26" s="61" t="s">
        <v>84</v>
      </c>
      <c r="F26" s="379" t="str">
        <f>IF(A26="","",VLOOKUP(A26,СПИСКИ!$D:$J,2,FALSE))</f>
        <v>ТОМУЛИС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ЛЕБЕДЕВ Александр</v>
      </c>
      <c r="M26" s="380"/>
      <c r="N26" s="380"/>
      <c r="O26" s="380"/>
      <c r="P26" s="380"/>
      <c r="Q26" s="381"/>
      <c r="R26" s="382">
        <v>4</v>
      </c>
      <c r="S26" s="366"/>
      <c r="T26" s="366">
        <v>-6</v>
      </c>
      <c r="U26" s="366"/>
      <c r="V26" s="366">
        <v>7</v>
      </c>
      <c r="W26" s="366"/>
      <c r="X26" s="366">
        <v>-4</v>
      </c>
      <c r="Y26" s="366"/>
      <c r="Z26" s="366">
        <v>-6</v>
      </c>
      <c r="AA26" s="367"/>
      <c r="AB26" s="368">
        <f>IF(R26="","",SUM(AJ26:AN26))</f>
        <v>2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1</v>
      </c>
    </row>
    <row r="27" spans="1:45" ht="30" customHeight="1">
      <c r="A27" s="74">
        <f>IF(B19="","",B19)</f>
        <v>132</v>
      </c>
      <c r="B27" s="75"/>
      <c r="C27" s="74">
        <f>IF(D19="","",D19)</f>
        <v>94</v>
      </c>
      <c r="D27" s="76"/>
      <c r="E27" s="60" t="s">
        <v>986</v>
      </c>
      <c r="F27" s="363" t="str">
        <f>IF(A27="","",VLOOKUP(A27,СПИСКИ!$D:$J,2,FALSE))</f>
        <v>СЕРДЮК Роман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ЖУРАВЛЕВ Евгений</v>
      </c>
      <c r="M27" s="364"/>
      <c r="N27" s="364"/>
      <c r="O27" s="364"/>
      <c r="P27" s="364"/>
      <c r="Q27" s="364"/>
      <c r="R27" s="365">
        <v>-9</v>
      </c>
      <c r="S27" s="352"/>
      <c r="T27" s="352">
        <v>-10</v>
      </c>
      <c r="U27" s="352"/>
      <c r="V27" s="352">
        <v>-6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134</v>
      </c>
      <c r="B28" s="75"/>
      <c r="C28" s="74">
        <f>D20</f>
        <v>91</v>
      </c>
      <c r="D28" s="76"/>
      <c r="E28" s="63" t="s">
        <v>985</v>
      </c>
      <c r="F28" s="360" t="str">
        <f>IF(A28="","",VLOOKUP(A28,СПИСКИ!$D:$J,2,FALSE))</f>
        <v>СОЛОВЕЙ Юрий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ЭРЕНЦЕНОВ Алдар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10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"Искра"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5</v>
      </c>
      <c r="AC29" s="341"/>
      <c r="AD29" s="341">
        <f>IF(R24="","",SUM(AD24:AE28))</f>
        <v>9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2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5</v>
      </c>
      <c r="Z8" s="442"/>
      <c r="AA8" s="443"/>
      <c r="AB8" s="448">
        <v>5</v>
      </c>
      <c r="AC8" s="449"/>
      <c r="AD8" s="450"/>
      <c r="AE8" s="441">
        <v>29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16</v>
      </c>
      <c r="B13" s="425"/>
      <c r="C13" s="426">
        <v>8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16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"Мирмекс"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75</v>
      </c>
      <c r="C19" s="193" t="s">
        <v>81</v>
      </c>
      <c r="D19" s="78">
        <v>155</v>
      </c>
      <c r="E19" s="42" t="s">
        <v>92</v>
      </c>
      <c r="F19" s="399" t="str">
        <f>IF(B19="","",VLOOKUP(B19,СПИСКИ!$D:$J,2,FALSE))</f>
        <v>МАСОВЕР Андрей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820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РОМАНЧЕНКО Екатерина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959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71</v>
      </c>
      <c r="C20" s="193" t="s">
        <v>80</v>
      </c>
      <c r="D20" s="78">
        <v>156</v>
      </c>
      <c r="E20" s="42" t="s">
        <v>93</v>
      </c>
      <c r="F20" s="399" t="str">
        <f>IF(B20="","",VLOOKUP(B20,СПИСКИ!$D:$J,2,FALSE))</f>
        <v>НАУМОВ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МАТРИЗАЕВА Александра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1198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73</v>
      </c>
      <c r="C21" s="193" t="s">
        <v>82</v>
      </c>
      <c r="D21" s="78">
        <v>154</v>
      </c>
      <c r="E21" s="50" t="s">
        <v>84</v>
      </c>
      <c r="F21" s="402" t="str">
        <f>IF(B21="","",VLOOKUP(B21,СПИСКИ!$D:$J,2,FALSE))</f>
        <v>КАЛАШНИКОВА Эвелина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664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ВАРТАНОВ Армен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75</v>
      </c>
      <c r="B24" s="75"/>
      <c r="C24" s="74">
        <f>IF(D20="","",D20)</f>
        <v>156</v>
      </c>
      <c r="D24" s="76"/>
      <c r="E24" s="59" t="s">
        <v>92</v>
      </c>
      <c r="F24" s="396" t="str">
        <f>IF(A24="","",VLOOKUP(A24,СПИСКИ!$D:$J,2,FALSE))</f>
        <v>МАСОВЕР Андрей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РОМАНЧЕНКО Екатерина</v>
      </c>
      <c r="M24" s="397"/>
      <c r="N24" s="397"/>
      <c r="O24" s="397"/>
      <c r="P24" s="397"/>
      <c r="Q24" s="397"/>
      <c r="R24" s="398">
        <v>7</v>
      </c>
      <c r="S24" s="383"/>
      <c r="T24" s="383">
        <v>-8</v>
      </c>
      <c r="U24" s="383"/>
      <c r="V24" s="383">
        <v>-9</v>
      </c>
      <c r="W24" s="383"/>
      <c r="X24" s="383">
        <v>7</v>
      </c>
      <c r="Y24" s="383"/>
      <c r="Z24" s="383">
        <v>7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0</v>
      </c>
      <c r="AM24" s="100">
        <f>IF(X24&gt;0,1,0)</f>
        <v>1</v>
      </c>
      <c r="AN24" s="100">
        <f>IF(Z24&gt;0,1,0)</f>
        <v>1</v>
      </c>
      <c r="AO24" s="100">
        <f>IF(R24&lt;0,1,0)</f>
        <v>0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71</v>
      </c>
      <c r="B25" s="75"/>
      <c r="C25" s="74">
        <f>IF(D19="","",D19)</f>
        <v>155</v>
      </c>
      <c r="D25" s="76"/>
      <c r="E25" s="60" t="s">
        <v>93</v>
      </c>
      <c r="F25" s="379" t="str">
        <f>IF(A25="","",VLOOKUP(A25,СПИСКИ!$D:$J,2,FALSE))</f>
        <v>НАУМОВ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МАТРИЗАЕВА Александра</v>
      </c>
      <c r="M25" s="364"/>
      <c r="N25" s="364"/>
      <c r="O25" s="364"/>
      <c r="P25" s="364"/>
      <c r="Q25" s="364"/>
      <c r="R25" s="365">
        <v>-4</v>
      </c>
      <c r="S25" s="352"/>
      <c r="T25" s="352">
        <v>-6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73</v>
      </c>
      <c r="B26" s="75"/>
      <c r="C26" s="74">
        <f>IF(D21="","",D21)</f>
        <v>154</v>
      </c>
      <c r="D26" s="76"/>
      <c r="E26" s="61" t="s">
        <v>84</v>
      </c>
      <c r="F26" s="379" t="str">
        <f>IF(A26="","",VLOOKUP(A26,СПИСКИ!$D:$J,2,FALSE))</f>
        <v>КАЛАШНИКОВА Эвелина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ВАРТАНОВ Армен</v>
      </c>
      <c r="M26" s="380"/>
      <c r="N26" s="380"/>
      <c r="O26" s="380"/>
      <c r="P26" s="380"/>
      <c r="Q26" s="381"/>
      <c r="R26" s="382">
        <v>4</v>
      </c>
      <c r="S26" s="366"/>
      <c r="T26" s="366">
        <v>4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75</v>
      </c>
      <c r="B27" s="75"/>
      <c r="C27" s="74">
        <f>IF(D19="","",D19)</f>
        <v>155</v>
      </c>
      <c r="D27" s="76"/>
      <c r="E27" s="60" t="s">
        <v>986</v>
      </c>
      <c r="F27" s="363" t="str">
        <f>IF(A27="","",VLOOKUP(A27,СПИСКИ!$D:$J,2,FALSE))</f>
        <v>МАСОВЕР Андрей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МАТРИЗАЕВА Александра</v>
      </c>
      <c r="M27" s="364"/>
      <c r="N27" s="364"/>
      <c r="O27" s="364"/>
      <c r="P27" s="364"/>
      <c r="Q27" s="364"/>
      <c r="R27" s="365">
        <v>-5</v>
      </c>
      <c r="S27" s="352"/>
      <c r="T27" s="352">
        <v>9</v>
      </c>
      <c r="U27" s="352"/>
      <c r="V27" s="352">
        <v>5</v>
      </c>
      <c r="W27" s="352"/>
      <c r="X27" s="352">
        <v>-7</v>
      </c>
      <c r="Y27" s="352"/>
      <c r="Z27" s="352">
        <v>-11</v>
      </c>
      <c r="AA27" s="353"/>
      <c r="AB27" s="354">
        <f>IF(R27="","",SUM(AJ27:AN27))</f>
        <v>2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0</v>
      </c>
      <c r="AQ27" s="100">
        <f>IF(V27&lt;0,1,0)</f>
        <v>0</v>
      </c>
      <c r="AR27" s="100">
        <f>IF(X27&lt;0,1,0)</f>
        <v>1</v>
      </c>
      <c r="AS27" s="100">
        <f>IF(Z27&lt;0,1,0)</f>
        <v>1</v>
      </c>
    </row>
    <row r="28" spans="1:45" ht="30" customHeight="1" thickBot="1">
      <c r="A28" s="74">
        <f>IF(B20="","",B20)</f>
        <v>71</v>
      </c>
      <c r="B28" s="75"/>
      <c r="C28" s="74">
        <f>D20</f>
        <v>156</v>
      </c>
      <c r="D28" s="76"/>
      <c r="E28" s="63" t="s">
        <v>985</v>
      </c>
      <c r="F28" s="360" t="str">
        <f>IF(A28="","",VLOOKUP(A28,СПИСКИ!$D:$J,2,FALSE))</f>
        <v>НАУМОВ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РОМАНЧЕНКО Екатерина</v>
      </c>
      <c r="M28" s="361"/>
      <c r="N28" s="361"/>
      <c r="O28" s="361"/>
      <c r="P28" s="361"/>
      <c r="Q28" s="361"/>
      <c r="R28" s="362">
        <v>8</v>
      </c>
      <c r="S28" s="344"/>
      <c r="T28" s="344">
        <v>-13</v>
      </c>
      <c r="U28" s="344"/>
      <c r="V28" s="344">
        <v>-3</v>
      </c>
      <c r="W28" s="344"/>
      <c r="X28" s="344">
        <v>7</v>
      </c>
      <c r="Y28" s="344"/>
      <c r="Z28" s="344">
        <v>-2</v>
      </c>
      <c r="AA28" s="345"/>
      <c r="AB28" s="346">
        <f>IF(R28="","",SUM(AJ28:AN28))</f>
        <v>2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1</v>
      </c>
      <c r="AN28" s="100">
        <f>IF(Z28&gt;0,1,0)</f>
        <v>0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1</v>
      </c>
    </row>
    <row r="29" spans="1:45" ht="30" customHeight="1" thickTop="1" thickBot="1">
      <c r="C29" s="336">
        <f>IF(AF29&gt;AH29,A16,IF(AH29&gt;AF29,C16,"-"))</f>
        <v>16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"Мирмекс"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11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4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6</v>
      </c>
      <c r="Z8" s="442"/>
      <c r="AA8" s="443"/>
      <c r="AB8" s="448">
        <v>5</v>
      </c>
      <c r="AC8" s="449"/>
      <c r="AD8" s="450"/>
      <c r="AE8" s="441">
        <v>30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7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2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61</v>
      </c>
      <c r="C19" s="193" t="s">
        <v>81</v>
      </c>
      <c r="D19" s="78">
        <v>14</v>
      </c>
      <c r="E19" s="42" t="s">
        <v>92</v>
      </c>
      <c r="F19" s="399" t="str">
        <f>IF(B19="","",VLOOKUP(B19,СПИСКИ!$D:$J,2,FALSE))</f>
        <v>СИНЧЕНКО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642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КОСТКИН Денис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561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62</v>
      </c>
      <c r="C20" s="193" t="s">
        <v>80</v>
      </c>
      <c r="D20" s="78">
        <v>11</v>
      </c>
      <c r="E20" s="42" t="s">
        <v>93</v>
      </c>
      <c r="F20" s="399" t="str">
        <f>IF(B20="","",VLOOKUP(B20,СПИСКИ!$D:$J,2,FALSE))</f>
        <v>ЧЕРНЯВСКАЯ Елизавета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323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ЛОПАТИН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808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12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ЧЕРКЕС Данил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1017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61</v>
      </c>
      <c r="B24" s="75"/>
      <c r="C24" s="74">
        <f>IF(D20="","",D20)</f>
        <v>11</v>
      </c>
      <c r="D24" s="76"/>
      <c r="E24" s="59" t="s">
        <v>92</v>
      </c>
      <c r="F24" s="396" t="str">
        <f>IF(A24="","",VLOOKUP(A24,СПИСКИ!$D:$J,2,FALSE))</f>
        <v>СИНЧЕНКО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КОСТКИН Денис</v>
      </c>
      <c r="M24" s="397"/>
      <c r="N24" s="397"/>
      <c r="O24" s="397"/>
      <c r="P24" s="397"/>
      <c r="Q24" s="397"/>
      <c r="R24" s="398">
        <v>-6</v>
      </c>
      <c r="S24" s="383"/>
      <c r="T24" s="383">
        <v>7</v>
      </c>
      <c r="U24" s="383"/>
      <c r="V24" s="383">
        <v>-8</v>
      </c>
      <c r="W24" s="383"/>
      <c r="X24" s="383">
        <v>-10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62</v>
      </c>
      <c r="B25" s="75"/>
      <c r="C25" s="74">
        <f>IF(D19="","",D19)</f>
        <v>14</v>
      </c>
      <c r="D25" s="76"/>
      <c r="E25" s="60" t="s">
        <v>93</v>
      </c>
      <c r="F25" s="379" t="str">
        <f>IF(A25="","",VLOOKUP(A25,СПИСКИ!$D:$J,2,FALSE))</f>
        <v>ЧЕРНЯВСКАЯ Елизавета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ЛОПАТИН Александр</v>
      </c>
      <c r="M25" s="364"/>
      <c r="N25" s="364"/>
      <c r="O25" s="364"/>
      <c r="P25" s="364"/>
      <c r="Q25" s="364"/>
      <c r="R25" s="365">
        <v>-10</v>
      </c>
      <c r="S25" s="352"/>
      <c r="T25" s="352">
        <v>10</v>
      </c>
      <c r="U25" s="352"/>
      <c r="V25" s="352">
        <v>-3</v>
      </c>
      <c r="W25" s="352"/>
      <c r="X25" s="352">
        <v>-3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63</v>
      </c>
      <c r="B26" s="75"/>
      <c r="C26" s="74">
        <f>IF(D21="","",D21)</f>
        <v>12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ЧЕРКЕС Данил</v>
      </c>
      <c r="M26" s="380"/>
      <c r="N26" s="380"/>
      <c r="O26" s="380"/>
      <c r="P26" s="380"/>
      <c r="Q26" s="381"/>
      <c r="R26" s="382">
        <v>-3</v>
      </c>
      <c r="S26" s="366"/>
      <c r="T26" s="366">
        <v>-1</v>
      </c>
      <c r="U26" s="366"/>
      <c r="V26" s="366">
        <v>-5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61</v>
      </c>
      <c r="B27" s="75"/>
      <c r="C27" s="74">
        <f>IF(D19="","",D19)</f>
        <v>14</v>
      </c>
      <c r="D27" s="76"/>
      <c r="E27" s="60" t="s">
        <v>986</v>
      </c>
      <c r="F27" s="363" t="str">
        <f>IF(A27="","",VLOOKUP(A27,СПИСКИ!$D:$J,2,FALSE))</f>
        <v>СИНЧЕНКО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ЛОПАТИН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62</v>
      </c>
      <c r="B28" s="75"/>
      <c r="C28" s="74">
        <f>D20</f>
        <v>11</v>
      </c>
      <c r="D28" s="76"/>
      <c r="E28" s="63" t="s">
        <v>985</v>
      </c>
      <c r="F28" s="360" t="str">
        <f>IF(A28="","",VLOOKUP(A28,СПИСКИ!$D:$J,2,FALSE))</f>
        <v>ЧЕРНЯВСКАЯ Елизавета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КОСТКИН Денис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2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57" t="str">
        <f>IF(A16="","",VLOOKUP(A16,СПИСКИ!$B:$J,2,FALSE))</f>
        <v>"Эдельвейс-юг" г.Краснодар</v>
      </c>
      <c r="B3" s="457"/>
      <c r="C3" s="458" t="str">
        <f>IF(C16="","",VLOOKUP(C16,СПИСКИ!$B:$J,2,FALSE))</f>
        <v>"Адреналин" г.Славянск-на-Кубани</v>
      </c>
      <c r="D3" s="458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/>
      <c r="B4" s="98" t="str">
        <f>IF(A4="","",VLOOKUP(A4,СПИСКИ!$D:$J,2,FALSE))</f>
        <v/>
      </c>
      <c r="C4" s="187"/>
      <c r="D4" s="99" t="str">
        <f>IF(C4="","",VLOOKUP(C4,СПИСКИ!$D:$J,2,FALSE))</f>
        <v/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/>
      <c r="B5" s="98" t="str">
        <f>IF(A5="","",VLOOKUP(A5,СПИСКИ!$D:$J,2,FALSE))</f>
        <v/>
      </c>
      <c r="C5" s="187"/>
      <c r="D5" s="99" t="str">
        <f>IF(C5="","",VLOOKUP(C5,СПИСКИ!$D:$J,2,FALSE))</f>
        <v/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/>
      <c r="B6" s="98" t="str">
        <f>IF(A6="","",VLOOKUP(A6,СПИСКИ!$D:$J,2,FALSE))</f>
        <v/>
      </c>
      <c r="C6" s="187"/>
      <c r="D6" s="99" t="str">
        <f>IF(C6="","",VLOOKUP(C6,СПИСКИ!$D:$J,2,FALSE))</f>
        <v/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/>
      <c r="B7" s="98" t="str">
        <f>IF(A7="","",VLOOKUP(A7,СПИСКИ!$D:$J,2,FALSE))</f>
        <v/>
      </c>
      <c r="C7" s="187"/>
      <c r="D7" s="99" t="str">
        <f>IF(C7="","",VLOOKUP(C7,СПИСКИ!$D:$J,2,FALSE))</f>
        <v/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/>
      <c r="B8" s="98" t="str">
        <f>IF(A8="","",VLOOKUP(A8,СПИСКИ!$D:$J,2,FALSE))</f>
        <v/>
      </c>
      <c r="C8" s="187"/>
      <c r="D8" s="99" t="str">
        <f>IF(C8="","",VLOOKUP(C8,СПИСКИ!$D:$J,2,FALSE))</f>
        <v/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54" t="s">
        <v>13560</v>
      </c>
      <c r="W8" s="455"/>
      <c r="X8" s="456"/>
      <c r="Y8" s="441">
        <v>7</v>
      </c>
      <c r="Z8" s="442"/>
      <c r="AA8" s="443"/>
      <c r="AB8" s="448">
        <v>5</v>
      </c>
      <c r="AC8" s="449"/>
      <c r="AD8" s="450"/>
      <c r="AE8" s="441">
        <v>31</v>
      </c>
      <c r="AF8" s="442"/>
      <c r="AG8" s="443"/>
      <c r="AJ8" s="189"/>
    </row>
    <row r="9" spans="1:48" ht="30" customHeight="1">
      <c r="A9" s="186"/>
      <c r="B9" s="98" t="str">
        <f>IF(A9="","",VLOOKUP(A9,СПИСКИ!$D:$J,2,FALSE))</f>
        <v/>
      </c>
      <c r="C9" s="187"/>
      <c r="D9" s="99" t="str">
        <f>IF(C9="","",VLOOKUP(C9,СПИСКИ!$D:$J,2,FALSE))</f>
        <v/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/>
      <c r="B10" s="98" t="str">
        <f>IF(A10="","",VLOOKUP(A10,СПИСКИ!$D:$J,2,FALSE))</f>
        <v/>
      </c>
      <c r="C10" s="187"/>
      <c r="D10" s="99" t="str">
        <f>IF(C10="","",VLOOKUP(C10,СПИСКИ!$D:$J,2,FALSE))</f>
        <v/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/>
      <c r="B11" s="98" t="str">
        <f>IF(A11="","",VLOOKUP(A11,СПИСКИ!$D:$J,2,FALSE))</f>
        <v/>
      </c>
      <c r="C11" s="187"/>
      <c r="D11" s="99" t="str">
        <f>IF(C11="","",VLOOKUP(C11,СПИСКИ!$D:$J,2,FALSE))</f>
        <v/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3</v>
      </c>
      <c r="B13" s="425"/>
      <c r="C13" s="426">
        <v>6</v>
      </c>
      <c r="D13" s="426"/>
      <c r="E13" s="427" t="str">
        <f>IF(A13="","",VLOOKUP(A13,СПИСКИ!$B:$J,2,FALSE))</f>
        <v>"Эдельвейс-юг"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26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6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"Адреналин"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30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24</v>
      </c>
      <c r="C19" s="193" t="s">
        <v>81</v>
      </c>
      <c r="D19" s="78">
        <v>53</v>
      </c>
      <c r="E19" s="42" t="s">
        <v>92</v>
      </c>
      <c r="F19" s="399" t="str">
        <f>IF(B19="","",VLOOKUP(B19,СПИСКИ!$D:$J,2,FALSE))</f>
        <v>ШУМАКОВ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ТКАЧЕНКО Максим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637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22</v>
      </c>
      <c r="C20" s="193" t="s">
        <v>80</v>
      </c>
      <c r="D20" s="78">
        <v>54</v>
      </c>
      <c r="E20" s="42" t="s">
        <v>93</v>
      </c>
      <c r="F20" s="399" t="str">
        <f>IF(B20="","",VLOOKUP(B20,СПИСКИ!$D:$J,2,FALSE))</f>
        <v>БОНДАРЬ Владимир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СУСЛИН Анатолий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25</v>
      </c>
      <c r="C21" s="193" t="s">
        <v>82</v>
      </c>
      <c r="D21" s="78">
        <v>52</v>
      </c>
      <c r="E21" s="50" t="s">
        <v>84</v>
      </c>
      <c r="F21" s="402" t="str">
        <f>IF(B21="","",VLOOKUP(B21,СПИСКИ!$D:$J,2,FALSE))</f>
        <v>ЗУБОТЫКИН Юрий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ЧЕРНЫШКОВА Нина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676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24</v>
      </c>
      <c r="B24" s="75"/>
      <c r="C24" s="74">
        <f>IF(D20="","",D20)</f>
        <v>54</v>
      </c>
      <c r="D24" s="76"/>
      <c r="E24" s="59" t="s">
        <v>92</v>
      </c>
      <c r="F24" s="396" t="str">
        <f>IF(A24="","",VLOOKUP(A24,СПИСКИ!$D:$J,2,FALSE))</f>
        <v>ШУМАКОВ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ТКАЧЕНКО Максим</v>
      </c>
      <c r="M24" s="397"/>
      <c r="N24" s="397"/>
      <c r="O24" s="397"/>
      <c r="P24" s="397"/>
      <c r="Q24" s="397"/>
      <c r="R24" s="398">
        <v>-11</v>
      </c>
      <c r="S24" s="383"/>
      <c r="T24" s="383">
        <v>-6</v>
      </c>
      <c r="U24" s="383"/>
      <c r="V24" s="383">
        <v>-10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22</v>
      </c>
      <c r="B25" s="75"/>
      <c r="C25" s="74">
        <f>IF(D19="","",D19)</f>
        <v>53</v>
      </c>
      <c r="D25" s="76"/>
      <c r="E25" s="60" t="s">
        <v>93</v>
      </c>
      <c r="F25" s="379" t="str">
        <f>IF(A25="","",VLOOKUP(A25,СПИСКИ!$D:$J,2,FALSE))</f>
        <v>БОНДАРЬ Владимир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СУСЛИН Анатолий</v>
      </c>
      <c r="M25" s="364"/>
      <c r="N25" s="364"/>
      <c r="O25" s="364"/>
      <c r="P25" s="364"/>
      <c r="Q25" s="364"/>
      <c r="R25" s="365">
        <v>7</v>
      </c>
      <c r="S25" s="352"/>
      <c r="T25" s="352">
        <v>-11</v>
      </c>
      <c r="U25" s="352"/>
      <c r="V25" s="352">
        <v>-11</v>
      </c>
      <c r="W25" s="352"/>
      <c r="X25" s="352">
        <v>-9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25</v>
      </c>
      <c r="B26" s="75"/>
      <c r="C26" s="74">
        <f>IF(D21="","",D21)</f>
        <v>52</v>
      </c>
      <c r="D26" s="76"/>
      <c r="E26" s="61" t="s">
        <v>84</v>
      </c>
      <c r="F26" s="379" t="str">
        <f>IF(A26="","",VLOOKUP(A26,СПИСКИ!$D:$J,2,FALSE))</f>
        <v>ЗУБОТЫКИН Юрий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ЧЕРНЫШКОВА Нина</v>
      </c>
      <c r="M26" s="380"/>
      <c r="N26" s="380"/>
      <c r="O26" s="380"/>
      <c r="P26" s="380"/>
      <c r="Q26" s="381"/>
      <c r="R26" s="382">
        <v>-8</v>
      </c>
      <c r="S26" s="366"/>
      <c r="T26" s="366">
        <v>8</v>
      </c>
      <c r="U26" s="366"/>
      <c r="V26" s="366">
        <v>-8</v>
      </c>
      <c r="W26" s="366"/>
      <c r="X26" s="366">
        <v>9</v>
      </c>
      <c r="Y26" s="366"/>
      <c r="Z26" s="366">
        <v>6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1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24</v>
      </c>
      <c r="B27" s="75"/>
      <c r="C27" s="74">
        <f>IF(D19="","",D19)</f>
        <v>53</v>
      </c>
      <c r="D27" s="76"/>
      <c r="E27" s="60" t="s">
        <v>986</v>
      </c>
      <c r="F27" s="363" t="str">
        <f>IF(A27="","",VLOOKUP(A27,СПИСКИ!$D:$J,2,FALSE))</f>
        <v>ШУМАКОВ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СУСЛИН Анатолий</v>
      </c>
      <c r="M27" s="364"/>
      <c r="N27" s="364"/>
      <c r="O27" s="364"/>
      <c r="P27" s="364"/>
      <c r="Q27" s="364"/>
      <c r="R27" s="365">
        <v>8</v>
      </c>
      <c r="S27" s="352"/>
      <c r="T27" s="352">
        <v>-9</v>
      </c>
      <c r="U27" s="352"/>
      <c r="V27" s="352">
        <v>9</v>
      </c>
      <c r="W27" s="352"/>
      <c r="X27" s="352">
        <v>7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22</v>
      </c>
      <c r="B28" s="75"/>
      <c r="C28" s="74">
        <f>D20</f>
        <v>54</v>
      </c>
      <c r="D28" s="76"/>
      <c r="E28" s="63" t="s">
        <v>985</v>
      </c>
      <c r="F28" s="360" t="str">
        <f>IF(A28="","",VLOOKUP(A28,СПИСКИ!$D:$J,2,FALSE))</f>
        <v>БОНДАРЬ Владимир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ТКАЧЕНКО Максим</v>
      </c>
      <c r="M28" s="361"/>
      <c r="N28" s="361"/>
      <c r="O28" s="361"/>
      <c r="P28" s="361"/>
      <c r="Q28" s="361"/>
      <c r="R28" s="362">
        <v>-8</v>
      </c>
      <c r="S28" s="344"/>
      <c r="T28" s="344">
        <v>8</v>
      </c>
      <c r="U28" s="344"/>
      <c r="V28" s="344">
        <v>7</v>
      </c>
      <c r="W28" s="344"/>
      <c r="X28" s="344">
        <v>-7</v>
      </c>
      <c r="Y28" s="344"/>
      <c r="Z28" s="344">
        <v>-8</v>
      </c>
      <c r="AA28" s="345"/>
      <c r="AB28" s="346">
        <f>IF(R28="","",SUM(AJ28:AN28))</f>
        <v>2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0</v>
      </c>
      <c r="AQ28" s="100">
        <f>IF(V28&lt;0,1,0)</f>
        <v>0</v>
      </c>
      <c r="AR28" s="100">
        <f>IF(X28&lt;0,1,0)</f>
        <v>1</v>
      </c>
      <c r="AS28" s="100">
        <f>IF(Z28&lt;0,1,0)</f>
        <v>1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12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K196"/>
  <sheetViews>
    <sheetView view="pageBreakPreview" topLeftCell="B120" zoomScale="80" zoomScaleNormal="70" zoomScaleSheetLayoutView="80" workbookViewId="0">
      <selection activeCell="F17" sqref="F17:J17"/>
    </sheetView>
  </sheetViews>
  <sheetFormatPr defaultColWidth="11.42578125" defaultRowHeight="16.5" outlineLevelCol="1"/>
  <cols>
    <col min="1" max="1" width="4.7109375" style="123" hidden="1" customWidth="1" outlineLevel="1"/>
    <col min="2" max="2" width="5" style="124" customWidth="1" collapsed="1"/>
    <col min="3" max="3" width="28.7109375" style="109" customWidth="1"/>
    <col min="4" max="4" width="12" style="125" customWidth="1"/>
    <col min="5" max="5" width="8.42578125" style="123" customWidth="1"/>
    <col min="6" max="6" width="6.7109375" style="123" customWidth="1"/>
    <col min="7" max="7" width="23" style="126" customWidth="1"/>
    <col min="8" max="8" width="24.5703125" style="127" customWidth="1"/>
    <col min="9" max="16384" width="11.42578125" style="109"/>
  </cols>
  <sheetData>
    <row r="1" spans="1:8" ht="18" customHeight="1">
      <c r="A1" s="292" t="str">
        <f>СПИСКИ!A1</f>
        <v>3 тур открытого Чемпионата Краснодарского края</v>
      </c>
      <c r="B1" s="292"/>
      <c r="C1" s="292"/>
      <c r="D1" s="292"/>
      <c r="E1" s="292"/>
      <c r="F1" s="292"/>
      <c r="G1" s="292"/>
      <c r="H1" s="292"/>
    </row>
    <row r="2" spans="1:8" ht="18" customHeight="1">
      <c r="A2" s="292" t="str">
        <f>СПИСКИ!A2</f>
        <v>по настольному теннису (1 лига)</v>
      </c>
      <c r="B2" s="292"/>
      <c r="C2" s="292"/>
      <c r="D2" s="292"/>
      <c r="E2" s="292"/>
      <c r="F2" s="292"/>
      <c r="G2" s="292"/>
      <c r="H2" s="292"/>
    </row>
    <row r="3" spans="1:8" ht="18" customHeight="1">
      <c r="A3" s="293" t="str">
        <f>СПИСКИ!A3</f>
        <v>город Краснодар                                                   дата 24-27.10.2019г.</v>
      </c>
      <c r="B3" s="293"/>
      <c r="C3" s="293"/>
      <c r="D3" s="293"/>
      <c r="E3" s="293"/>
      <c r="F3" s="293"/>
      <c r="G3" s="293"/>
      <c r="H3" s="293"/>
    </row>
    <row r="4" spans="1:8">
      <c r="A4" s="110"/>
      <c r="B4" s="110"/>
      <c r="C4" s="110"/>
      <c r="D4" s="111"/>
      <c r="E4" s="110" t="s">
        <v>13657</v>
      </c>
      <c r="F4" s="110"/>
      <c r="G4" s="112"/>
      <c r="H4" s="112"/>
    </row>
    <row r="5" spans="1:8" ht="17.25" customHeight="1">
      <c r="A5" s="113" t="s">
        <v>1016</v>
      </c>
      <c r="B5" s="114" t="s">
        <v>73</v>
      </c>
      <c r="C5" s="115" t="s">
        <v>1017</v>
      </c>
      <c r="D5" s="116" t="s">
        <v>1018</v>
      </c>
      <c r="E5" s="117" t="s">
        <v>1015</v>
      </c>
      <c r="F5" s="117" t="s">
        <v>1019</v>
      </c>
      <c r="G5" s="118" t="s">
        <v>121</v>
      </c>
      <c r="H5" s="118" t="s">
        <v>1020</v>
      </c>
    </row>
    <row r="6" spans="1:8" ht="15.75" hidden="1">
      <c r="A6" s="113">
        <v>8</v>
      </c>
      <c r="B6" s="119">
        <v>8</v>
      </c>
      <c r="C6" s="120">
        <v>0</v>
      </c>
      <c r="D6" s="120" t="s">
        <v>13656</v>
      </c>
      <c r="E6" s="120">
        <v>0</v>
      </c>
      <c r="F6" s="120" t="s">
        <v>13656</v>
      </c>
      <c r="G6" s="120" t="s">
        <v>13656</v>
      </c>
      <c r="H6" s="120">
        <v>0</v>
      </c>
    </row>
    <row r="7" spans="1:8" ht="15.75" hidden="1">
      <c r="A7" s="113">
        <v>9</v>
      </c>
      <c r="B7" s="119">
        <v>9</v>
      </c>
      <c r="C7" s="120">
        <v>0</v>
      </c>
      <c r="D7" s="120" t="s">
        <v>13656</v>
      </c>
      <c r="E7" s="120">
        <v>0</v>
      </c>
      <c r="F7" s="120" t="s">
        <v>13656</v>
      </c>
      <c r="G7" s="120" t="s">
        <v>13656</v>
      </c>
      <c r="H7" s="120">
        <v>0</v>
      </c>
    </row>
    <row r="8" spans="1:8" ht="15.75" hidden="1">
      <c r="A8" s="113">
        <v>10</v>
      </c>
      <c r="B8" s="119">
        <v>10</v>
      </c>
      <c r="C8" s="120">
        <v>0</v>
      </c>
      <c r="D8" s="120" t="s">
        <v>13656</v>
      </c>
      <c r="E8" s="120">
        <v>0</v>
      </c>
      <c r="F8" s="120" t="s">
        <v>13656</v>
      </c>
      <c r="G8" s="120" t="s">
        <v>13656</v>
      </c>
      <c r="H8" s="120">
        <v>0</v>
      </c>
    </row>
    <row r="9" spans="1:8" ht="15.75" hidden="1">
      <c r="A9" s="113">
        <v>15</v>
      </c>
      <c r="B9" s="119">
        <v>15</v>
      </c>
      <c r="C9" s="120">
        <v>0</v>
      </c>
      <c r="D9" s="120" t="s">
        <v>13656</v>
      </c>
      <c r="E9" s="120">
        <v>0</v>
      </c>
      <c r="F9" s="120" t="s">
        <v>13656</v>
      </c>
      <c r="G9" s="120" t="s">
        <v>13656</v>
      </c>
      <c r="H9" s="120">
        <v>0</v>
      </c>
    </row>
    <row r="10" spans="1:8" ht="15.75" hidden="1">
      <c r="A10" s="113">
        <v>16</v>
      </c>
      <c r="B10" s="119">
        <v>16</v>
      </c>
      <c r="C10" s="120">
        <v>0</v>
      </c>
      <c r="D10" s="120" t="s">
        <v>13656</v>
      </c>
      <c r="E10" s="120">
        <v>0</v>
      </c>
      <c r="F10" s="120" t="s">
        <v>13656</v>
      </c>
      <c r="G10" s="120" t="s">
        <v>13656</v>
      </c>
      <c r="H10" s="120">
        <v>0</v>
      </c>
    </row>
    <row r="11" spans="1:8" ht="15.75" hidden="1">
      <c r="A11" s="113">
        <v>17</v>
      </c>
      <c r="B11" s="119">
        <v>17</v>
      </c>
      <c r="C11" s="120">
        <v>0</v>
      </c>
      <c r="D11" s="120" t="s">
        <v>13656</v>
      </c>
      <c r="E11" s="120">
        <v>0</v>
      </c>
      <c r="F11" s="120" t="s">
        <v>13656</v>
      </c>
      <c r="G11" s="120" t="s">
        <v>13656</v>
      </c>
      <c r="H11" s="120">
        <v>0</v>
      </c>
    </row>
    <row r="12" spans="1:8" ht="15.75" hidden="1">
      <c r="A12" s="113">
        <v>18</v>
      </c>
      <c r="B12" s="119">
        <v>18</v>
      </c>
      <c r="C12" s="120">
        <v>0</v>
      </c>
      <c r="D12" s="120" t="s">
        <v>13656</v>
      </c>
      <c r="E12" s="120">
        <v>0</v>
      </c>
      <c r="F12" s="120" t="s">
        <v>13656</v>
      </c>
      <c r="G12" s="120" t="s">
        <v>13656</v>
      </c>
      <c r="H12" s="120">
        <v>0</v>
      </c>
    </row>
    <row r="13" spans="1:8" ht="15.75" hidden="1">
      <c r="A13" s="113">
        <v>19</v>
      </c>
      <c r="B13" s="119">
        <v>19</v>
      </c>
      <c r="C13" s="120">
        <v>0</v>
      </c>
      <c r="D13" s="120" t="s">
        <v>13656</v>
      </c>
      <c r="E13" s="120">
        <v>0</v>
      </c>
      <c r="F13" s="120" t="s">
        <v>13656</v>
      </c>
      <c r="G13" s="120" t="s">
        <v>13656</v>
      </c>
      <c r="H13" s="120">
        <v>0</v>
      </c>
    </row>
    <row r="14" spans="1:8" ht="15.75" hidden="1">
      <c r="A14" s="113">
        <v>20</v>
      </c>
      <c r="B14" s="119">
        <v>20</v>
      </c>
      <c r="C14" s="120">
        <v>0</v>
      </c>
      <c r="D14" s="120" t="s">
        <v>13656</v>
      </c>
      <c r="E14" s="120">
        <v>0</v>
      </c>
      <c r="F14" s="120" t="s">
        <v>13656</v>
      </c>
      <c r="G14" s="120" t="s">
        <v>13656</v>
      </c>
      <c r="H14" s="120">
        <v>0</v>
      </c>
    </row>
    <row r="15" spans="1:8" ht="15.75" hidden="1">
      <c r="A15" s="113">
        <v>28</v>
      </c>
      <c r="B15" s="119">
        <v>28</v>
      </c>
      <c r="C15" s="120">
        <v>0</v>
      </c>
      <c r="D15" s="120" t="s">
        <v>13656</v>
      </c>
      <c r="E15" s="120">
        <v>0</v>
      </c>
      <c r="F15" s="120" t="s">
        <v>13656</v>
      </c>
      <c r="G15" s="120" t="s">
        <v>13656</v>
      </c>
      <c r="H15" s="120">
        <v>0</v>
      </c>
    </row>
    <row r="16" spans="1:8" ht="15.75" hidden="1">
      <c r="A16" s="113">
        <v>29</v>
      </c>
      <c r="B16" s="119">
        <v>29</v>
      </c>
      <c r="C16" s="120">
        <v>0</v>
      </c>
      <c r="D16" s="120" t="s">
        <v>13656</v>
      </c>
      <c r="E16" s="120">
        <v>0</v>
      </c>
      <c r="F16" s="120" t="s">
        <v>13656</v>
      </c>
      <c r="G16" s="120" t="s">
        <v>13656</v>
      </c>
      <c r="H16" s="120">
        <v>0</v>
      </c>
    </row>
    <row r="17" spans="1:8" ht="15.75" hidden="1">
      <c r="A17" s="113">
        <v>30</v>
      </c>
      <c r="B17" s="119">
        <v>30</v>
      </c>
      <c r="C17" s="120">
        <v>0</v>
      </c>
      <c r="D17" s="120" t="s">
        <v>13656</v>
      </c>
      <c r="E17" s="120">
        <v>0</v>
      </c>
      <c r="F17" s="120" t="s">
        <v>13656</v>
      </c>
      <c r="G17" s="120" t="s">
        <v>13656</v>
      </c>
      <c r="H17" s="120">
        <v>0</v>
      </c>
    </row>
    <row r="18" spans="1:8" ht="15.75" hidden="1">
      <c r="A18" s="113">
        <v>31</v>
      </c>
      <c r="B18" s="119">
        <v>31</v>
      </c>
      <c r="C18" s="120">
        <v>0</v>
      </c>
      <c r="D18" s="120" t="s">
        <v>13656</v>
      </c>
      <c r="E18" s="120">
        <v>0</v>
      </c>
      <c r="F18" s="120" t="s">
        <v>13656</v>
      </c>
      <c r="G18" s="120" t="s">
        <v>13656</v>
      </c>
      <c r="H18" s="120">
        <v>0</v>
      </c>
    </row>
    <row r="19" spans="1:8" ht="15.75" hidden="1">
      <c r="A19" s="113">
        <v>32</v>
      </c>
      <c r="B19" s="119">
        <v>32</v>
      </c>
      <c r="C19" s="120">
        <v>0</v>
      </c>
      <c r="D19" s="120" t="s">
        <v>13656</v>
      </c>
      <c r="E19" s="120">
        <v>0</v>
      </c>
      <c r="F19" s="120" t="s">
        <v>13656</v>
      </c>
      <c r="G19" s="120" t="s">
        <v>13656</v>
      </c>
      <c r="H19" s="120">
        <v>0</v>
      </c>
    </row>
    <row r="20" spans="1:8" ht="15.75" hidden="1">
      <c r="A20" s="113">
        <v>33</v>
      </c>
      <c r="B20" s="119">
        <v>33</v>
      </c>
      <c r="C20" s="120">
        <v>0</v>
      </c>
      <c r="D20" s="120" t="s">
        <v>13656</v>
      </c>
      <c r="E20" s="120">
        <v>0</v>
      </c>
      <c r="F20" s="120" t="s">
        <v>13656</v>
      </c>
      <c r="G20" s="120" t="s">
        <v>13656</v>
      </c>
      <c r="H20" s="120">
        <v>0</v>
      </c>
    </row>
    <row r="21" spans="1:8" ht="15.75" hidden="1">
      <c r="A21" s="113">
        <v>34</v>
      </c>
      <c r="B21" s="119">
        <v>34</v>
      </c>
      <c r="C21" s="120">
        <v>0</v>
      </c>
      <c r="D21" s="120" t="s">
        <v>13656</v>
      </c>
      <c r="E21" s="120">
        <v>0</v>
      </c>
      <c r="F21" s="120" t="s">
        <v>13656</v>
      </c>
      <c r="G21" s="120" t="s">
        <v>13656</v>
      </c>
      <c r="H21" s="120">
        <v>0</v>
      </c>
    </row>
    <row r="22" spans="1:8" ht="15.75" hidden="1">
      <c r="A22" s="113">
        <v>35</v>
      </c>
      <c r="B22" s="119">
        <v>35</v>
      </c>
      <c r="C22" s="120">
        <v>0</v>
      </c>
      <c r="D22" s="120" t="s">
        <v>13656</v>
      </c>
      <c r="E22" s="120">
        <v>0</v>
      </c>
      <c r="F22" s="120" t="s">
        <v>13656</v>
      </c>
      <c r="G22" s="120" t="s">
        <v>13656</v>
      </c>
      <c r="H22" s="120">
        <v>0</v>
      </c>
    </row>
    <row r="23" spans="1:8" ht="15.75" hidden="1">
      <c r="A23" s="113">
        <v>36</v>
      </c>
      <c r="B23" s="119">
        <v>36</v>
      </c>
      <c r="C23" s="120">
        <v>0</v>
      </c>
      <c r="D23" s="120" t="s">
        <v>13656</v>
      </c>
      <c r="E23" s="120">
        <v>0</v>
      </c>
      <c r="F23" s="120" t="s">
        <v>13656</v>
      </c>
      <c r="G23" s="120" t="s">
        <v>13656</v>
      </c>
      <c r="H23" s="120">
        <v>0</v>
      </c>
    </row>
    <row r="24" spans="1:8" ht="15.75" hidden="1">
      <c r="A24" s="113">
        <v>37</v>
      </c>
      <c r="B24" s="119">
        <v>37</v>
      </c>
      <c r="C24" s="120">
        <v>0</v>
      </c>
      <c r="D24" s="120" t="s">
        <v>13656</v>
      </c>
      <c r="E24" s="120">
        <v>0</v>
      </c>
      <c r="F24" s="120" t="s">
        <v>13656</v>
      </c>
      <c r="G24" s="120" t="s">
        <v>13656</v>
      </c>
      <c r="H24" s="120">
        <v>0</v>
      </c>
    </row>
    <row r="25" spans="1:8" ht="15.75" hidden="1">
      <c r="A25" s="113">
        <v>38</v>
      </c>
      <c r="B25" s="119">
        <v>38</v>
      </c>
      <c r="C25" s="120">
        <v>0</v>
      </c>
      <c r="D25" s="120" t="s">
        <v>13656</v>
      </c>
      <c r="E25" s="120">
        <v>0</v>
      </c>
      <c r="F25" s="120" t="s">
        <v>13656</v>
      </c>
      <c r="G25" s="120" t="s">
        <v>13656</v>
      </c>
      <c r="H25" s="120">
        <v>0</v>
      </c>
    </row>
    <row r="26" spans="1:8" ht="15.75" hidden="1">
      <c r="A26" s="113">
        <v>39</v>
      </c>
      <c r="B26" s="119">
        <v>39</v>
      </c>
      <c r="C26" s="120">
        <v>0</v>
      </c>
      <c r="D26" s="120" t="s">
        <v>13656</v>
      </c>
      <c r="E26" s="120">
        <v>0</v>
      </c>
      <c r="F26" s="120" t="s">
        <v>13656</v>
      </c>
      <c r="G26" s="120" t="s">
        <v>13656</v>
      </c>
      <c r="H26" s="120">
        <v>0</v>
      </c>
    </row>
    <row r="27" spans="1:8" ht="15.75" hidden="1">
      <c r="A27" s="113">
        <v>40</v>
      </c>
      <c r="B27" s="119">
        <v>40</v>
      </c>
      <c r="C27" s="120">
        <v>0</v>
      </c>
      <c r="D27" s="120" t="s">
        <v>13656</v>
      </c>
      <c r="E27" s="120">
        <v>0</v>
      </c>
      <c r="F27" s="120" t="s">
        <v>13656</v>
      </c>
      <c r="G27" s="120" t="s">
        <v>13656</v>
      </c>
      <c r="H27" s="120">
        <v>0</v>
      </c>
    </row>
    <row r="28" spans="1:8" ht="15.75" hidden="1">
      <c r="A28" s="113">
        <v>41</v>
      </c>
      <c r="B28" s="119">
        <v>41</v>
      </c>
      <c r="C28" s="120">
        <v>0</v>
      </c>
      <c r="D28" s="120" t="s">
        <v>13656</v>
      </c>
      <c r="E28" s="120">
        <v>0</v>
      </c>
      <c r="F28" s="120" t="s">
        <v>13656</v>
      </c>
      <c r="G28" s="120" t="s">
        <v>13656</v>
      </c>
      <c r="H28" s="120">
        <v>0</v>
      </c>
    </row>
    <row r="29" spans="1:8" ht="15.75" hidden="1">
      <c r="A29" s="113">
        <v>42</v>
      </c>
      <c r="B29" s="119">
        <v>42</v>
      </c>
      <c r="C29" s="120">
        <v>0</v>
      </c>
      <c r="D29" s="120" t="s">
        <v>13656</v>
      </c>
      <c r="E29" s="120">
        <v>0</v>
      </c>
      <c r="F29" s="120" t="s">
        <v>13656</v>
      </c>
      <c r="G29" s="120" t="s">
        <v>13656</v>
      </c>
      <c r="H29" s="120">
        <v>0</v>
      </c>
    </row>
    <row r="30" spans="1:8" ht="15.75" hidden="1">
      <c r="A30" s="113">
        <v>43</v>
      </c>
      <c r="B30" s="119">
        <v>43</v>
      </c>
      <c r="C30" s="120">
        <v>0</v>
      </c>
      <c r="D30" s="120" t="s">
        <v>13656</v>
      </c>
      <c r="E30" s="120">
        <v>0</v>
      </c>
      <c r="F30" s="120" t="s">
        <v>13656</v>
      </c>
      <c r="G30" s="120" t="s">
        <v>13656</v>
      </c>
      <c r="H30" s="120">
        <v>0</v>
      </c>
    </row>
    <row r="31" spans="1:8" ht="15.75" hidden="1">
      <c r="A31" s="113">
        <v>44</v>
      </c>
      <c r="B31" s="119">
        <v>44</v>
      </c>
      <c r="C31" s="120">
        <v>0</v>
      </c>
      <c r="D31" s="120" t="s">
        <v>13656</v>
      </c>
      <c r="E31" s="120">
        <v>0</v>
      </c>
      <c r="F31" s="120" t="s">
        <v>13656</v>
      </c>
      <c r="G31" s="120" t="s">
        <v>13656</v>
      </c>
      <c r="H31" s="120">
        <v>0</v>
      </c>
    </row>
    <row r="32" spans="1:8" ht="15.75" hidden="1">
      <c r="A32" s="113">
        <v>45</v>
      </c>
      <c r="B32" s="119">
        <v>45</v>
      </c>
      <c r="C32" s="120">
        <v>0</v>
      </c>
      <c r="D32" s="120" t="s">
        <v>13656</v>
      </c>
      <c r="E32" s="120">
        <v>0</v>
      </c>
      <c r="F32" s="120" t="s">
        <v>13656</v>
      </c>
      <c r="G32" s="120" t="s">
        <v>13656</v>
      </c>
      <c r="H32" s="120">
        <v>0</v>
      </c>
    </row>
    <row r="33" spans="1:8" ht="15.75" hidden="1">
      <c r="A33" s="113">
        <v>46</v>
      </c>
      <c r="B33" s="119">
        <v>46</v>
      </c>
      <c r="C33" s="120">
        <v>0</v>
      </c>
      <c r="D33" s="120" t="s">
        <v>13656</v>
      </c>
      <c r="E33" s="120">
        <v>0</v>
      </c>
      <c r="F33" s="120" t="s">
        <v>13656</v>
      </c>
      <c r="G33" s="120" t="s">
        <v>13656</v>
      </c>
      <c r="H33" s="120">
        <v>0</v>
      </c>
    </row>
    <row r="34" spans="1:8" ht="15.75" hidden="1">
      <c r="A34" s="113">
        <v>47</v>
      </c>
      <c r="B34" s="119">
        <v>47</v>
      </c>
      <c r="C34" s="120">
        <v>0</v>
      </c>
      <c r="D34" s="120" t="s">
        <v>13656</v>
      </c>
      <c r="E34" s="120">
        <v>0</v>
      </c>
      <c r="F34" s="120" t="s">
        <v>13656</v>
      </c>
      <c r="G34" s="120" t="s">
        <v>13656</v>
      </c>
      <c r="H34" s="120">
        <v>0</v>
      </c>
    </row>
    <row r="35" spans="1:8" ht="15.75" hidden="1">
      <c r="A35" s="113">
        <v>48</v>
      </c>
      <c r="B35" s="119">
        <v>48</v>
      </c>
      <c r="C35" s="120">
        <v>0</v>
      </c>
      <c r="D35" s="120" t="s">
        <v>13656</v>
      </c>
      <c r="E35" s="120">
        <v>0</v>
      </c>
      <c r="F35" s="120" t="s">
        <v>13656</v>
      </c>
      <c r="G35" s="120" t="s">
        <v>13656</v>
      </c>
      <c r="H35" s="120">
        <v>0</v>
      </c>
    </row>
    <row r="36" spans="1:8" ht="15.75" hidden="1">
      <c r="A36" s="113">
        <v>49</v>
      </c>
      <c r="B36" s="119">
        <v>49</v>
      </c>
      <c r="C36" s="120">
        <v>0</v>
      </c>
      <c r="D36" s="120" t="s">
        <v>13656</v>
      </c>
      <c r="E36" s="120">
        <v>0</v>
      </c>
      <c r="F36" s="120" t="s">
        <v>13656</v>
      </c>
      <c r="G36" s="120" t="s">
        <v>13656</v>
      </c>
      <c r="H36" s="120">
        <v>0</v>
      </c>
    </row>
    <row r="37" spans="1:8" ht="15.75" hidden="1">
      <c r="A37" s="113">
        <v>50</v>
      </c>
      <c r="B37" s="119">
        <v>50</v>
      </c>
      <c r="C37" s="120">
        <v>0</v>
      </c>
      <c r="D37" s="120" t="s">
        <v>13656</v>
      </c>
      <c r="E37" s="120">
        <v>0</v>
      </c>
      <c r="F37" s="120" t="s">
        <v>13656</v>
      </c>
      <c r="G37" s="120" t="s">
        <v>13656</v>
      </c>
      <c r="H37" s="120">
        <v>0</v>
      </c>
    </row>
    <row r="38" spans="1:8" ht="15.75" hidden="1">
      <c r="A38" s="113">
        <v>55</v>
      </c>
      <c r="B38" s="119">
        <v>55</v>
      </c>
      <c r="C38" s="120">
        <v>0</v>
      </c>
      <c r="D38" s="120" t="s">
        <v>13656</v>
      </c>
      <c r="E38" s="120">
        <v>0</v>
      </c>
      <c r="F38" s="120" t="s">
        <v>13656</v>
      </c>
      <c r="G38" s="120" t="s">
        <v>13656</v>
      </c>
      <c r="H38" s="120">
        <v>0</v>
      </c>
    </row>
    <row r="39" spans="1:8" ht="15.75" hidden="1">
      <c r="A39" s="113">
        <v>56</v>
      </c>
      <c r="B39" s="119">
        <v>56</v>
      </c>
      <c r="C39" s="120">
        <v>0</v>
      </c>
      <c r="D39" s="120" t="s">
        <v>13656</v>
      </c>
      <c r="E39" s="120">
        <v>0</v>
      </c>
      <c r="F39" s="120" t="s">
        <v>13656</v>
      </c>
      <c r="G39" s="120" t="s">
        <v>13656</v>
      </c>
      <c r="H39" s="120">
        <v>0</v>
      </c>
    </row>
    <row r="40" spans="1:8" ht="15.75" hidden="1">
      <c r="A40" s="113">
        <v>57</v>
      </c>
      <c r="B40" s="119">
        <v>57</v>
      </c>
      <c r="C40" s="120">
        <v>0</v>
      </c>
      <c r="D40" s="120" t="s">
        <v>13656</v>
      </c>
      <c r="E40" s="120">
        <v>0</v>
      </c>
      <c r="F40" s="120" t="s">
        <v>13656</v>
      </c>
      <c r="G40" s="120" t="s">
        <v>13656</v>
      </c>
      <c r="H40" s="120">
        <v>0</v>
      </c>
    </row>
    <row r="41" spans="1:8" ht="15.75" hidden="1">
      <c r="A41" s="113">
        <v>58</v>
      </c>
      <c r="B41" s="119">
        <v>58</v>
      </c>
      <c r="C41" s="120">
        <v>0</v>
      </c>
      <c r="D41" s="120" t="s">
        <v>13656</v>
      </c>
      <c r="E41" s="120">
        <v>0</v>
      </c>
      <c r="F41" s="120" t="s">
        <v>13656</v>
      </c>
      <c r="G41" s="120" t="s">
        <v>13656</v>
      </c>
      <c r="H41" s="120">
        <v>0</v>
      </c>
    </row>
    <row r="42" spans="1:8" ht="15.75" hidden="1">
      <c r="A42" s="113">
        <v>59</v>
      </c>
      <c r="B42" s="119">
        <v>59</v>
      </c>
      <c r="C42" s="120">
        <v>0</v>
      </c>
      <c r="D42" s="120" t="s">
        <v>13656</v>
      </c>
      <c r="E42" s="120">
        <v>0</v>
      </c>
      <c r="F42" s="120" t="s">
        <v>13656</v>
      </c>
      <c r="G42" s="120" t="s">
        <v>13656</v>
      </c>
      <c r="H42" s="120">
        <v>0</v>
      </c>
    </row>
    <row r="43" spans="1:8" ht="15.75" hidden="1">
      <c r="A43" s="113">
        <v>60</v>
      </c>
      <c r="B43" s="119">
        <v>60</v>
      </c>
      <c r="C43" s="120">
        <v>0</v>
      </c>
      <c r="D43" s="120" t="s">
        <v>13656</v>
      </c>
      <c r="E43" s="120">
        <v>0</v>
      </c>
      <c r="F43" s="120" t="s">
        <v>13656</v>
      </c>
      <c r="G43" s="120" t="s">
        <v>13656</v>
      </c>
      <c r="H43" s="120">
        <v>0</v>
      </c>
    </row>
    <row r="44" spans="1:8" ht="15.75" hidden="1">
      <c r="A44" s="113">
        <v>64</v>
      </c>
      <c r="B44" s="119">
        <v>64</v>
      </c>
      <c r="C44" s="120">
        <v>0</v>
      </c>
      <c r="D44" s="120" t="s">
        <v>13656</v>
      </c>
      <c r="E44" s="120">
        <v>0</v>
      </c>
      <c r="F44" s="120" t="s">
        <v>13656</v>
      </c>
      <c r="G44" s="120" t="s">
        <v>13656</v>
      </c>
      <c r="H44" s="120">
        <v>0</v>
      </c>
    </row>
    <row r="45" spans="1:8" ht="15.75" hidden="1">
      <c r="A45" s="113">
        <v>65</v>
      </c>
      <c r="B45" s="119">
        <v>65</v>
      </c>
      <c r="C45" s="120">
        <v>0</v>
      </c>
      <c r="D45" s="120" t="s">
        <v>13656</v>
      </c>
      <c r="E45" s="120">
        <v>0</v>
      </c>
      <c r="F45" s="120" t="s">
        <v>13656</v>
      </c>
      <c r="G45" s="120" t="s">
        <v>13656</v>
      </c>
      <c r="H45" s="120">
        <v>0</v>
      </c>
    </row>
    <row r="46" spans="1:8" ht="15.75" hidden="1">
      <c r="A46" s="113">
        <v>66</v>
      </c>
      <c r="B46" s="119">
        <v>66</v>
      </c>
      <c r="C46" s="120">
        <v>0</v>
      </c>
      <c r="D46" s="120" t="s">
        <v>13656</v>
      </c>
      <c r="E46" s="120">
        <v>0</v>
      </c>
      <c r="F46" s="120" t="s">
        <v>13656</v>
      </c>
      <c r="G46" s="120" t="s">
        <v>13656</v>
      </c>
      <c r="H46" s="120">
        <v>0</v>
      </c>
    </row>
    <row r="47" spans="1:8" ht="15.75" hidden="1">
      <c r="A47" s="113">
        <v>69</v>
      </c>
      <c r="B47" s="119">
        <v>69</v>
      </c>
      <c r="C47" s="120">
        <v>0</v>
      </c>
      <c r="D47" s="120" t="s">
        <v>13656</v>
      </c>
      <c r="E47" s="120">
        <v>0</v>
      </c>
      <c r="F47" s="120" t="s">
        <v>13656</v>
      </c>
      <c r="G47" s="120" t="s">
        <v>13656</v>
      </c>
      <c r="H47" s="120">
        <v>0</v>
      </c>
    </row>
    <row r="48" spans="1:8" ht="15.75" hidden="1">
      <c r="A48" s="113">
        <v>70</v>
      </c>
      <c r="B48" s="119">
        <v>70</v>
      </c>
      <c r="C48" s="120">
        <v>0</v>
      </c>
      <c r="D48" s="120" t="s">
        <v>13656</v>
      </c>
      <c r="E48" s="120">
        <v>0</v>
      </c>
      <c r="F48" s="120" t="s">
        <v>13656</v>
      </c>
      <c r="G48" s="120" t="s">
        <v>13656</v>
      </c>
      <c r="H48" s="120">
        <v>0</v>
      </c>
    </row>
    <row r="49" spans="1:8" ht="15.75" hidden="1">
      <c r="A49" s="113">
        <v>78</v>
      </c>
      <c r="B49" s="119">
        <v>78</v>
      </c>
      <c r="C49" s="120">
        <v>0</v>
      </c>
      <c r="D49" s="120" t="s">
        <v>13656</v>
      </c>
      <c r="E49" s="120">
        <v>0</v>
      </c>
      <c r="F49" s="120" t="s">
        <v>13656</v>
      </c>
      <c r="G49" s="120" t="s">
        <v>13656</v>
      </c>
      <c r="H49" s="120">
        <v>0</v>
      </c>
    </row>
    <row r="50" spans="1:8" ht="15.75" hidden="1">
      <c r="A50" s="113">
        <v>79</v>
      </c>
      <c r="B50" s="119">
        <v>79</v>
      </c>
      <c r="C50" s="120">
        <v>0</v>
      </c>
      <c r="D50" s="120" t="s">
        <v>13656</v>
      </c>
      <c r="E50" s="120">
        <v>0</v>
      </c>
      <c r="F50" s="120" t="s">
        <v>13656</v>
      </c>
      <c r="G50" s="120" t="s">
        <v>13656</v>
      </c>
      <c r="H50" s="120">
        <v>0</v>
      </c>
    </row>
    <row r="51" spans="1:8" ht="15.75" hidden="1">
      <c r="A51" s="113">
        <v>80</v>
      </c>
      <c r="B51" s="119">
        <v>80</v>
      </c>
      <c r="C51" s="120">
        <v>0</v>
      </c>
      <c r="D51" s="120" t="s">
        <v>13656</v>
      </c>
      <c r="E51" s="120">
        <v>0</v>
      </c>
      <c r="F51" s="120" t="s">
        <v>13656</v>
      </c>
      <c r="G51" s="120" t="s">
        <v>13656</v>
      </c>
      <c r="H51" s="120">
        <v>0</v>
      </c>
    </row>
    <row r="52" spans="1:8" ht="15.75" hidden="1">
      <c r="A52" s="113">
        <v>85</v>
      </c>
      <c r="B52" s="119">
        <v>85</v>
      </c>
      <c r="C52" s="120">
        <v>0</v>
      </c>
      <c r="D52" s="120" t="s">
        <v>13656</v>
      </c>
      <c r="E52" s="120">
        <v>0</v>
      </c>
      <c r="F52" s="120" t="s">
        <v>13656</v>
      </c>
      <c r="G52" s="120" t="s">
        <v>13656</v>
      </c>
      <c r="H52" s="120">
        <v>0</v>
      </c>
    </row>
    <row r="53" spans="1:8" ht="15.75" hidden="1">
      <c r="A53" s="113">
        <v>86</v>
      </c>
      <c r="B53" s="119">
        <v>86</v>
      </c>
      <c r="C53" s="120">
        <v>0</v>
      </c>
      <c r="D53" s="120" t="s">
        <v>13656</v>
      </c>
      <c r="E53" s="120">
        <v>0</v>
      </c>
      <c r="F53" s="120" t="s">
        <v>13656</v>
      </c>
      <c r="G53" s="120" t="s">
        <v>13656</v>
      </c>
      <c r="H53" s="120">
        <v>0</v>
      </c>
    </row>
    <row r="54" spans="1:8" ht="15.75" hidden="1">
      <c r="A54" s="113">
        <v>87</v>
      </c>
      <c r="B54" s="119">
        <v>87</v>
      </c>
      <c r="C54" s="120">
        <v>0</v>
      </c>
      <c r="D54" s="120" t="s">
        <v>13656</v>
      </c>
      <c r="E54" s="120">
        <v>0</v>
      </c>
      <c r="F54" s="120" t="s">
        <v>13656</v>
      </c>
      <c r="G54" s="120" t="s">
        <v>13656</v>
      </c>
      <c r="H54" s="120">
        <v>0</v>
      </c>
    </row>
    <row r="55" spans="1:8" ht="15.75" hidden="1">
      <c r="A55" s="113">
        <v>88</v>
      </c>
      <c r="B55" s="119">
        <v>88</v>
      </c>
      <c r="C55" s="120">
        <v>0</v>
      </c>
      <c r="D55" s="120" t="s">
        <v>13656</v>
      </c>
      <c r="E55" s="120">
        <v>0</v>
      </c>
      <c r="F55" s="120" t="s">
        <v>13656</v>
      </c>
      <c r="G55" s="120" t="s">
        <v>13656</v>
      </c>
      <c r="H55" s="120">
        <v>0</v>
      </c>
    </row>
    <row r="56" spans="1:8" ht="15.75" hidden="1">
      <c r="A56" s="113">
        <v>89</v>
      </c>
      <c r="B56" s="119">
        <v>89</v>
      </c>
      <c r="C56" s="120">
        <v>0</v>
      </c>
      <c r="D56" s="120" t="s">
        <v>13656</v>
      </c>
      <c r="E56" s="120">
        <v>0</v>
      </c>
      <c r="F56" s="120" t="s">
        <v>13656</v>
      </c>
      <c r="G56" s="120" t="s">
        <v>13656</v>
      </c>
      <c r="H56" s="120">
        <v>0</v>
      </c>
    </row>
    <row r="57" spans="1:8" ht="15.75" hidden="1">
      <c r="A57" s="113">
        <v>90</v>
      </c>
      <c r="B57" s="119">
        <v>90</v>
      </c>
      <c r="C57" s="120">
        <v>0</v>
      </c>
      <c r="D57" s="120" t="s">
        <v>13656</v>
      </c>
      <c r="E57" s="120">
        <v>0</v>
      </c>
      <c r="F57" s="120" t="s">
        <v>13656</v>
      </c>
      <c r="G57" s="120" t="s">
        <v>13656</v>
      </c>
      <c r="H57" s="120">
        <v>0</v>
      </c>
    </row>
    <row r="58" spans="1:8" ht="15.75" hidden="1">
      <c r="A58" s="113">
        <v>96</v>
      </c>
      <c r="B58" s="119">
        <v>96</v>
      </c>
      <c r="C58" s="120">
        <v>0</v>
      </c>
      <c r="D58" s="120" t="s">
        <v>13656</v>
      </c>
      <c r="E58" s="120">
        <v>0</v>
      </c>
      <c r="F58" s="120" t="s">
        <v>13656</v>
      </c>
      <c r="G58" s="120" t="s">
        <v>13656</v>
      </c>
      <c r="H58" s="120">
        <v>0</v>
      </c>
    </row>
    <row r="59" spans="1:8" ht="15.75" hidden="1">
      <c r="A59" s="113">
        <v>97</v>
      </c>
      <c r="B59" s="119">
        <v>97</v>
      </c>
      <c r="C59" s="120">
        <v>0</v>
      </c>
      <c r="D59" s="120" t="s">
        <v>13656</v>
      </c>
      <c r="E59" s="120">
        <v>0</v>
      </c>
      <c r="F59" s="120" t="s">
        <v>13656</v>
      </c>
      <c r="G59" s="120" t="s">
        <v>13656</v>
      </c>
      <c r="H59" s="120">
        <v>0</v>
      </c>
    </row>
    <row r="60" spans="1:8" ht="15.75" hidden="1">
      <c r="A60" s="113">
        <v>98</v>
      </c>
      <c r="B60" s="119">
        <v>98</v>
      </c>
      <c r="C60" s="120">
        <v>0</v>
      </c>
      <c r="D60" s="120" t="s">
        <v>13656</v>
      </c>
      <c r="E60" s="120">
        <v>0</v>
      </c>
      <c r="F60" s="120" t="s">
        <v>13656</v>
      </c>
      <c r="G60" s="120" t="s">
        <v>13656</v>
      </c>
      <c r="H60" s="120">
        <v>0</v>
      </c>
    </row>
    <row r="61" spans="1:8" ht="15.75" hidden="1">
      <c r="A61" s="113">
        <v>99</v>
      </c>
      <c r="B61" s="119">
        <v>99</v>
      </c>
      <c r="C61" s="120">
        <v>0</v>
      </c>
      <c r="D61" s="120" t="s">
        <v>13656</v>
      </c>
      <c r="E61" s="120">
        <v>0</v>
      </c>
      <c r="F61" s="120" t="s">
        <v>13656</v>
      </c>
      <c r="G61" s="120" t="s">
        <v>13656</v>
      </c>
      <c r="H61" s="120">
        <v>0</v>
      </c>
    </row>
    <row r="62" spans="1:8" ht="15.75" hidden="1">
      <c r="A62" s="113">
        <v>100</v>
      </c>
      <c r="B62" s="119">
        <v>100</v>
      </c>
      <c r="C62" s="120">
        <v>0</v>
      </c>
      <c r="D62" s="120" t="s">
        <v>13656</v>
      </c>
      <c r="E62" s="120">
        <v>0</v>
      </c>
      <c r="F62" s="120" t="s">
        <v>13656</v>
      </c>
      <c r="G62" s="120" t="s">
        <v>13656</v>
      </c>
      <c r="H62" s="120">
        <v>0</v>
      </c>
    </row>
    <row r="63" spans="1:8" ht="15.75" hidden="1">
      <c r="A63" s="113">
        <v>105</v>
      </c>
      <c r="B63" s="119">
        <v>105</v>
      </c>
      <c r="C63" s="120">
        <v>0</v>
      </c>
      <c r="D63" s="120" t="s">
        <v>13656</v>
      </c>
      <c r="E63" s="120">
        <v>0</v>
      </c>
      <c r="F63" s="120" t="s">
        <v>13656</v>
      </c>
      <c r="G63" s="120" t="s">
        <v>13656</v>
      </c>
      <c r="H63" s="120">
        <v>0</v>
      </c>
    </row>
    <row r="64" spans="1:8" ht="15.75" hidden="1">
      <c r="A64" s="113">
        <v>106</v>
      </c>
      <c r="B64" s="119">
        <v>106</v>
      </c>
      <c r="C64" s="120">
        <v>0</v>
      </c>
      <c r="D64" s="120" t="s">
        <v>13656</v>
      </c>
      <c r="E64" s="120">
        <v>0</v>
      </c>
      <c r="F64" s="120" t="s">
        <v>13656</v>
      </c>
      <c r="G64" s="120" t="s">
        <v>13656</v>
      </c>
      <c r="H64" s="120">
        <v>0</v>
      </c>
    </row>
    <row r="65" spans="1:8" ht="15.75" hidden="1">
      <c r="A65" s="113">
        <v>107</v>
      </c>
      <c r="B65" s="119">
        <v>107</v>
      </c>
      <c r="C65" s="120">
        <v>0</v>
      </c>
      <c r="D65" s="120" t="s">
        <v>13656</v>
      </c>
      <c r="E65" s="120">
        <v>0</v>
      </c>
      <c r="F65" s="120" t="s">
        <v>13656</v>
      </c>
      <c r="G65" s="120" t="s">
        <v>13656</v>
      </c>
      <c r="H65" s="120">
        <v>0</v>
      </c>
    </row>
    <row r="66" spans="1:8" ht="15.75" hidden="1">
      <c r="A66" s="113">
        <v>108</v>
      </c>
      <c r="B66" s="119">
        <v>108</v>
      </c>
      <c r="C66" s="120">
        <v>0</v>
      </c>
      <c r="D66" s="120" t="s">
        <v>13656</v>
      </c>
      <c r="E66" s="120">
        <v>0</v>
      </c>
      <c r="F66" s="120" t="s">
        <v>13656</v>
      </c>
      <c r="G66" s="120" t="s">
        <v>13656</v>
      </c>
      <c r="H66" s="120">
        <v>0</v>
      </c>
    </row>
    <row r="67" spans="1:8" ht="15.75" hidden="1">
      <c r="A67" s="113">
        <v>109</v>
      </c>
      <c r="B67" s="119">
        <v>109</v>
      </c>
      <c r="C67" s="120">
        <v>0</v>
      </c>
      <c r="D67" s="120" t="s">
        <v>13656</v>
      </c>
      <c r="E67" s="120">
        <v>0</v>
      </c>
      <c r="F67" s="120" t="s">
        <v>13656</v>
      </c>
      <c r="G67" s="120" t="s">
        <v>13656</v>
      </c>
      <c r="H67" s="120">
        <v>0</v>
      </c>
    </row>
    <row r="68" spans="1:8" ht="15.75" hidden="1">
      <c r="A68" s="113">
        <v>110</v>
      </c>
      <c r="B68" s="119">
        <v>110</v>
      </c>
      <c r="C68" s="120">
        <v>0</v>
      </c>
      <c r="D68" s="120" t="s">
        <v>13656</v>
      </c>
      <c r="E68" s="120">
        <v>0</v>
      </c>
      <c r="F68" s="120" t="s">
        <v>13656</v>
      </c>
      <c r="G68" s="120" t="s">
        <v>13656</v>
      </c>
      <c r="H68" s="120">
        <v>0</v>
      </c>
    </row>
    <row r="69" spans="1:8" ht="15.75" hidden="1">
      <c r="A69" s="113">
        <v>115</v>
      </c>
      <c r="B69" s="119">
        <v>115</v>
      </c>
      <c r="C69" s="120">
        <v>0</v>
      </c>
      <c r="D69" s="120" t="s">
        <v>13656</v>
      </c>
      <c r="E69" s="120">
        <v>0</v>
      </c>
      <c r="F69" s="120" t="s">
        <v>13656</v>
      </c>
      <c r="G69" s="120" t="s">
        <v>13656</v>
      </c>
      <c r="H69" s="120">
        <v>0</v>
      </c>
    </row>
    <row r="70" spans="1:8" ht="15.75" hidden="1">
      <c r="A70" s="113">
        <v>116</v>
      </c>
      <c r="B70" s="119">
        <v>116</v>
      </c>
      <c r="C70" s="120">
        <v>0</v>
      </c>
      <c r="D70" s="120" t="s">
        <v>13656</v>
      </c>
      <c r="E70" s="120">
        <v>0</v>
      </c>
      <c r="F70" s="120" t="s">
        <v>13656</v>
      </c>
      <c r="G70" s="120" t="s">
        <v>13656</v>
      </c>
      <c r="H70" s="120">
        <v>0</v>
      </c>
    </row>
    <row r="71" spans="1:8" ht="15.75" hidden="1">
      <c r="A71" s="113">
        <v>117</v>
      </c>
      <c r="B71" s="119">
        <v>117</v>
      </c>
      <c r="C71" s="120">
        <v>0</v>
      </c>
      <c r="D71" s="120" t="s">
        <v>13656</v>
      </c>
      <c r="E71" s="120">
        <v>0</v>
      </c>
      <c r="F71" s="120" t="s">
        <v>13656</v>
      </c>
      <c r="G71" s="120" t="s">
        <v>13656</v>
      </c>
      <c r="H71" s="120">
        <v>0</v>
      </c>
    </row>
    <row r="72" spans="1:8" ht="15.75" hidden="1">
      <c r="A72" s="113">
        <v>118</v>
      </c>
      <c r="B72" s="119">
        <v>118</v>
      </c>
      <c r="C72" s="120">
        <v>0</v>
      </c>
      <c r="D72" s="120" t="s">
        <v>13656</v>
      </c>
      <c r="E72" s="120">
        <v>0</v>
      </c>
      <c r="F72" s="120" t="s">
        <v>13656</v>
      </c>
      <c r="G72" s="120" t="s">
        <v>13656</v>
      </c>
      <c r="H72" s="120">
        <v>0</v>
      </c>
    </row>
    <row r="73" spans="1:8" ht="15.75" hidden="1">
      <c r="A73" s="113">
        <v>119</v>
      </c>
      <c r="B73" s="119">
        <v>119</v>
      </c>
      <c r="C73" s="120">
        <v>0</v>
      </c>
      <c r="D73" s="120" t="s">
        <v>13656</v>
      </c>
      <c r="E73" s="120">
        <v>0</v>
      </c>
      <c r="F73" s="120" t="s">
        <v>13656</v>
      </c>
      <c r="G73" s="120" t="s">
        <v>13656</v>
      </c>
      <c r="H73" s="120">
        <v>0</v>
      </c>
    </row>
    <row r="74" spans="1:8" ht="15.75" hidden="1">
      <c r="A74" s="113">
        <v>120</v>
      </c>
      <c r="B74" s="119">
        <v>120</v>
      </c>
      <c r="C74" s="120">
        <v>0</v>
      </c>
      <c r="D74" s="120" t="s">
        <v>13656</v>
      </c>
      <c r="E74" s="120">
        <v>0</v>
      </c>
      <c r="F74" s="120" t="s">
        <v>13656</v>
      </c>
      <c r="G74" s="120" t="s">
        <v>13656</v>
      </c>
      <c r="H74" s="120">
        <v>0</v>
      </c>
    </row>
    <row r="75" spans="1:8" ht="15.75" hidden="1">
      <c r="A75" s="113">
        <v>128</v>
      </c>
      <c r="B75" s="119">
        <v>128</v>
      </c>
      <c r="C75" s="120">
        <v>0</v>
      </c>
      <c r="D75" s="120" t="s">
        <v>13656</v>
      </c>
      <c r="E75" s="120">
        <v>0</v>
      </c>
      <c r="F75" s="120" t="s">
        <v>13656</v>
      </c>
      <c r="G75" s="120" t="s">
        <v>13656</v>
      </c>
      <c r="H75" s="120">
        <v>0</v>
      </c>
    </row>
    <row r="76" spans="1:8" ht="15.75" hidden="1">
      <c r="A76" s="231">
        <v>129</v>
      </c>
      <c r="B76" s="119">
        <v>129</v>
      </c>
      <c r="C76" s="120">
        <v>0</v>
      </c>
      <c r="D76" s="120" t="s">
        <v>13656</v>
      </c>
      <c r="E76" s="120">
        <v>0</v>
      </c>
      <c r="F76" s="120" t="s">
        <v>13656</v>
      </c>
      <c r="G76" s="120" t="s">
        <v>13656</v>
      </c>
      <c r="H76" s="120">
        <v>0</v>
      </c>
    </row>
    <row r="77" spans="1:8" ht="15.75" hidden="1">
      <c r="A77" s="231">
        <v>130</v>
      </c>
      <c r="B77" s="119">
        <v>130</v>
      </c>
      <c r="C77" s="120">
        <v>0</v>
      </c>
      <c r="D77" s="120" t="s">
        <v>13656</v>
      </c>
      <c r="E77" s="120">
        <v>0</v>
      </c>
      <c r="F77" s="120" t="s">
        <v>13656</v>
      </c>
      <c r="G77" s="120" t="s">
        <v>13656</v>
      </c>
      <c r="H77" s="120">
        <v>0</v>
      </c>
    </row>
    <row r="78" spans="1:8" ht="15.75" hidden="1">
      <c r="A78" s="113">
        <v>135</v>
      </c>
      <c r="B78" s="119">
        <v>135</v>
      </c>
      <c r="C78" s="120">
        <v>0</v>
      </c>
      <c r="D78" s="120" t="s">
        <v>13656</v>
      </c>
      <c r="E78" s="120">
        <v>0</v>
      </c>
      <c r="F78" s="120" t="s">
        <v>13656</v>
      </c>
      <c r="G78" s="120" t="s">
        <v>13656</v>
      </c>
      <c r="H78" s="120">
        <v>0</v>
      </c>
    </row>
    <row r="79" spans="1:8" ht="15.75" hidden="1">
      <c r="A79" s="113">
        <v>136</v>
      </c>
      <c r="B79" s="119">
        <v>136</v>
      </c>
      <c r="C79" s="120">
        <v>0</v>
      </c>
      <c r="D79" s="120" t="s">
        <v>13656</v>
      </c>
      <c r="E79" s="120">
        <v>0</v>
      </c>
      <c r="F79" s="120" t="s">
        <v>13656</v>
      </c>
      <c r="G79" s="120" t="s">
        <v>13656</v>
      </c>
      <c r="H79" s="120">
        <v>0</v>
      </c>
    </row>
    <row r="80" spans="1:8" ht="15.75" hidden="1">
      <c r="A80" s="231">
        <v>137</v>
      </c>
      <c r="B80" s="119">
        <v>137</v>
      </c>
      <c r="C80" s="120">
        <v>0</v>
      </c>
      <c r="D80" s="120" t="s">
        <v>13656</v>
      </c>
      <c r="E80" s="120">
        <v>0</v>
      </c>
      <c r="F80" s="120" t="s">
        <v>13656</v>
      </c>
      <c r="G80" s="120" t="s">
        <v>13656</v>
      </c>
      <c r="H80" s="120">
        <v>0</v>
      </c>
    </row>
    <row r="81" spans="1:11" ht="15.75" hidden="1">
      <c r="A81" s="231">
        <v>138</v>
      </c>
      <c r="B81" s="119">
        <v>138</v>
      </c>
      <c r="C81" s="120">
        <v>0</v>
      </c>
      <c r="D81" s="120" t="s">
        <v>13656</v>
      </c>
      <c r="E81" s="120">
        <v>0</v>
      </c>
      <c r="F81" s="120" t="s">
        <v>13656</v>
      </c>
      <c r="G81" s="120" t="s">
        <v>13656</v>
      </c>
      <c r="H81" s="120">
        <v>0</v>
      </c>
    </row>
    <row r="82" spans="1:11" ht="15.75" hidden="1">
      <c r="A82" s="113">
        <v>139</v>
      </c>
      <c r="B82" s="119">
        <v>139</v>
      </c>
      <c r="C82" s="120">
        <v>0</v>
      </c>
      <c r="D82" s="120" t="s">
        <v>13656</v>
      </c>
      <c r="E82" s="120">
        <v>0</v>
      </c>
      <c r="F82" s="120" t="s">
        <v>13656</v>
      </c>
      <c r="G82" s="120" t="s">
        <v>13656</v>
      </c>
      <c r="H82" s="120">
        <v>0</v>
      </c>
    </row>
    <row r="83" spans="1:11" s="122" customFormat="1" ht="15.75" hidden="1">
      <c r="A83" s="113">
        <v>140</v>
      </c>
      <c r="B83" s="119">
        <v>140</v>
      </c>
      <c r="C83" s="120">
        <v>0</v>
      </c>
      <c r="D83" s="120" t="s">
        <v>13656</v>
      </c>
      <c r="E83" s="120">
        <v>0</v>
      </c>
      <c r="F83" s="120" t="s">
        <v>13656</v>
      </c>
      <c r="G83" s="120" t="s">
        <v>13656</v>
      </c>
      <c r="H83" s="120">
        <v>0</v>
      </c>
      <c r="I83" s="121"/>
      <c r="J83" s="121"/>
      <c r="K83" s="121"/>
    </row>
    <row r="84" spans="1:11" s="122" customFormat="1" ht="15.75" hidden="1">
      <c r="A84" s="113">
        <v>144</v>
      </c>
      <c r="B84" s="119">
        <v>144</v>
      </c>
      <c r="C84" s="120">
        <v>0</v>
      </c>
      <c r="D84" s="120" t="s">
        <v>13656</v>
      </c>
      <c r="E84" s="120">
        <v>0</v>
      </c>
      <c r="F84" s="120" t="s">
        <v>13656</v>
      </c>
      <c r="G84" s="120" t="s">
        <v>13656</v>
      </c>
      <c r="H84" s="120">
        <v>0</v>
      </c>
      <c r="I84" s="121"/>
      <c r="J84" s="121"/>
      <c r="K84" s="121"/>
    </row>
    <row r="85" spans="1:11" ht="15.75" hidden="1">
      <c r="A85" s="231">
        <v>145</v>
      </c>
      <c r="B85" s="119">
        <v>145</v>
      </c>
      <c r="C85" s="120">
        <v>0</v>
      </c>
      <c r="D85" s="120" t="s">
        <v>13656</v>
      </c>
      <c r="E85" s="120">
        <v>0</v>
      </c>
      <c r="F85" s="120" t="s">
        <v>13656</v>
      </c>
      <c r="G85" s="120" t="s">
        <v>13656</v>
      </c>
      <c r="H85" s="120">
        <v>0</v>
      </c>
    </row>
    <row r="86" spans="1:11" ht="15.75" hidden="1">
      <c r="A86" s="231">
        <v>146</v>
      </c>
      <c r="B86" s="119">
        <v>146</v>
      </c>
      <c r="C86" s="120">
        <v>0</v>
      </c>
      <c r="D86" s="120" t="s">
        <v>13656</v>
      </c>
      <c r="E86" s="120">
        <v>0</v>
      </c>
      <c r="F86" s="120" t="s">
        <v>13656</v>
      </c>
      <c r="G86" s="120" t="s">
        <v>13656</v>
      </c>
      <c r="H86" s="120">
        <v>0</v>
      </c>
    </row>
    <row r="87" spans="1:11" ht="15.75" hidden="1">
      <c r="A87" s="113">
        <v>147</v>
      </c>
      <c r="B87" s="119">
        <v>147</v>
      </c>
      <c r="C87" s="120">
        <v>0</v>
      </c>
      <c r="D87" s="120" t="s">
        <v>13656</v>
      </c>
      <c r="E87" s="120">
        <v>0</v>
      </c>
      <c r="F87" s="120" t="s">
        <v>13656</v>
      </c>
      <c r="G87" s="120" t="s">
        <v>13656</v>
      </c>
      <c r="H87" s="120">
        <v>0</v>
      </c>
    </row>
    <row r="88" spans="1:11" ht="15.75" hidden="1">
      <c r="A88" s="113">
        <v>148</v>
      </c>
      <c r="B88" s="119">
        <v>148</v>
      </c>
      <c r="C88" s="120">
        <v>0</v>
      </c>
      <c r="D88" s="120" t="s">
        <v>13656</v>
      </c>
      <c r="E88" s="120">
        <v>0</v>
      </c>
      <c r="F88" s="120" t="s">
        <v>13656</v>
      </c>
      <c r="G88" s="120" t="s">
        <v>13656</v>
      </c>
      <c r="H88" s="120">
        <v>0</v>
      </c>
    </row>
    <row r="89" spans="1:11" ht="15.75" hidden="1">
      <c r="A89" s="231">
        <v>149</v>
      </c>
      <c r="B89" s="119">
        <v>149</v>
      </c>
      <c r="C89" s="120">
        <v>0</v>
      </c>
      <c r="D89" s="120" t="s">
        <v>13656</v>
      </c>
      <c r="E89" s="120">
        <v>0</v>
      </c>
      <c r="F89" s="120" t="s">
        <v>13656</v>
      </c>
      <c r="G89" s="120" t="s">
        <v>13656</v>
      </c>
      <c r="H89" s="120">
        <v>0</v>
      </c>
    </row>
    <row r="90" spans="1:11" ht="15.75">
      <c r="A90" s="113">
        <v>4</v>
      </c>
      <c r="B90" s="119">
        <v>1</v>
      </c>
      <c r="C90" s="120" t="s">
        <v>13519</v>
      </c>
      <c r="D90" s="120" t="s">
        <v>918</v>
      </c>
      <c r="E90" s="120" t="s">
        <v>13502</v>
      </c>
      <c r="F90" s="120">
        <v>1357</v>
      </c>
      <c r="G90" s="120" t="s">
        <v>123</v>
      </c>
      <c r="H90" s="120" t="s">
        <v>13520</v>
      </c>
    </row>
    <row r="91" spans="1:11" ht="15.75">
      <c r="A91" s="113">
        <v>51</v>
      </c>
      <c r="B91" s="119">
        <v>2</v>
      </c>
      <c r="C91" s="120" t="s">
        <v>13592</v>
      </c>
      <c r="D91" s="120" t="s">
        <v>1379</v>
      </c>
      <c r="E91" s="120" t="s">
        <v>13502</v>
      </c>
      <c r="F91" s="120">
        <v>1353</v>
      </c>
      <c r="G91" s="120" t="s">
        <v>232</v>
      </c>
      <c r="H91" s="120" t="s">
        <v>13528</v>
      </c>
    </row>
    <row r="92" spans="1:11" ht="15.75">
      <c r="A92" s="231">
        <v>122</v>
      </c>
      <c r="B92" s="119">
        <v>3</v>
      </c>
      <c r="C92" s="237" t="s">
        <v>13617</v>
      </c>
      <c r="D92" s="120" t="s">
        <v>702</v>
      </c>
      <c r="E92" s="120" t="s">
        <v>13502</v>
      </c>
      <c r="F92" s="120">
        <v>1296</v>
      </c>
      <c r="G92" s="120" t="s">
        <v>1001</v>
      </c>
      <c r="H92" s="120" t="s">
        <v>13505</v>
      </c>
    </row>
    <row r="93" spans="1:11" ht="15.75">
      <c r="A93" s="113">
        <v>5</v>
      </c>
      <c r="B93" s="119">
        <v>4</v>
      </c>
      <c r="C93" s="120" t="s">
        <v>13539</v>
      </c>
      <c r="D93" s="120" t="s">
        <v>5358</v>
      </c>
      <c r="E93" s="120" t="s">
        <v>13502</v>
      </c>
      <c r="F93" s="120">
        <v>1294</v>
      </c>
      <c r="G93" s="120" t="s">
        <v>757</v>
      </c>
      <c r="H93" s="120" t="s">
        <v>13634</v>
      </c>
    </row>
    <row r="94" spans="1:11" ht="15.75">
      <c r="A94" s="113">
        <v>13</v>
      </c>
      <c r="B94" s="119">
        <v>5</v>
      </c>
      <c r="C94" s="120" t="s">
        <v>13537</v>
      </c>
      <c r="D94" s="120" t="s">
        <v>5331</v>
      </c>
      <c r="E94" s="120" t="s">
        <v>13503</v>
      </c>
      <c r="F94" s="120">
        <v>1273</v>
      </c>
      <c r="G94" s="120" t="s">
        <v>1001</v>
      </c>
      <c r="H94" s="120" t="s">
        <v>13521</v>
      </c>
    </row>
    <row r="95" spans="1:11" ht="15.75">
      <c r="A95" s="231">
        <v>121</v>
      </c>
      <c r="B95" s="119">
        <v>6</v>
      </c>
      <c r="C95" s="120" t="s">
        <v>13543</v>
      </c>
      <c r="D95" s="120" t="s">
        <v>782</v>
      </c>
      <c r="E95" s="120" t="s">
        <v>13502</v>
      </c>
      <c r="F95" s="120">
        <v>1268</v>
      </c>
      <c r="G95" s="120" t="s">
        <v>123</v>
      </c>
      <c r="H95" s="120" t="s">
        <v>13520</v>
      </c>
    </row>
    <row r="96" spans="1:11" ht="15.75">
      <c r="A96" s="113">
        <v>21</v>
      </c>
      <c r="B96" s="119">
        <v>7</v>
      </c>
      <c r="C96" s="120" t="s">
        <v>13506</v>
      </c>
      <c r="D96" s="120" t="s">
        <v>818</v>
      </c>
      <c r="E96" s="120" t="s">
        <v>13502</v>
      </c>
      <c r="F96" s="120">
        <v>1227</v>
      </c>
      <c r="G96" s="120" t="s">
        <v>123</v>
      </c>
      <c r="H96" s="120" t="s">
        <v>13505</v>
      </c>
    </row>
    <row r="97" spans="1:8" ht="15.75">
      <c r="A97" s="113">
        <v>156</v>
      </c>
      <c r="B97" s="119">
        <v>8</v>
      </c>
      <c r="C97" s="120" t="s">
        <v>13601</v>
      </c>
      <c r="D97" s="120" t="s">
        <v>862</v>
      </c>
      <c r="E97" s="120" t="s">
        <v>13502</v>
      </c>
      <c r="F97" s="120">
        <v>1198</v>
      </c>
      <c r="G97" s="120" t="s">
        <v>123</v>
      </c>
      <c r="H97" s="120" t="s">
        <v>13505</v>
      </c>
    </row>
    <row r="98" spans="1:8" ht="15.75">
      <c r="A98" s="113">
        <v>24</v>
      </c>
      <c r="B98" s="119">
        <v>9</v>
      </c>
      <c r="C98" s="120" t="s">
        <v>13630</v>
      </c>
      <c r="D98" s="120" t="s">
        <v>2006</v>
      </c>
      <c r="E98" s="120" t="s">
        <v>13502</v>
      </c>
      <c r="F98" s="120">
        <v>1067</v>
      </c>
      <c r="G98" s="120" t="s">
        <v>1077</v>
      </c>
      <c r="H98" s="120" t="s">
        <v>13632</v>
      </c>
    </row>
    <row r="99" spans="1:8" ht="15.75">
      <c r="A99" s="231">
        <v>125</v>
      </c>
      <c r="B99" s="119">
        <v>10</v>
      </c>
      <c r="C99" s="120" t="s">
        <v>13545</v>
      </c>
      <c r="D99" s="120" t="s">
        <v>681</v>
      </c>
      <c r="E99" s="120" t="s">
        <v>13502</v>
      </c>
      <c r="F99" s="120">
        <v>1066</v>
      </c>
      <c r="G99" s="120" t="s">
        <v>123</v>
      </c>
      <c r="H99" s="120" t="s">
        <v>13520</v>
      </c>
    </row>
    <row r="100" spans="1:8" ht="15.75">
      <c r="A100" s="113">
        <v>12</v>
      </c>
      <c r="B100" s="119">
        <v>11</v>
      </c>
      <c r="C100" s="120" t="s">
        <v>13536</v>
      </c>
      <c r="D100" s="120" t="s">
        <v>5331</v>
      </c>
      <c r="E100" s="120" t="s">
        <v>13503</v>
      </c>
      <c r="F100" s="120">
        <v>1017</v>
      </c>
      <c r="G100" s="120" t="s">
        <v>1001</v>
      </c>
      <c r="H100" s="120" t="s">
        <v>13521</v>
      </c>
    </row>
    <row r="101" spans="1:8" ht="15.75">
      <c r="A101" s="113">
        <v>151</v>
      </c>
      <c r="B101" s="119">
        <v>12</v>
      </c>
      <c r="C101" s="120" t="s">
        <v>13586</v>
      </c>
      <c r="D101" s="120" t="s">
        <v>1460</v>
      </c>
      <c r="E101" s="120" t="s">
        <v>13502</v>
      </c>
      <c r="F101" s="120">
        <v>965</v>
      </c>
      <c r="G101" s="120" t="s">
        <v>123</v>
      </c>
      <c r="H101" s="120" t="s">
        <v>13505</v>
      </c>
    </row>
    <row r="102" spans="1:8" ht="15.75">
      <c r="A102" s="113">
        <v>155</v>
      </c>
      <c r="B102" s="119">
        <v>13</v>
      </c>
      <c r="C102" s="120" t="s">
        <v>13547</v>
      </c>
      <c r="D102" s="120" t="s">
        <v>810</v>
      </c>
      <c r="E102" s="120" t="s">
        <v>13502</v>
      </c>
      <c r="F102" s="120">
        <v>959</v>
      </c>
      <c r="G102" s="120" t="s">
        <v>123</v>
      </c>
      <c r="H102" s="120" t="s">
        <v>13505</v>
      </c>
    </row>
    <row r="103" spans="1:8" ht="15.75">
      <c r="A103" s="113">
        <v>124</v>
      </c>
      <c r="B103" s="119">
        <v>14</v>
      </c>
      <c r="C103" s="120" t="s">
        <v>13548</v>
      </c>
      <c r="D103" s="120" t="s">
        <v>2639</v>
      </c>
      <c r="E103" s="120" t="s">
        <v>13503</v>
      </c>
      <c r="F103" s="120">
        <v>924</v>
      </c>
      <c r="G103" s="120" t="s">
        <v>123</v>
      </c>
      <c r="H103" s="120" t="s">
        <v>13520</v>
      </c>
    </row>
    <row r="104" spans="1:8" ht="15.75">
      <c r="A104" s="113">
        <v>123</v>
      </c>
      <c r="B104" s="119">
        <v>15</v>
      </c>
      <c r="C104" s="120" t="s">
        <v>13546</v>
      </c>
      <c r="D104" s="120" t="s">
        <v>1193</v>
      </c>
      <c r="E104" s="120" t="s">
        <v>13503</v>
      </c>
      <c r="F104" s="120">
        <v>846</v>
      </c>
      <c r="G104" s="120" t="s">
        <v>123</v>
      </c>
      <c r="H104" s="120" t="s">
        <v>13520</v>
      </c>
    </row>
    <row r="105" spans="1:8" ht="15.75">
      <c r="A105" s="113">
        <v>54</v>
      </c>
      <c r="B105" s="119">
        <v>16</v>
      </c>
      <c r="C105" s="120" t="s">
        <v>13533</v>
      </c>
      <c r="D105" s="120" t="s">
        <v>624</v>
      </c>
      <c r="E105" s="120" t="s">
        <v>13503</v>
      </c>
      <c r="F105" s="120">
        <v>825</v>
      </c>
      <c r="G105" s="120" t="s">
        <v>1001</v>
      </c>
      <c r="H105" s="120" t="s">
        <v>13521</v>
      </c>
    </row>
    <row r="106" spans="1:8" ht="15.75">
      <c r="A106" s="113">
        <v>74</v>
      </c>
      <c r="B106" s="119">
        <v>17</v>
      </c>
      <c r="C106" s="120" t="s">
        <v>13530</v>
      </c>
      <c r="D106" s="120" t="s">
        <v>2603</v>
      </c>
      <c r="E106" s="120" t="s">
        <v>13503</v>
      </c>
      <c r="F106" s="120">
        <v>822</v>
      </c>
      <c r="G106" s="120" t="s">
        <v>123</v>
      </c>
      <c r="H106" s="120" t="s">
        <v>13603</v>
      </c>
    </row>
    <row r="107" spans="1:8" ht="15.75">
      <c r="A107" s="113">
        <v>75</v>
      </c>
      <c r="B107" s="119">
        <v>18</v>
      </c>
      <c r="C107" s="120" t="s">
        <v>13614</v>
      </c>
      <c r="D107" s="120" t="s">
        <v>4174</v>
      </c>
      <c r="E107" s="120" t="s">
        <v>13503</v>
      </c>
      <c r="F107" s="120">
        <v>820</v>
      </c>
      <c r="G107" s="120" t="s">
        <v>123</v>
      </c>
      <c r="H107" s="120" t="s">
        <v>13603</v>
      </c>
    </row>
    <row r="108" spans="1:8" ht="15.75">
      <c r="A108" s="113">
        <v>11</v>
      </c>
      <c r="B108" s="119">
        <v>19</v>
      </c>
      <c r="C108" s="120" t="s">
        <v>13527</v>
      </c>
      <c r="D108" s="120" t="s">
        <v>1229</v>
      </c>
      <c r="E108" s="120" t="s">
        <v>13502</v>
      </c>
      <c r="F108" s="120">
        <v>808</v>
      </c>
      <c r="G108" s="120" t="s">
        <v>1001</v>
      </c>
      <c r="H108" s="120" t="s">
        <v>13528</v>
      </c>
    </row>
    <row r="109" spans="1:8" ht="15.75">
      <c r="A109" s="231">
        <v>126</v>
      </c>
      <c r="B109" s="119">
        <v>20</v>
      </c>
      <c r="C109" s="120" t="s">
        <v>13618</v>
      </c>
      <c r="D109" s="120" t="s">
        <v>2379</v>
      </c>
      <c r="E109" s="120" t="s">
        <v>13516</v>
      </c>
      <c r="F109" s="120">
        <v>749</v>
      </c>
      <c r="G109" s="120" t="s">
        <v>123</v>
      </c>
      <c r="H109" s="120" t="s">
        <v>13517</v>
      </c>
    </row>
    <row r="110" spans="1:8" ht="15.75">
      <c r="A110" s="113">
        <v>127</v>
      </c>
      <c r="B110" s="119">
        <v>21</v>
      </c>
      <c r="C110" s="120" t="s">
        <v>13544</v>
      </c>
      <c r="D110" s="120" t="s">
        <v>4984</v>
      </c>
      <c r="E110" s="120" t="s">
        <v>13503</v>
      </c>
      <c r="F110" s="120">
        <v>727</v>
      </c>
      <c r="G110" s="120" t="s">
        <v>123</v>
      </c>
      <c r="H110" s="120" t="s">
        <v>13517</v>
      </c>
    </row>
    <row r="111" spans="1:8" ht="15.75">
      <c r="A111" s="113">
        <v>52</v>
      </c>
      <c r="B111" s="119">
        <v>22</v>
      </c>
      <c r="C111" s="120" t="s">
        <v>13593</v>
      </c>
      <c r="D111" s="120" t="s">
        <v>13396</v>
      </c>
      <c r="E111" s="120" t="s">
        <v>13503</v>
      </c>
      <c r="F111" s="120">
        <v>676</v>
      </c>
      <c r="G111" s="120" t="s">
        <v>123</v>
      </c>
      <c r="H111" s="120" t="s">
        <v>13521</v>
      </c>
    </row>
    <row r="112" spans="1:8" ht="15.75">
      <c r="A112" s="113">
        <v>73</v>
      </c>
      <c r="B112" s="119">
        <v>23</v>
      </c>
      <c r="C112" s="120" t="s">
        <v>13602</v>
      </c>
      <c r="D112" s="120" t="s">
        <v>1313</v>
      </c>
      <c r="E112" s="120" t="s">
        <v>13503</v>
      </c>
      <c r="F112" s="120">
        <v>664</v>
      </c>
      <c r="G112" s="120" t="s">
        <v>1134</v>
      </c>
      <c r="H112" s="120" t="s">
        <v>13603</v>
      </c>
    </row>
    <row r="113" spans="1:11" ht="15.75">
      <c r="A113" s="113">
        <v>81</v>
      </c>
      <c r="B113" s="119">
        <v>24</v>
      </c>
      <c r="C113" s="120" t="s">
        <v>13623</v>
      </c>
      <c r="D113" s="120" t="s">
        <v>1376</v>
      </c>
      <c r="E113" s="120" t="s">
        <v>13503</v>
      </c>
      <c r="F113" s="120">
        <v>663</v>
      </c>
      <c r="G113" s="120" t="s">
        <v>1272</v>
      </c>
      <c r="H113" s="120" t="s">
        <v>13626</v>
      </c>
    </row>
    <row r="114" spans="1:11" ht="15.75">
      <c r="A114" s="113">
        <v>76</v>
      </c>
      <c r="B114" s="119">
        <v>25</v>
      </c>
      <c r="C114" s="120" t="s">
        <v>13615</v>
      </c>
      <c r="D114" s="120" t="s">
        <v>4697</v>
      </c>
      <c r="E114" s="120" t="s">
        <v>13503</v>
      </c>
      <c r="F114" s="120">
        <v>662</v>
      </c>
      <c r="G114" s="120" t="s">
        <v>1183</v>
      </c>
      <c r="H114" s="120" t="s">
        <v>13603</v>
      </c>
    </row>
    <row r="115" spans="1:11" ht="15.75">
      <c r="A115" s="113">
        <v>25</v>
      </c>
      <c r="B115" s="119">
        <v>26</v>
      </c>
      <c r="C115" s="120" t="s">
        <v>13631</v>
      </c>
      <c r="D115" s="120" t="s">
        <v>1605</v>
      </c>
      <c r="E115" s="120" t="s">
        <v>13503</v>
      </c>
      <c r="F115" s="120">
        <v>655</v>
      </c>
      <c r="G115" s="120" t="s">
        <v>1001</v>
      </c>
      <c r="H115" s="120" t="s">
        <v>13521</v>
      </c>
    </row>
    <row r="116" spans="1:11" ht="15.75">
      <c r="A116" s="113">
        <v>61</v>
      </c>
      <c r="B116" s="119">
        <v>27</v>
      </c>
      <c r="C116" s="120" t="s">
        <v>13619</v>
      </c>
      <c r="D116" s="120" t="s">
        <v>11508</v>
      </c>
      <c r="E116" s="120" t="s">
        <v>13502</v>
      </c>
      <c r="F116" s="120">
        <v>642</v>
      </c>
      <c r="G116" s="120" t="s">
        <v>1131</v>
      </c>
      <c r="H116" s="120" t="s">
        <v>13589</v>
      </c>
    </row>
    <row r="117" spans="1:11" ht="15.75">
      <c r="A117" s="113">
        <v>53</v>
      </c>
      <c r="B117" s="119">
        <v>28</v>
      </c>
      <c r="C117" s="120" t="s">
        <v>13534</v>
      </c>
      <c r="D117" s="120" t="s">
        <v>4209</v>
      </c>
      <c r="E117" s="120" t="s">
        <v>13503</v>
      </c>
      <c r="F117" s="120">
        <v>637</v>
      </c>
      <c r="G117" s="120" t="s">
        <v>1001</v>
      </c>
      <c r="H117" s="120" t="s">
        <v>13532</v>
      </c>
    </row>
    <row r="118" spans="1:11" s="122" customFormat="1" ht="15.75">
      <c r="A118" s="113">
        <v>103</v>
      </c>
      <c r="B118" s="119">
        <v>29</v>
      </c>
      <c r="C118" s="120" t="s">
        <v>13598</v>
      </c>
      <c r="D118" s="120" t="s">
        <v>1557</v>
      </c>
      <c r="E118" s="120" t="s">
        <v>13503</v>
      </c>
      <c r="F118" s="120">
        <v>630</v>
      </c>
      <c r="G118" s="120" t="s">
        <v>2703</v>
      </c>
      <c r="H118" s="120" t="s">
        <v>13599</v>
      </c>
      <c r="I118" s="121"/>
      <c r="J118" s="121"/>
      <c r="K118" s="121"/>
    </row>
    <row r="119" spans="1:11" s="122" customFormat="1" ht="15.75">
      <c r="A119" s="113">
        <v>101</v>
      </c>
      <c r="B119" s="119">
        <v>30</v>
      </c>
      <c r="C119" s="120" t="s">
        <v>13508</v>
      </c>
      <c r="D119" s="120" t="s">
        <v>505</v>
      </c>
      <c r="E119" s="120" t="s">
        <v>13503</v>
      </c>
      <c r="F119" s="120">
        <v>626</v>
      </c>
      <c r="G119" s="120" t="s">
        <v>2489</v>
      </c>
      <c r="H119" s="237" t="s">
        <v>13596</v>
      </c>
      <c r="I119" s="121"/>
      <c r="J119" s="121"/>
      <c r="K119" s="121"/>
    </row>
    <row r="120" spans="1:11" ht="15.75">
      <c r="A120" s="113">
        <v>22</v>
      </c>
      <c r="B120" s="119">
        <v>31</v>
      </c>
      <c r="C120" s="120" t="s">
        <v>13507</v>
      </c>
      <c r="D120" s="120" t="s">
        <v>237</v>
      </c>
      <c r="E120" s="120" t="s">
        <v>13502</v>
      </c>
      <c r="F120" s="120">
        <v>618</v>
      </c>
      <c r="G120" s="120" t="s">
        <v>123</v>
      </c>
      <c r="H120" s="120" t="s">
        <v>13504</v>
      </c>
    </row>
    <row r="121" spans="1:11" ht="15.75">
      <c r="A121" s="232">
        <v>71</v>
      </c>
      <c r="B121" s="119">
        <v>32</v>
      </c>
      <c r="C121" s="120" t="s">
        <v>13529</v>
      </c>
      <c r="D121" s="120" t="s">
        <v>3327</v>
      </c>
      <c r="E121" s="120" t="s">
        <v>13503</v>
      </c>
      <c r="F121" s="120">
        <v>615</v>
      </c>
      <c r="G121" s="120" t="s">
        <v>123</v>
      </c>
      <c r="H121" s="120" t="s">
        <v>13517</v>
      </c>
    </row>
    <row r="122" spans="1:11" ht="15.75">
      <c r="A122" s="232">
        <v>72</v>
      </c>
      <c r="B122" s="119">
        <v>33</v>
      </c>
      <c r="C122" s="239" t="s">
        <v>13538</v>
      </c>
      <c r="D122" s="120" t="s">
        <v>3626</v>
      </c>
      <c r="E122" s="120" t="s">
        <v>13503</v>
      </c>
      <c r="F122" s="120">
        <v>601</v>
      </c>
      <c r="G122" s="120" t="s">
        <v>123</v>
      </c>
      <c r="H122" s="120" t="s">
        <v>13517</v>
      </c>
    </row>
    <row r="123" spans="1:11" ht="15.75">
      <c r="A123" s="231">
        <v>142</v>
      </c>
      <c r="B123" s="119">
        <v>34</v>
      </c>
      <c r="C123" s="120" t="s">
        <v>13514</v>
      </c>
      <c r="D123" s="120" t="s">
        <v>907</v>
      </c>
      <c r="E123" s="120" t="s">
        <v>13503</v>
      </c>
      <c r="F123" s="120">
        <v>596</v>
      </c>
      <c r="G123" s="120" t="s">
        <v>123</v>
      </c>
      <c r="H123" s="120" t="s">
        <v>13637</v>
      </c>
    </row>
    <row r="124" spans="1:11" ht="15.75">
      <c r="A124" s="113">
        <v>84</v>
      </c>
      <c r="B124" s="119">
        <v>35</v>
      </c>
      <c r="C124" s="120" t="s">
        <v>13625</v>
      </c>
      <c r="D124" s="120" t="s">
        <v>1927</v>
      </c>
      <c r="E124" s="120" t="s">
        <v>13503</v>
      </c>
      <c r="F124" s="120">
        <v>584</v>
      </c>
      <c r="G124" s="120" t="s">
        <v>1131</v>
      </c>
      <c r="H124" s="120" t="s">
        <v>13628</v>
      </c>
    </row>
    <row r="125" spans="1:11" ht="15.75">
      <c r="A125" s="232">
        <v>14</v>
      </c>
      <c r="B125" s="119">
        <v>36</v>
      </c>
      <c r="C125" s="120" t="s">
        <v>13522</v>
      </c>
      <c r="D125" s="120" t="s">
        <v>421</v>
      </c>
      <c r="E125" s="120" t="s">
        <v>13503</v>
      </c>
      <c r="F125" s="120">
        <v>561</v>
      </c>
      <c r="G125" s="120" t="s">
        <v>1001</v>
      </c>
      <c r="H125" s="120" t="s">
        <v>13521</v>
      </c>
    </row>
    <row r="126" spans="1:11" ht="15.75">
      <c r="A126" s="232">
        <v>91</v>
      </c>
      <c r="B126" s="119">
        <v>37</v>
      </c>
      <c r="C126" s="120" t="s">
        <v>13515</v>
      </c>
      <c r="D126" s="120" t="s">
        <v>2324</v>
      </c>
      <c r="E126" s="120" t="s">
        <v>13503</v>
      </c>
      <c r="F126" s="120">
        <v>555</v>
      </c>
      <c r="G126" s="120" t="s">
        <v>123</v>
      </c>
      <c r="H126" s="120" t="s">
        <v>13517</v>
      </c>
    </row>
    <row r="127" spans="1:11" ht="15.75">
      <c r="A127" s="113">
        <v>104</v>
      </c>
      <c r="B127" s="119">
        <v>38</v>
      </c>
      <c r="C127" s="120" t="s">
        <v>13518</v>
      </c>
      <c r="D127" s="120" t="s">
        <v>1596</v>
      </c>
      <c r="E127" s="120" t="s">
        <v>13503</v>
      </c>
      <c r="F127" s="120">
        <v>532</v>
      </c>
      <c r="G127" s="120" t="s">
        <v>2489</v>
      </c>
      <c r="H127" s="120" t="s">
        <v>13600</v>
      </c>
    </row>
    <row r="128" spans="1:11" ht="15.75">
      <c r="A128" s="113">
        <v>94</v>
      </c>
      <c r="B128" s="119">
        <v>39</v>
      </c>
      <c r="C128" s="120" t="s">
        <v>13542</v>
      </c>
      <c r="D128" s="120" t="s">
        <v>2867</v>
      </c>
      <c r="E128" s="120" t="s">
        <v>13503</v>
      </c>
      <c r="F128" s="120">
        <v>527</v>
      </c>
      <c r="G128" s="120" t="s">
        <v>123</v>
      </c>
      <c r="H128" s="120" t="s">
        <v>13517</v>
      </c>
    </row>
    <row r="129" spans="1:8" ht="15.75">
      <c r="A129" s="232">
        <v>82</v>
      </c>
      <c r="B129" s="119">
        <v>40</v>
      </c>
      <c r="C129" s="120" t="s">
        <v>13523</v>
      </c>
      <c r="D129" s="120" t="s">
        <v>4003</v>
      </c>
      <c r="E129" s="120" t="s">
        <v>13503</v>
      </c>
      <c r="F129" s="120">
        <v>496</v>
      </c>
      <c r="G129" s="120" t="s">
        <v>1131</v>
      </c>
      <c r="H129" s="120" t="s">
        <v>13627</v>
      </c>
    </row>
    <row r="130" spans="1:8" ht="15.75">
      <c r="A130" s="232">
        <v>83</v>
      </c>
      <c r="B130" s="119">
        <v>41</v>
      </c>
      <c r="C130" s="120" t="s">
        <v>13624</v>
      </c>
      <c r="D130" s="120" t="s">
        <v>5456</v>
      </c>
      <c r="E130" s="120" t="s">
        <v>13516</v>
      </c>
      <c r="F130" s="120">
        <v>492</v>
      </c>
      <c r="G130" s="120" t="s">
        <v>1272</v>
      </c>
      <c r="H130" s="120" t="s">
        <v>13626</v>
      </c>
    </row>
    <row r="131" spans="1:8" ht="15.75">
      <c r="A131" s="113">
        <v>111</v>
      </c>
      <c r="B131" s="119">
        <v>42</v>
      </c>
      <c r="C131" s="120" t="s">
        <v>13608</v>
      </c>
      <c r="D131" s="120" t="s">
        <v>1600</v>
      </c>
      <c r="E131" s="120" t="s">
        <v>13516</v>
      </c>
      <c r="F131" s="120">
        <v>491</v>
      </c>
      <c r="G131" s="120" t="s">
        <v>2835</v>
      </c>
      <c r="H131" s="238" t="s">
        <v>13622</v>
      </c>
    </row>
    <row r="132" spans="1:8" ht="15.75">
      <c r="A132" s="113">
        <v>113</v>
      </c>
      <c r="B132" s="119">
        <v>43</v>
      </c>
      <c r="C132" s="120" t="s">
        <v>13610</v>
      </c>
      <c r="D132" s="120" t="s">
        <v>1221</v>
      </c>
      <c r="E132" s="120" t="s">
        <v>13516</v>
      </c>
      <c r="F132" s="120">
        <v>474</v>
      </c>
      <c r="G132" s="120" t="s">
        <v>1131</v>
      </c>
      <c r="H132" s="120" t="s">
        <v>13524</v>
      </c>
    </row>
    <row r="133" spans="1:8" ht="15.75">
      <c r="A133" s="234">
        <v>134</v>
      </c>
      <c r="B133" s="119">
        <v>44</v>
      </c>
      <c r="C133" s="120" t="s">
        <v>13607</v>
      </c>
      <c r="D133" s="120" t="s">
        <v>11554</v>
      </c>
      <c r="E133" s="120" t="s">
        <v>13503</v>
      </c>
      <c r="F133" s="120">
        <v>455</v>
      </c>
      <c r="G133" s="120" t="s">
        <v>2703</v>
      </c>
      <c r="H133" s="120" t="s">
        <v>13589</v>
      </c>
    </row>
    <row r="134" spans="1:8" ht="15.75">
      <c r="A134" s="232">
        <v>3</v>
      </c>
      <c r="B134" s="119">
        <v>45</v>
      </c>
      <c r="C134" s="120" t="s">
        <v>13509</v>
      </c>
      <c r="D134" s="120" t="s">
        <v>1105</v>
      </c>
      <c r="E134" s="120" t="s">
        <v>13503</v>
      </c>
      <c r="F134" s="120">
        <v>441</v>
      </c>
      <c r="G134" s="120" t="s">
        <v>123</v>
      </c>
      <c r="H134" s="120" t="s">
        <v>13510</v>
      </c>
    </row>
    <row r="135" spans="1:8" ht="15.75">
      <c r="A135" s="113">
        <v>93</v>
      </c>
      <c r="B135" s="119">
        <v>46</v>
      </c>
      <c r="C135" s="120" t="s">
        <v>13540</v>
      </c>
      <c r="D135" s="120" t="s">
        <v>1903</v>
      </c>
      <c r="E135" s="120" t="s">
        <v>13502</v>
      </c>
      <c r="F135" s="120">
        <v>429</v>
      </c>
      <c r="G135" s="120" t="s">
        <v>123</v>
      </c>
      <c r="H135" s="120" t="s">
        <v>13512</v>
      </c>
    </row>
    <row r="136" spans="1:8" ht="15.75">
      <c r="A136" s="231">
        <v>141</v>
      </c>
      <c r="B136" s="119">
        <v>47</v>
      </c>
      <c r="C136" s="120" t="s">
        <v>13635</v>
      </c>
      <c r="D136" s="120" t="s">
        <v>1033</v>
      </c>
      <c r="E136" s="120" t="s">
        <v>13503</v>
      </c>
      <c r="F136" s="120">
        <v>416</v>
      </c>
      <c r="G136" s="120" t="s">
        <v>793</v>
      </c>
      <c r="H136" s="120" t="s">
        <v>13589</v>
      </c>
    </row>
    <row r="137" spans="1:8" ht="15.75">
      <c r="A137" s="232">
        <v>132</v>
      </c>
      <c r="B137" s="119">
        <v>48</v>
      </c>
      <c r="C137" s="120" t="s">
        <v>13605</v>
      </c>
      <c r="D137" s="120" t="s">
        <v>8320</v>
      </c>
      <c r="E137" s="120" t="s">
        <v>13503</v>
      </c>
      <c r="F137" s="120">
        <v>392</v>
      </c>
      <c r="G137" s="120" t="s">
        <v>2489</v>
      </c>
      <c r="H137" s="237" t="s">
        <v>13596</v>
      </c>
    </row>
    <row r="138" spans="1:8" ht="15.75">
      <c r="A138" s="232">
        <v>77</v>
      </c>
      <c r="B138" s="119">
        <v>49</v>
      </c>
      <c r="C138" s="120" t="s">
        <v>13616</v>
      </c>
      <c r="D138" s="120" t="s">
        <v>5795</v>
      </c>
      <c r="E138" s="120" t="s">
        <v>13516</v>
      </c>
      <c r="F138" s="120">
        <v>380</v>
      </c>
      <c r="G138" s="120" t="s">
        <v>169</v>
      </c>
      <c r="H138" s="120" t="s">
        <v>13520</v>
      </c>
    </row>
    <row r="139" spans="1:8" ht="15.75">
      <c r="A139" s="113">
        <v>92</v>
      </c>
      <c r="B139" s="119">
        <v>50</v>
      </c>
      <c r="C139" s="120" t="s">
        <v>13525</v>
      </c>
      <c r="D139" s="120" t="s">
        <v>4014</v>
      </c>
      <c r="E139" s="120" t="s">
        <v>13516</v>
      </c>
      <c r="F139" s="120">
        <v>367</v>
      </c>
      <c r="G139" s="120" t="s">
        <v>123</v>
      </c>
      <c r="H139" s="120" t="s">
        <v>13526</v>
      </c>
    </row>
    <row r="140" spans="1:8" ht="15.75">
      <c r="A140" s="113">
        <v>23</v>
      </c>
      <c r="B140" s="119">
        <v>51</v>
      </c>
      <c r="C140" s="120" t="s">
        <v>13501</v>
      </c>
      <c r="D140" s="120" t="s">
        <v>161</v>
      </c>
      <c r="E140" s="120" t="s">
        <v>13502</v>
      </c>
      <c r="F140" s="120">
        <v>345</v>
      </c>
      <c r="G140" s="120" t="s">
        <v>123</v>
      </c>
      <c r="H140" s="120" t="s">
        <v>13589</v>
      </c>
    </row>
    <row r="141" spans="1:8" ht="15.75">
      <c r="A141" s="232">
        <v>112</v>
      </c>
      <c r="B141" s="119">
        <v>52</v>
      </c>
      <c r="C141" s="120" t="s">
        <v>13609</v>
      </c>
      <c r="D141" s="120" t="s">
        <v>5111</v>
      </c>
      <c r="E141" s="120" t="s">
        <v>13516</v>
      </c>
      <c r="F141" s="120">
        <v>345</v>
      </c>
      <c r="G141" s="120" t="s">
        <v>143</v>
      </c>
      <c r="H141" s="238" t="s">
        <v>13622</v>
      </c>
    </row>
    <row r="142" spans="1:8" ht="15.75">
      <c r="A142" s="232">
        <v>67</v>
      </c>
      <c r="B142" s="119">
        <v>53</v>
      </c>
      <c r="C142" s="120" t="s">
        <v>13654</v>
      </c>
      <c r="D142" s="120" t="s">
        <v>1367</v>
      </c>
      <c r="E142" s="120" t="s">
        <v>13516</v>
      </c>
      <c r="F142" s="120">
        <v>323</v>
      </c>
      <c r="G142" s="120" t="s">
        <v>1131</v>
      </c>
      <c r="H142" s="120" t="s">
        <v>13620</v>
      </c>
    </row>
    <row r="143" spans="1:8" ht="15.75">
      <c r="A143" s="113">
        <v>68</v>
      </c>
      <c r="B143" s="119">
        <v>54</v>
      </c>
      <c r="C143" s="120" t="s">
        <v>13655</v>
      </c>
      <c r="D143" s="120" t="s">
        <v>2787</v>
      </c>
      <c r="E143" s="120" t="s">
        <v>13531</v>
      </c>
      <c r="F143" s="120">
        <v>313</v>
      </c>
      <c r="G143" s="120" t="s">
        <v>143</v>
      </c>
      <c r="H143" s="120" t="s">
        <v>13620</v>
      </c>
    </row>
    <row r="144" spans="1:8" ht="15.75">
      <c r="A144" s="113">
        <v>1</v>
      </c>
      <c r="B144" s="119">
        <v>55</v>
      </c>
      <c r="C144" s="120" t="s">
        <v>13513</v>
      </c>
      <c r="D144" s="120" t="s">
        <v>1316</v>
      </c>
      <c r="E144" s="120" t="s">
        <v>13503</v>
      </c>
      <c r="F144" s="120">
        <v>295</v>
      </c>
      <c r="G144" s="120" t="s">
        <v>123</v>
      </c>
      <c r="H144" s="120" t="s">
        <v>13512</v>
      </c>
    </row>
    <row r="145" spans="1:8" ht="15.75">
      <c r="A145" s="232">
        <v>131</v>
      </c>
      <c r="B145" s="119">
        <v>56</v>
      </c>
      <c r="C145" s="120" t="s">
        <v>13604</v>
      </c>
      <c r="D145" s="120" t="s">
        <v>10634</v>
      </c>
      <c r="E145" s="120" t="s">
        <v>13503</v>
      </c>
      <c r="F145" s="120">
        <v>291</v>
      </c>
      <c r="G145" s="120" t="s">
        <v>2489</v>
      </c>
      <c r="H145" s="237" t="s">
        <v>13596</v>
      </c>
    </row>
    <row r="146" spans="1:8" ht="15.75">
      <c r="A146" s="232">
        <v>2</v>
      </c>
      <c r="B146" s="119">
        <v>57</v>
      </c>
      <c r="C146" s="233" t="s">
        <v>13511</v>
      </c>
      <c r="D146" s="120" t="s">
        <v>1109</v>
      </c>
      <c r="E146" s="120" t="s">
        <v>13503</v>
      </c>
      <c r="F146" s="120">
        <v>288</v>
      </c>
      <c r="G146" s="120" t="s">
        <v>123</v>
      </c>
      <c r="H146" s="120" t="s">
        <v>13512</v>
      </c>
    </row>
    <row r="147" spans="1:8" ht="15.75">
      <c r="A147" s="113">
        <v>102</v>
      </c>
      <c r="B147" s="119">
        <v>58</v>
      </c>
      <c r="C147" s="120" t="s">
        <v>13535</v>
      </c>
      <c r="D147" s="120" t="s">
        <v>11725</v>
      </c>
      <c r="E147" s="120" t="s">
        <v>13516</v>
      </c>
      <c r="F147" s="120">
        <v>287</v>
      </c>
      <c r="G147" s="120" t="s">
        <v>3611</v>
      </c>
      <c r="H147" s="120" t="s">
        <v>13597</v>
      </c>
    </row>
    <row r="148" spans="1:8" ht="15.75">
      <c r="A148" s="113">
        <v>143</v>
      </c>
      <c r="B148" s="119">
        <v>59</v>
      </c>
      <c r="C148" s="120" t="s">
        <v>13636</v>
      </c>
      <c r="D148" s="120" t="s">
        <v>9498</v>
      </c>
      <c r="E148" s="120" t="s">
        <v>13588</v>
      </c>
      <c r="F148" s="120">
        <v>274</v>
      </c>
      <c r="G148" s="120" t="s">
        <v>1046</v>
      </c>
      <c r="H148" s="120" t="s">
        <v>13589</v>
      </c>
    </row>
    <row r="149" spans="1:8" ht="15.75">
      <c r="A149" s="234">
        <v>133</v>
      </c>
      <c r="B149" s="119">
        <v>60</v>
      </c>
      <c r="C149" s="120" t="s">
        <v>13606</v>
      </c>
      <c r="D149" s="120" t="s">
        <v>7802</v>
      </c>
      <c r="E149" s="120" t="s">
        <v>13503</v>
      </c>
      <c r="F149" s="120">
        <v>255</v>
      </c>
      <c r="G149" s="120" t="s">
        <v>2703</v>
      </c>
      <c r="H149" s="237" t="s">
        <v>13596</v>
      </c>
    </row>
    <row r="150" spans="1:8" ht="15.75">
      <c r="A150" s="231">
        <v>154</v>
      </c>
      <c r="B150" s="119">
        <v>61</v>
      </c>
      <c r="C150" s="120" t="s">
        <v>13591</v>
      </c>
      <c r="D150" s="120" t="s">
        <v>9869</v>
      </c>
      <c r="E150" s="120" t="s">
        <v>13588</v>
      </c>
      <c r="F150" s="120">
        <v>255</v>
      </c>
      <c r="G150" s="120" t="s">
        <v>123</v>
      </c>
      <c r="H150" s="120" t="s">
        <v>13589</v>
      </c>
    </row>
    <row r="151" spans="1:8" ht="15.75">
      <c r="A151" s="113">
        <v>152</v>
      </c>
      <c r="B151" s="119">
        <v>62</v>
      </c>
      <c r="C151" s="120" t="s">
        <v>13587</v>
      </c>
      <c r="D151" s="120" t="s">
        <v>7584</v>
      </c>
      <c r="E151" s="120" t="s">
        <v>13588</v>
      </c>
      <c r="F151" s="120">
        <v>217</v>
      </c>
      <c r="G151" s="120" t="s">
        <v>2041</v>
      </c>
      <c r="H151" s="120" t="s">
        <v>13589</v>
      </c>
    </row>
    <row r="152" spans="1:8" ht="15.75">
      <c r="A152" s="232">
        <v>114</v>
      </c>
      <c r="B152" s="119">
        <v>63</v>
      </c>
      <c r="C152" s="120" t="s">
        <v>13611</v>
      </c>
      <c r="D152" s="240">
        <v>29640</v>
      </c>
      <c r="E152" s="120" t="s">
        <v>13516</v>
      </c>
      <c r="F152" s="120">
        <v>194</v>
      </c>
      <c r="G152" s="120" t="s">
        <v>123</v>
      </c>
      <c r="H152" s="120" t="s">
        <v>13589</v>
      </c>
    </row>
    <row r="153" spans="1:8" ht="15.75">
      <c r="A153" s="231">
        <v>153</v>
      </c>
      <c r="B153" s="119">
        <v>64</v>
      </c>
      <c r="C153" s="120" t="s">
        <v>13590</v>
      </c>
      <c r="D153" s="120" t="s">
        <v>11712</v>
      </c>
      <c r="E153" s="120" t="s">
        <v>13588</v>
      </c>
      <c r="F153" s="120">
        <v>6</v>
      </c>
      <c r="G153" s="120" t="s">
        <v>123</v>
      </c>
      <c r="H153" s="120" t="s">
        <v>13589</v>
      </c>
    </row>
    <row r="154" spans="1:8" ht="15.75">
      <c r="A154" s="113">
        <v>95</v>
      </c>
      <c r="B154" s="119">
        <v>65</v>
      </c>
      <c r="C154" s="120" t="s">
        <v>13541</v>
      </c>
      <c r="D154" s="206" t="s">
        <v>13638</v>
      </c>
      <c r="E154" s="120" t="s">
        <v>13503</v>
      </c>
      <c r="F154" s="120">
        <v>0</v>
      </c>
      <c r="G154" s="120" t="s">
        <v>123</v>
      </c>
      <c r="H154" s="120" t="s">
        <v>13589</v>
      </c>
    </row>
    <row r="155" spans="1:8" ht="15.75">
      <c r="B155" s="119">
        <v>161</v>
      </c>
      <c r="C155" s="120" t="str">
        <f>IF($A155="","",VLOOKUP($A155,СПИСКИ!$D:$J,2,FALSE))</f>
        <v/>
      </c>
      <c r="D155" s="120" t="str">
        <f>IF($A155="","",VLOOKUP($A155,СПИСКИ!$D:$J,3,FALSE))</f>
        <v/>
      </c>
      <c r="E155" s="120" t="str">
        <f>IF($A155="","",VLOOKUP($A155,СПИСКИ!$D:$J,4,FALSE))</f>
        <v/>
      </c>
      <c r="F155" s="120" t="str">
        <f>IF($A155="","",VLOOKUP($A155,СПИСКИ!$D:$J,5,FALSE))</f>
        <v/>
      </c>
      <c r="G155" s="120" t="str">
        <f>IF($A155="","",VLOOKUP($A155,СПИСКИ!$D:$J,6,FALSE))</f>
        <v/>
      </c>
      <c r="H155" s="120" t="str">
        <f>IF($A155="","",VLOOKUP($A155,СПИСКИ!$D:$J,7,FALSE))</f>
        <v/>
      </c>
    </row>
    <row r="156" spans="1:8" ht="15.75">
      <c r="B156" s="119">
        <v>162</v>
      </c>
      <c r="C156" s="120" t="str">
        <f>IF($A156="","",VLOOKUP($A156,СПИСКИ!$D:$J,2,FALSE))</f>
        <v/>
      </c>
      <c r="D156" s="120" t="str">
        <f>IF($A156="","",VLOOKUP($A156,СПИСКИ!$D:$J,3,FALSE))</f>
        <v/>
      </c>
      <c r="E156" s="120" t="str">
        <f>IF($A156="","",VLOOKUP($A156,СПИСКИ!$D:$J,4,FALSE))</f>
        <v/>
      </c>
      <c r="F156" s="120" t="str">
        <f>IF($A156="","",VLOOKUP($A156,СПИСКИ!$D:$J,5,FALSE))</f>
        <v/>
      </c>
      <c r="G156" s="120" t="str">
        <f>IF($A156="","",VLOOKUP($A156,СПИСКИ!$D:$J,6,FALSE))</f>
        <v/>
      </c>
      <c r="H156" s="120" t="str">
        <f>IF($A156="","",VLOOKUP($A156,СПИСКИ!$D:$J,7,FALSE))</f>
        <v/>
      </c>
    </row>
    <row r="157" spans="1:8" ht="15.75">
      <c r="A157" s="113"/>
      <c r="B157" s="119">
        <v>163</v>
      </c>
      <c r="C157" s="120" t="str">
        <f>IF($A157="","",VLOOKUP($A157,СПИСКИ!$D:$J,2,FALSE))</f>
        <v/>
      </c>
      <c r="D157" s="120" t="str">
        <f>IF($A157="","",VLOOKUP($A157,СПИСКИ!$D:$J,3,FALSE))</f>
        <v/>
      </c>
      <c r="E157" s="120" t="str">
        <f>IF($A157="","",VLOOKUP($A157,СПИСКИ!$D:$J,4,FALSE))</f>
        <v/>
      </c>
      <c r="F157" s="120" t="str">
        <f>IF($A157="","",VLOOKUP($A157,СПИСКИ!$D:$J,5,FALSE))</f>
        <v/>
      </c>
      <c r="G157" s="120" t="str">
        <f>IF($A157="","",VLOOKUP($A157,СПИСКИ!$D:$J,6,FALSE))</f>
        <v/>
      </c>
      <c r="H157" s="120" t="str">
        <f>IF($A157="","",VLOOKUP($A157,СПИСКИ!$D:$J,7,FALSE))</f>
        <v/>
      </c>
    </row>
    <row r="158" spans="1:8" ht="15.75">
      <c r="A158" s="113"/>
      <c r="B158" s="119">
        <v>164</v>
      </c>
      <c r="C158" s="120" t="str">
        <f>IF($A158="","",VLOOKUP($A158,СПИСКИ!$D:$J,2,FALSE))</f>
        <v/>
      </c>
      <c r="D158" s="120" t="str">
        <f>IF($A158="","",VLOOKUP($A158,СПИСКИ!$D:$J,3,FALSE))</f>
        <v/>
      </c>
      <c r="E158" s="120" t="str">
        <f>IF($A158="","",VLOOKUP($A158,СПИСКИ!$D:$J,4,FALSE))</f>
        <v/>
      </c>
      <c r="F158" s="120" t="str">
        <f>IF($A158="","",VLOOKUP($A158,СПИСКИ!$D:$J,5,FALSE))</f>
        <v/>
      </c>
      <c r="G158" s="120" t="str">
        <f>IF($A158="","",VLOOKUP($A158,СПИСКИ!$D:$J,6,FALSE))</f>
        <v/>
      </c>
      <c r="H158" s="120" t="str">
        <f>IF($A158="","",VLOOKUP($A158,СПИСКИ!$D:$J,7,FALSE))</f>
        <v/>
      </c>
    </row>
    <row r="159" spans="1:8" ht="15.75">
      <c r="B159" s="119">
        <v>165</v>
      </c>
      <c r="C159" s="120" t="str">
        <f>IF($A159="","",VLOOKUP($A159,СПИСКИ!$D:$J,2,FALSE))</f>
        <v/>
      </c>
      <c r="D159" s="120" t="str">
        <f>IF($A159="","",VLOOKUP($A159,СПИСКИ!$D:$J,3,FALSE))</f>
        <v/>
      </c>
      <c r="E159" s="120" t="str">
        <f>IF($A159="","",VLOOKUP($A159,СПИСКИ!$D:$J,4,FALSE))</f>
        <v/>
      </c>
      <c r="F159" s="120" t="str">
        <f>IF($A159="","",VLOOKUP($A159,СПИСКИ!$D:$J,5,FALSE))</f>
        <v/>
      </c>
      <c r="G159" s="120" t="str">
        <f>IF($A159="","",VLOOKUP($A159,СПИСКИ!$D:$J,6,FALSE))</f>
        <v/>
      </c>
      <c r="H159" s="120" t="str">
        <f>IF($A159="","",VLOOKUP($A159,СПИСКИ!$D:$J,7,FALSE))</f>
        <v/>
      </c>
    </row>
    <row r="160" spans="1:8" ht="15.75">
      <c r="B160" s="119">
        <v>166</v>
      </c>
      <c r="C160" s="120" t="str">
        <f>IF($A160="","",VLOOKUP($A160,СПИСКИ!$D:$J,2,FALSE))</f>
        <v/>
      </c>
      <c r="D160" s="120" t="str">
        <f>IF($A160="","",VLOOKUP($A160,СПИСКИ!$D:$J,3,FALSE))</f>
        <v/>
      </c>
      <c r="E160" s="120" t="str">
        <f>IF($A160="","",VLOOKUP($A160,СПИСКИ!$D:$J,4,FALSE))</f>
        <v/>
      </c>
      <c r="F160" s="120" t="str">
        <f>IF($A160="","",VLOOKUP($A160,СПИСКИ!$D:$J,5,FALSE))</f>
        <v/>
      </c>
      <c r="G160" s="120" t="str">
        <f>IF($A160="","",VLOOKUP($A160,СПИСКИ!$D:$J,6,FALSE))</f>
        <v/>
      </c>
      <c r="H160" s="120" t="str">
        <f>IF($A160="","",VLOOKUP($A160,СПИСКИ!$D:$J,7,FALSE))</f>
        <v/>
      </c>
    </row>
    <row r="161" spans="1:8" ht="15.75">
      <c r="A161" s="113"/>
      <c r="B161" s="119">
        <v>167</v>
      </c>
      <c r="C161" s="120" t="str">
        <f>IF($A161="","",VLOOKUP($A161,СПИСКИ!$D:$J,2,FALSE))</f>
        <v/>
      </c>
      <c r="D161" s="120" t="str">
        <f>IF($A161="","",VLOOKUP($A161,СПИСКИ!$D:$J,3,FALSE))</f>
        <v/>
      </c>
      <c r="E161" s="120" t="str">
        <f>IF($A161="","",VLOOKUP($A161,СПИСКИ!$D:$J,4,FALSE))</f>
        <v/>
      </c>
      <c r="F161" s="120" t="str">
        <f>IF($A161="","",VLOOKUP($A161,СПИСКИ!$D:$J,5,FALSE))</f>
        <v/>
      </c>
      <c r="G161" s="120" t="str">
        <f>IF($A161="","",VLOOKUP($A161,СПИСКИ!$D:$J,6,FALSE))</f>
        <v/>
      </c>
      <c r="H161" s="120" t="str">
        <f>IF($A161="","",VLOOKUP($A161,СПИСКИ!$D:$J,7,FALSE))</f>
        <v/>
      </c>
    </row>
    <row r="162" spans="1:8" ht="15.75">
      <c r="A162" s="113"/>
      <c r="B162" s="119">
        <v>168</v>
      </c>
      <c r="C162" s="120" t="str">
        <f>IF($A162="","",VLOOKUP($A162,СПИСКИ!$D:$J,2,FALSE))</f>
        <v/>
      </c>
      <c r="D162" s="120" t="str">
        <f>IF($A162="","",VLOOKUP($A162,СПИСКИ!$D:$J,3,FALSE))</f>
        <v/>
      </c>
      <c r="E162" s="120" t="str">
        <f>IF($A162="","",VLOOKUP($A162,СПИСКИ!$D:$J,4,FALSE))</f>
        <v/>
      </c>
      <c r="F162" s="120" t="str">
        <f>IF($A162="","",VLOOKUP($A162,СПИСКИ!$D:$J,5,FALSE))</f>
        <v/>
      </c>
      <c r="G162" s="120" t="str">
        <f>IF($A162="","",VLOOKUP($A162,СПИСКИ!$D:$J,6,FALSE))</f>
        <v/>
      </c>
      <c r="H162" s="120" t="str">
        <f>IF($A162="","",VLOOKUP($A162,СПИСКИ!$D:$J,7,FALSE))</f>
        <v/>
      </c>
    </row>
    <row r="163" spans="1:8" ht="15.75">
      <c r="B163" s="119">
        <v>169</v>
      </c>
      <c r="C163" s="120" t="str">
        <f>IF($A163="","",VLOOKUP($A163,СПИСКИ!$D:$J,2,FALSE))</f>
        <v/>
      </c>
      <c r="D163" s="120" t="str">
        <f>IF($A163="","",VLOOKUP($A163,СПИСКИ!$D:$J,3,FALSE))</f>
        <v/>
      </c>
      <c r="E163" s="120" t="str">
        <f>IF($A163="","",VLOOKUP($A163,СПИСКИ!$D:$J,4,FALSE))</f>
        <v/>
      </c>
      <c r="F163" s="120" t="str">
        <f>IF($A163="","",VLOOKUP($A163,СПИСКИ!$D:$J,5,FALSE))</f>
        <v/>
      </c>
      <c r="G163" s="120" t="str">
        <f>IF($A163="","",VLOOKUP($A163,СПИСКИ!$D:$J,6,FALSE))</f>
        <v/>
      </c>
      <c r="H163" s="120" t="str">
        <f>IF($A163="","",VLOOKUP($A163,СПИСКИ!$D:$J,7,FALSE))</f>
        <v/>
      </c>
    </row>
    <row r="164" spans="1:8" ht="15.75">
      <c r="B164" s="119">
        <v>170</v>
      </c>
      <c r="C164" s="120" t="str">
        <f>IF($A164="","",VLOOKUP($A164,СПИСКИ!$D:$J,2,FALSE))</f>
        <v/>
      </c>
      <c r="D164" s="120" t="str">
        <f>IF($A164="","",VLOOKUP($A164,СПИСКИ!$D:$J,3,FALSE))</f>
        <v/>
      </c>
      <c r="E164" s="120" t="str">
        <f>IF($A164="","",VLOOKUP($A164,СПИСКИ!$D:$J,4,FALSE))</f>
        <v/>
      </c>
      <c r="F164" s="120" t="str">
        <f>IF($A164="","",VLOOKUP($A164,СПИСКИ!$D:$J,5,FALSE))</f>
        <v/>
      </c>
      <c r="G164" s="120" t="str">
        <f>IF($A164="","",VLOOKUP($A164,СПИСКИ!$D:$J,6,FALSE))</f>
        <v/>
      </c>
      <c r="H164" s="120" t="str">
        <f>IF($A164="","",VLOOKUP($A164,СПИСКИ!$D:$J,7,FALSE))</f>
        <v/>
      </c>
    </row>
    <row r="165" spans="1:8" ht="15.75">
      <c r="A165" s="113"/>
      <c r="B165" s="119">
        <v>171</v>
      </c>
      <c r="C165" s="120" t="str">
        <f>IF($A165="","",VLOOKUP($A165,СПИСКИ!$D:$J,2,FALSE))</f>
        <v/>
      </c>
      <c r="D165" s="120" t="str">
        <f>IF($A165="","",VLOOKUP($A165,СПИСКИ!$D:$J,3,FALSE))</f>
        <v/>
      </c>
      <c r="E165" s="120" t="str">
        <f>IF($A165="","",VLOOKUP($A165,СПИСКИ!$D:$J,4,FALSE))</f>
        <v/>
      </c>
      <c r="F165" s="120" t="str">
        <f>IF($A165="","",VLOOKUP($A165,СПИСКИ!$D:$J,5,FALSE))</f>
        <v/>
      </c>
      <c r="G165" s="120" t="str">
        <f>IF($A165="","",VLOOKUP($A165,СПИСКИ!$D:$J,6,FALSE))</f>
        <v/>
      </c>
      <c r="H165" s="120" t="str">
        <f>IF($A165="","",VLOOKUP($A165,СПИСКИ!$D:$J,7,FALSE))</f>
        <v/>
      </c>
    </row>
    <row r="166" spans="1:8" ht="15.75">
      <c r="A166" s="113"/>
      <c r="B166" s="119">
        <v>172</v>
      </c>
      <c r="C166" s="120" t="str">
        <f>IF($A166="","",VLOOKUP($A166,СПИСКИ!$D:$J,2,FALSE))</f>
        <v/>
      </c>
      <c r="D166" s="120" t="str">
        <f>IF($A166="","",VLOOKUP($A166,СПИСКИ!$D:$J,3,FALSE))</f>
        <v/>
      </c>
      <c r="E166" s="120" t="str">
        <f>IF($A166="","",VLOOKUP($A166,СПИСКИ!$D:$J,4,FALSE))</f>
        <v/>
      </c>
      <c r="F166" s="120" t="str">
        <f>IF($A166="","",VLOOKUP($A166,СПИСКИ!$D:$J,5,FALSE))</f>
        <v/>
      </c>
      <c r="G166" s="120" t="str">
        <f>IF($A166="","",VLOOKUP($A166,СПИСКИ!$D:$J,6,FALSE))</f>
        <v/>
      </c>
      <c r="H166" s="120" t="str">
        <f>IF($A166="","",VLOOKUP($A166,СПИСКИ!$D:$J,7,FALSE))</f>
        <v/>
      </c>
    </row>
    <row r="167" spans="1:8" ht="15.75">
      <c r="B167" s="119">
        <v>173</v>
      </c>
      <c r="C167" s="120" t="str">
        <f>IF($A167="","",VLOOKUP($A167,СПИСКИ!$D:$J,2,FALSE))</f>
        <v/>
      </c>
      <c r="D167" s="120" t="str">
        <f>IF($A167="","",VLOOKUP($A167,СПИСКИ!$D:$J,3,FALSE))</f>
        <v/>
      </c>
      <c r="E167" s="120" t="str">
        <f>IF($A167="","",VLOOKUP($A167,СПИСКИ!$D:$J,4,FALSE))</f>
        <v/>
      </c>
      <c r="F167" s="120" t="str">
        <f>IF($A167="","",VLOOKUP($A167,СПИСКИ!$D:$J,5,FALSE))</f>
        <v/>
      </c>
      <c r="G167" s="120" t="str">
        <f>IF($A167="","",VLOOKUP($A167,СПИСКИ!$D:$J,6,FALSE))</f>
        <v/>
      </c>
      <c r="H167" s="120" t="str">
        <f>IF($A167="","",VLOOKUP($A167,СПИСКИ!$D:$J,7,FALSE))</f>
        <v/>
      </c>
    </row>
    <row r="168" spans="1:8" ht="15.75">
      <c r="B168" s="119">
        <v>174</v>
      </c>
      <c r="C168" s="120" t="str">
        <f>IF($A168="","",VLOOKUP($A168,СПИСКИ!$D:$J,2,FALSE))</f>
        <v/>
      </c>
      <c r="D168" s="120" t="str">
        <f>IF($A168="","",VLOOKUP($A168,СПИСКИ!$D:$J,3,FALSE))</f>
        <v/>
      </c>
      <c r="E168" s="120" t="str">
        <f>IF($A168="","",VLOOKUP($A168,СПИСКИ!$D:$J,4,FALSE))</f>
        <v/>
      </c>
      <c r="F168" s="120" t="str">
        <f>IF($A168="","",VLOOKUP($A168,СПИСКИ!$D:$J,5,FALSE))</f>
        <v/>
      </c>
      <c r="G168" s="120" t="str">
        <f>IF($A168="","",VLOOKUP($A168,СПИСКИ!$D:$J,6,FALSE))</f>
        <v/>
      </c>
      <c r="H168" s="120" t="str">
        <f>IF($A168="","",VLOOKUP($A168,СПИСКИ!$D:$J,7,FALSE))</f>
        <v/>
      </c>
    </row>
    <row r="169" spans="1:8" ht="15.75">
      <c r="A169" s="113"/>
      <c r="B169" s="119">
        <v>175</v>
      </c>
      <c r="C169" s="120" t="str">
        <f>IF($A169="","",VLOOKUP($A169,СПИСКИ!$D:$J,2,FALSE))</f>
        <v/>
      </c>
      <c r="D169" s="120" t="str">
        <f>IF($A169="","",VLOOKUP($A169,СПИСКИ!$D:$J,3,FALSE))</f>
        <v/>
      </c>
      <c r="E169" s="120" t="str">
        <f>IF($A169="","",VLOOKUP($A169,СПИСКИ!$D:$J,4,FALSE))</f>
        <v/>
      </c>
      <c r="F169" s="120" t="str">
        <f>IF($A169="","",VLOOKUP($A169,СПИСКИ!$D:$J,5,FALSE))</f>
        <v/>
      </c>
      <c r="G169" s="120" t="str">
        <f>IF($A169="","",VLOOKUP($A169,СПИСКИ!$D:$J,6,FALSE))</f>
        <v/>
      </c>
      <c r="H169" s="120" t="str">
        <f>IF($A169="","",VLOOKUP($A169,СПИСКИ!$D:$J,7,FALSE))</f>
        <v/>
      </c>
    </row>
    <row r="170" spans="1:8" ht="15.75">
      <c r="A170" s="113"/>
      <c r="B170" s="119">
        <v>176</v>
      </c>
      <c r="C170" s="120" t="str">
        <f>IF($A170="","",VLOOKUP($A170,СПИСКИ!$D:$J,2,FALSE))</f>
        <v/>
      </c>
      <c r="D170" s="120" t="str">
        <f>IF($A170="","",VLOOKUP($A170,СПИСКИ!$D:$J,3,FALSE))</f>
        <v/>
      </c>
      <c r="E170" s="120" t="str">
        <f>IF($A170="","",VLOOKUP($A170,СПИСКИ!$D:$J,4,FALSE))</f>
        <v/>
      </c>
      <c r="F170" s="120" t="str">
        <f>IF($A170="","",VLOOKUP($A170,СПИСКИ!$D:$J,5,FALSE))</f>
        <v/>
      </c>
      <c r="G170" s="120" t="str">
        <f>IF($A170="","",VLOOKUP($A170,СПИСКИ!$D:$J,6,FALSE))</f>
        <v/>
      </c>
      <c r="H170" s="120" t="str">
        <f>IF($A170="","",VLOOKUP($A170,СПИСКИ!$D:$J,7,FALSE))</f>
        <v/>
      </c>
    </row>
    <row r="171" spans="1:8" ht="15.75">
      <c r="B171" s="119">
        <v>177</v>
      </c>
      <c r="C171" s="120" t="str">
        <f>IF($A171="","",VLOOKUP($A171,СПИСКИ!$D:$J,2,FALSE))</f>
        <v/>
      </c>
      <c r="D171" s="120" t="str">
        <f>IF($A171="","",VLOOKUP($A171,СПИСКИ!$D:$J,3,FALSE))</f>
        <v/>
      </c>
      <c r="E171" s="120" t="str">
        <f>IF($A171="","",VLOOKUP($A171,СПИСКИ!$D:$J,4,FALSE))</f>
        <v/>
      </c>
      <c r="F171" s="120" t="str">
        <f>IF($A171="","",VLOOKUP($A171,СПИСКИ!$D:$J,5,FALSE))</f>
        <v/>
      </c>
      <c r="G171" s="120" t="str">
        <f>IF($A171="","",VLOOKUP($A171,СПИСКИ!$D:$J,6,FALSE))</f>
        <v/>
      </c>
      <c r="H171" s="120" t="str">
        <f>IF($A171="","",VLOOKUP($A171,СПИСКИ!$D:$J,7,FALSE))</f>
        <v/>
      </c>
    </row>
    <row r="172" spans="1:8" ht="15.75">
      <c r="B172" s="119">
        <v>178</v>
      </c>
      <c r="C172" s="120" t="str">
        <f>IF($A172="","",VLOOKUP($A172,СПИСКИ!$D:$J,2,FALSE))</f>
        <v/>
      </c>
      <c r="D172" s="120" t="str">
        <f>IF($A172="","",VLOOKUP($A172,СПИСКИ!$D:$J,3,FALSE))</f>
        <v/>
      </c>
      <c r="E172" s="120" t="str">
        <f>IF($A172="","",VLOOKUP($A172,СПИСКИ!$D:$J,4,FALSE))</f>
        <v/>
      </c>
      <c r="F172" s="120" t="str">
        <f>IF($A172="","",VLOOKUP($A172,СПИСКИ!$D:$J,5,FALSE))</f>
        <v/>
      </c>
      <c r="G172" s="120" t="str">
        <f>IF($A172="","",VLOOKUP($A172,СПИСКИ!$D:$J,6,FALSE))</f>
        <v/>
      </c>
      <c r="H172" s="120" t="str">
        <f>IF($A172="","",VLOOKUP($A172,СПИСКИ!$D:$J,7,FALSE))</f>
        <v/>
      </c>
    </row>
    <row r="173" spans="1:8" ht="15.75">
      <c r="A173" s="113"/>
      <c r="B173" s="119">
        <v>179</v>
      </c>
      <c r="C173" s="120" t="str">
        <f>IF($A173="","",VLOOKUP($A173,СПИСКИ!$D:$J,2,FALSE))</f>
        <v/>
      </c>
      <c r="D173" s="120" t="str">
        <f>IF($A173="","",VLOOKUP($A173,СПИСКИ!$D:$J,3,FALSE))</f>
        <v/>
      </c>
      <c r="E173" s="120" t="str">
        <f>IF($A173="","",VLOOKUP($A173,СПИСКИ!$D:$J,4,FALSE))</f>
        <v/>
      </c>
      <c r="F173" s="120" t="str">
        <f>IF($A173="","",VLOOKUP($A173,СПИСКИ!$D:$J,5,FALSE))</f>
        <v/>
      </c>
      <c r="G173" s="120" t="str">
        <f>IF($A173="","",VLOOKUP($A173,СПИСКИ!$D:$J,6,FALSE))</f>
        <v/>
      </c>
      <c r="H173" s="120" t="str">
        <f>IF($A173="","",VLOOKUP($A173,СПИСКИ!$D:$J,7,FALSE))</f>
        <v/>
      </c>
    </row>
    <row r="174" spans="1:8" ht="15.75">
      <c r="A174" s="113"/>
      <c r="B174" s="119">
        <v>180</v>
      </c>
      <c r="C174" s="120" t="str">
        <f>IF($A174="","",VLOOKUP($A174,СПИСКИ!$D:$J,2,FALSE))</f>
        <v/>
      </c>
      <c r="D174" s="120" t="str">
        <f>IF($A174="","",VLOOKUP($A174,СПИСКИ!$D:$J,3,FALSE))</f>
        <v/>
      </c>
      <c r="E174" s="120" t="str">
        <f>IF($A174="","",VLOOKUP($A174,СПИСКИ!$D:$J,4,FALSE))</f>
        <v/>
      </c>
      <c r="F174" s="120" t="str">
        <f>IF($A174="","",VLOOKUP($A174,СПИСКИ!$D:$J,5,FALSE))</f>
        <v/>
      </c>
      <c r="G174" s="120" t="str">
        <f>IF($A174="","",VLOOKUP($A174,СПИСКИ!$D:$J,6,FALSE))</f>
        <v/>
      </c>
      <c r="H174" s="120" t="str">
        <f>IF($A174="","",VLOOKUP($A174,СПИСКИ!$D:$J,7,FALSE))</f>
        <v/>
      </c>
    </row>
    <row r="175" spans="1:8" ht="15.75">
      <c r="B175" s="119">
        <v>181</v>
      </c>
      <c r="C175" s="120" t="str">
        <f>IF($A175="","",VLOOKUP($A175,СПИСКИ!$D:$J,2,FALSE))</f>
        <v/>
      </c>
      <c r="D175" s="120" t="str">
        <f>IF($A175="","",VLOOKUP($A175,СПИСКИ!$D:$J,3,FALSE))</f>
        <v/>
      </c>
      <c r="E175" s="120" t="str">
        <f>IF($A175="","",VLOOKUP($A175,СПИСКИ!$D:$J,4,FALSE))</f>
        <v/>
      </c>
      <c r="F175" s="120" t="str">
        <f>IF($A175="","",VLOOKUP($A175,СПИСКИ!$D:$J,5,FALSE))</f>
        <v/>
      </c>
      <c r="G175" s="120" t="str">
        <f>IF($A175="","",VLOOKUP($A175,СПИСКИ!$D:$J,6,FALSE))</f>
        <v/>
      </c>
      <c r="H175" s="120" t="str">
        <f>IF($A175="","",VLOOKUP($A175,СПИСКИ!$D:$J,7,FALSE))</f>
        <v/>
      </c>
    </row>
    <row r="176" spans="1:8" ht="15.75">
      <c r="B176" s="119">
        <v>182</v>
      </c>
      <c r="C176" s="120" t="str">
        <f>IF($A176="","",VLOOKUP($A176,СПИСКИ!$D:$J,2,FALSE))</f>
        <v/>
      </c>
      <c r="D176" s="120" t="str">
        <f>IF($A176="","",VLOOKUP($A176,СПИСКИ!$D:$J,3,FALSE))</f>
        <v/>
      </c>
      <c r="E176" s="120" t="str">
        <f>IF($A176="","",VLOOKUP($A176,СПИСКИ!$D:$J,4,FALSE))</f>
        <v/>
      </c>
      <c r="F176" s="120" t="str">
        <f>IF($A176="","",VLOOKUP($A176,СПИСКИ!$D:$J,5,FALSE))</f>
        <v/>
      </c>
      <c r="G176" s="120" t="str">
        <f>IF($A176="","",VLOOKUP($A176,СПИСКИ!$D:$J,6,FALSE))</f>
        <v/>
      </c>
      <c r="H176" s="120" t="str">
        <f>IF($A176="","",VLOOKUP($A176,СПИСКИ!$D:$J,7,FALSE))</f>
        <v/>
      </c>
    </row>
    <row r="177" spans="1:8" ht="15.75">
      <c r="A177" s="113"/>
      <c r="B177" s="119">
        <v>183</v>
      </c>
      <c r="C177" s="120" t="str">
        <f>IF($A177="","",VLOOKUP($A177,СПИСКИ!$D:$J,2,FALSE))</f>
        <v/>
      </c>
      <c r="D177" s="120" t="str">
        <f>IF($A177="","",VLOOKUP($A177,СПИСКИ!$D:$J,3,FALSE))</f>
        <v/>
      </c>
      <c r="E177" s="120" t="str">
        <f>IF($A177="","",VLOOKUP($A177,СПИСКИ!$D:$J,4,FALSE))</f>
        <v/>
      </c>
      <c r="F177" s="120" t="str">
        <f>IF($A177="","",VLOOKUP($A177,СПИСКИ!$D:$J,5,FALSE))</f>
        <v/>
      </c>
      <c r="G177" s="120" t="str">
        <f>IF($A177="","",VLOOKUP($A177,СПИСКИ!$D:$J,6,FALSE))</f>
        <v/>
      </c>
      <c r="H177" s="120" t="str">
        <f>IF($A177="","",VLOOKUP($A177,СПИСКИ!$D:$J,7,FALSE))</f>
        <v/>
      </c>
    </row>
    <row r="178" spans="1:8" ht="15.75">
      <c r="A178" s="113"/>
      <c r="B178" s="119">
        <v>184</v>
      </c>
      <c r="C178" s="120" t="str">
        <f>IF($A178="","",VLOOKUP($A178,СПИСКИ!$D:$J,2,FALSE))</f>
        <v/>
      </c>
      <c r="D178" s="120" t="str">
        <f>IF($A178="","",VLOOKUP($A178,СПИСКИ!$D:$J,3,FALSE))</f>
        <v/>
      </c>
      <c r="E178" s="120" t="str">
        <f>IF($A178="","",VLOOKUP($A178,СПИСКИ!$D:$J,4,FALSE))</f>
        <v/>
      </c>
      <c r="F178" s="120" t="str">
        <f>IF($A178="","",VLOOKUP($A178,СПИСКИ!$D:$J,5,FALSE))</f>
        <v/>
      </c>
      <c r="G178" s="120" t="str">
        <f>IF($A178="","",VLOOKUP($A178,СПИСКИ!$D:$J,6,FALSE))</f>
        <v/>
      </c>
      <c r="H178" s="120" t="str">
        <f>IF($A178="","",VLOOKUP($A178,СПИСКИ!$D:$J,7,FALSE))</f>
        <v/>
      </c>
    </row>
    <row r="179" spans="1:8" ht="15.75">
      <c r="B179" s="119">
        <v>185</v>
      </c>
      <c r="C179" s="120" t="str">
        <f>IF($A179="","",VLOOKUP($A179,СПИСКИ!$D:$J,2,FALSE))</f>
        <v/>
      </c>
      <c r="D179" s="120" t="str">
        <f>IF($A179="","",VLOOKUP($A179,СПИСКИ!$D:$J,3,FALSE))</f>
        <v/>
      </c>
      <c r="E179" s="120" t="str">
        <f>IF($A179="","",VLOOKUP($A179,СПИСКИ!$D:$J,4,FALSE))</f>
        <v/>
      </c>
      <c r="F179" s="120" t="str">
        <f>IF($A179="","",VLOOKUP($A179,СПИСКИ!$D:$J,5,FALSE))</f>
        <v/>
      </c>
      <c r="G179" s="120" t="str">
        <f>IF($A179="","",VLOOKUP($A179,СПИСКИ!$D:$J,6,FALSE))</f>
        <v/>
      </c>
      <c r="H179" s="120" t="str">
        <f>IF($A179="","",VLOOKUP($A179,СПИСКИ!$D:$J,7,FALSE))</f>
        <v/>
      </c>
    </row>
    <row r="180" spans="1:8" ht="15.75">
      <c r="B180" s="119">
        <v>186</v>
      </c>
      <c r="C180" s="120" t="str">
        <f>IF($A180="","",VLOOKUP($A180,СПИСКИ!$D:$J,2,FALSE))</f>
        <v/>
      </c>
      <c r="D180" s="120" t="str">
        <f>IF($A180="","",VLOOKUP($A180,СПИСКИ!$D:$J,3,FALSE))</f>
        <v/>
      </c>
      <c r="E180" s="120" t="str">
        <f>IF($A180="","",VLOOKUP($A180,СПИСКИ!$D:$J,4,FALSE))</f>
        <v/>
      </c>
      <c r="F180" s="120" t="str">
        <f>IF($A180="","",VLOOKUP($A180,СПИСКИ!$D:$J,5,FALSE))</f>
        <v/>
      </c>
      <c r="G180" s="120" t="str">
        <f>IF($A180="","",VLOOKUP($A180,СПИСКИ!$D:$J,6,FALSE))</f>
        <v/>
      </c>
      <c r="H180" s="120" t="str">
        <f>IF($A180="","",VLOOKUP($A180,СПИСКИ!$D:$J,7,FALSE))</f>
        <v/>
      </c>
    </row>
    <row r="181" spans="1:8" ht="15.75">
      <c r="A181" s="113"/>
      <c r="B181" s="119">
        <v>187</v>
      </c>
      <c r="C181" s="120" t="str">
        <f>IF($A181="","",VLOOKUP($A181,СПИСКИ!$D:$J,2,FALSE))</f>
        <v/>
      </c>
      <c r="D181" s="120" t="str">
        <f>IF($A181="","",VLOOKUP($A181,СПИСКИ!$D:$J,3,FALSE))</f>
        <v/>
      </c>
      <c r="E181" s="120" t="str">
        <f>IF($A181="","",VLOOKUP($A181,СПИСКИ!$D:$J,4,FALSE))</f>
        <v/>
      </c>
      <c r="F181" s="120" t="str">
        <f>IF($A181="","",VLOOKUP($A181,СПИСКИ!$D:$J,5,FALSE))</f>
        <v/>
      </c>
      <c r="G181" s="120" t="str">
        <f>IF($A181="","",VLOOKUP($A181,СПИСКИ!$D:$J,6,FALSE))</f>
        <v/>
      </c>
      <c r="H181" s="120" t="str">
        <f>IF($A181="","",VLOOKUP($A181,СПИСКИ!$D:$J,7,FALSE))</f>
        <v/>
      </c>
    </row>
    <row r="182" spans="1:8" ht="15.75">
      <c r="A182" s="113"/>
      <c r="B182" s="119">
        <v>188</v>
      </c>
      <c r="C182" s="120" t="str">
        <f>IF($A182="","",VLOOKUP($A182,СПИСКИ!$D:$J,2,FALSE))</f>
        <v/>
      </c>
      <c r="D182" s="120" t="str">
        <f>IF($A182="","",VLOOKUP($A182,СПИСКИ!$D:$J,3,FALSE))</f>
        <v/>
      </c>
      <c r="E182" s="120" t="str">
        <f>IF($A182="","",VLOOKUP($A182,СПИСКИ!$D:$J,4,FALSE))</f>
        <v/>
      </c>
      <c r="F182" s="120" t="str">
        <f>IF($A182="","",VLOOKUP($A182,СПИСКИ!$D:$J,5,FALSE))</f>
        <v/>
      </c>
      <c r="G182" s="120" t="str">
        <f>IF($A182="","",VLOOKUP($A182,СПИСКИ!$D:$J,6,FALSE))</f>
        <v/>
      </c>
      <c r="H182" s="120" t="str">
        <f>IF($A182="","",VLOOKUP($A182,СПИСКИ!$D:$J,7,FALSE))</f>
        <v/>
      </c>
    </row>
    <row r="183" spans="1:8" ht="15.75">
      <c r="B183" s="119">
        <v>189</v>
      </c>
      <c r="C183" s="120" t="str">
        <f>IF($A183="","",VLOOKUP($A183,СПИСКИ!$D:$J,2,FALSE))</f>
        <v/>
      </c>
      <c r="D183" s="120" t="str">
        <f>IF($A183="","",VLOOKUP($A183,СПИСКИ!$D:$J,3,FALSE))</f>
        <v/>
      </c>
      <c r="E183" s="120" t="str">
        <f>IF($A183="","",VLOOKUP($A183,СПИСКИ!$D:$J,4,FALSE))</f>
        <v/>
      </c>
      <c r="F183" s="120" t="str">
        <f>IF($A183="","",VLOOKUP($A183,СПИСКИ!$D:$J,5,FALSE))</f>
        <v/>
      </c>
      <c r="G183" s="120" t="str">
        <f>IF($A183="","",VLOOKUP($A183,СПИСКИ!$D:$J,6,FALSE))</f>
        <v/>
      </c>
      <c r="H183" s="120" t="str">
        <f>IF($A183="","",VLOOKUP($A183,СПИСКИ!$D:$J,7,FALSE))</f>
        <v/>
      </c>
    </row>
    <row r="184" spans="1:8" ht="15.75">
      <c r="B184" s="119">
        <v>190</v>
      </c>
      <c r="C184" s="120" t="str">
        <f>IF($A184="","",VLOOKUP($A184,СПИСКИ!$D:$J,2,FALSE))</f>
        <v/>
      </c>
      <c r="D184" s="120" t="str">
        <f>IF($A184="","",VLOOKUP($A184,СПИСКИ!$D:$J,3,FALSE))</f>
        <v/>
      </c>
      <c r="E184" s="120" t="str">
        <f>IF($A184="","",VLOOKUP($A184,СПИСКИ!$D:$J,4,FALSE))</f>
        <v/>
      </c>
      <c r="F184" s="120" t="str">
        <f>IF($A184="","",VLOOKUP($A184,СПИСКИ!$D:$J,5,FALSE))</f>
        <v/>
      </c>
      <c r="G184" s="120" t="str">
        <f>IF($A184="","",VLOOKUP($A184,СПИСКИ!$D:$J,6,FALSE))</f>
        <v/>
      </c>
      <c r="H184" s="120" t="str">
        <f>IF($A184="","",VLOOKUP($A184,СПИСКИ!$D:$J,7,FALSE))</f>
        <v/>
      </c>
    </row>
    <row r="185" spans="1:8" ht="15.75">
      <c r="A185" s="113"/>
      <c r="B185" s="119">
        <v>191</v>
      </c>
      <c r="C185" s="120" t="str">
        <f>IF($A185="","",VLOOKUP($A185,СПИСКИ!$D:$J,2,FALSE))</f>
        <v/>
      </c>
      <c r="D185" s="120" t="str">
        <f>IF($A185="","",VLOOKUP($A185,СПИСКИ!$D:$J,3,FALSE))</f>
        <v/>
      </c>
      <c r="E185" s="120" t="str">
        <f>IF($A185="","",VLOOKUP($A185,СПИСКИ!$D:$J,4,FALSE))</f>
        <v/>
      </c>
      <c r="F185" s="120" t="str">
        <f>IF($A185="","",VLOOKUP($A185,СПИСКИ!$D:$J,5,FALSE))</f>
        <v/>
      </c>
      <c r="G185" s="120" t="str">
        <f>IF($A185="","",VLOOKUP($A185,СПИСКИ!$D:$J,6,FALSE))</f>
        <v/>
      </c>
      <c r="H185" s="120" t="str">
        <f>IF($A185="","",VLOOKUP($A185,СПИСКИ!$D:$J,7,FALSE))</f>
        <v/>
      </c>
    </row>
    <row r="186" spans="1:8" ht="15.75">
      <c r="B186" s="119">
        <v>192</v>
      </c>
      <c r="C186" s="120" t="str">
        <f>IF($A186="","",VLOOKUP($A186,СПИСКИ!$D:$J,2,FALSE))</f>
        <v/>
      </c>
      <c r="D186" s="120" t="str">
        <f>IF($A186="","",VLOOKUP($A186,СПИСКИ!$D:$J,3,FALSE))</f>
        <v/>
      </c>
      <c r="E186" s="120" t="str">
        <f>IF($A186="","",VLOOKUP($A186,СПИСКИ!$D:$J,4,FALSE))</f>
        <v/>
      </c>
      <c r="F186" s="120" t="str">
        <f>IF($A186="","",VLOOKUP($A186,СПИСКИ!$D:$J,5,FALSE))</f>
        <v/>
      </c>
      <c r="G186" s="120" t="str">
        <f>IF($A186="","",VLOOKUP($A186,СПИСКИ!$D:$J,6,FALSE))</f>
        <v/>
      </c>
      <c r="H186" s="120" t="str">
        <f>IF($A186="","",VLOOKUP($A186,СПИСКИ!$D:$J,7,FALSE))</f>
        <v/>
      </c>
    </row>
    <row r="187" spans="1:8" ht="15.75">
      <c r="B187" s="119">
        <v>193</v>
      </c>
      <c r="C187" s="120" t="str">
        <f>IF($A187="","",VLOOKUP($A187,СПИСКИ!$D:$J,2,FALSE))</f>
        <v/>
      </c>
      <c r="D187" s="120" t="str">
        <f>IF($A187="","",VLOOKUP($A187,СПИСКИ!$D:$J,3,FALSE))</f>
        <v/>
      </c>
      <c r="E187" s="120" t="str">
        <f>IF($A187="","",VLOOKUP($A187,СПИСКИ!$D:$J,4,FALSE))</f>
        <v/>
      </c>
      <c r="F187" s="120" t="str">
        <f>IF($A187="","",VLOOKUP($A187,СПИСКИ!$D:$J,5,FALSE))</f>
        <v/>
      </c>
      <c r="G187" s="120" t="str">
        <f>IF($A187="","",VLOOKUP($A187,СПИСКИ!$D:$J,6,FALSE))</f>
        <v/>
      </c>
      <c r="H187" s="120" t="str">
        <f>IF($A187="","",VLOOKUP($A187,СПИСКИ!$D:$J,7,FALSE))</f>
        <v/>
      </c>
    </row>
    <row r="188" spans="1:8" ht="15.75">
      <c r="B188" s="119">
        <v>194</v>
      </c>
      <c r="C188" s="120" t="str">
        <f>IF($A188="","",VLOOKUP($A188,СПИСКИ!$D:$J,2,FALSE))</f>
        <v/>
      </c>
      <c r="D188" s="120" t="str">
        <f>IF($A188="","",VLOOKUP($A188,СПИСКИ!$D:$J,3,FALSE))</f>
        <v/>
      </c>
      <c r="E188" s="120" t="str">
        <f>IF($A188="","",VLOOKUP($A188,СПИСКИ!$D:$J,4,FALSE))</f>
        <v/>
      </c>
      <c r="F188" s="120" t="str">
        <f>IF($A188="","",VLOOKUP($A188,СПИСКИ!$D:$J,5,FALSE))</f>
        <v/>
      </c>
      <c r="G188" s="120" t="str">
        <f>IF($A188="","",VLOOKUP($A188,СПИСКИ!$D:$J,6,FALSE))</f>
        <v/>
      </c>
      <c r="H188" s="120" t="str">
        <f>IF($A188="","",VLOOKUP($A188,СПИСКИ!$D:$J,7,FALSE))</f>
        <v/>
      </c>
    </row>
    <row r="189" spans="1:8" ht="15.75">
      <c r="B189" s="119">
        <v>195</v>
      </c>
      <c r="C189" s="120" t="str">
        <f>IF($A189="","",VLOOKUP($A189,СПИСКИ!$D:$J,2,FALSE))</f>
        <v/>
      </c>
      <c r="D189" s="120" t="str">
        <f>IF($A189="","",VLOOKUP($A189,СПИСКИ!$D:$J,3,FALSE))</f>
        <v/>
      </c>
      <c r="E189" s="120" t="str">
        <f>IF($A189="","",VLOOKUP($A189,СПИСКИ!$D:$J,4,FALSE))</f>
        <v/>
      </c>
      <c r="F189" s="120" t="str">
        <f>IF($A189="","",VLOOKUP($A189,СПИСКИ!$D:$J,5,FALSE))</f>
        <v/>
      </c>
      <c r="G189" s="120" t="str">
        <f>IF($A189="","",VLOOKUP($A189,СПИСКИ!$D:$J,6,FALSE))</f>
        <v/>
      </c>
      <c r="H189" s="120" t="str">
        <f>IF($A189="","",VLOOKUP($A189,СПИСКИ!$D:$J,7,FALSE))</f>
        <v/>
      </c>
    </row>
    <row r="190" spans="1:8" ht="15.75">
      <c r="B190" s="119">
        <v>196</v>
      </c>
      <c r="C190" s="120" t="str">
        <f>IF($A190="","",VLOOKUP($A190,СПИСКИ!$D:$J,2,FALSE))</f>
        <v/>
      </c>
      <c r="D190" s="120" t="str">
        <f>IF($A190="","",VLOOKUP($A190,СПИСКИ!$D:$J,3,FALSE))</f>
        <v/>
      </c>
      <c r="E190" s="120" t="str">
        <f>IF($A190="","",VLOOKUP($A190,СПИСКИ!$D:$J,4,FALSE))</f>
        <v/>
      </c>
      <c r="F190" s="120" t="str">
        <f>IF($A190="","",VLOOKUP($A190,СПИСКИ!$D:$J,5,FALSE))</f>
        <v/>
      </c>
      <c r="G190" s="120" t="str">
        <f>IF($A190="","",VLOOKUP($A190,СПИСКИ!$D:$J,6,FALSE))</f>
        <v/>
      </c>
      <c r="H190" s="120" t="str">
        <f>IF($A190="","",VLOOKUP($A190,СПИСКИ!$D:$J,7,FALSE))</f>
        <v/>
      </c>
    </row>
    <row r="191" spans="1:8" ht="15.75">
      <c r="B191" s="119">
        <v>197</v>
      </c>
      <c r="C191" s="120" t="str">
        <f>IF($A191="","",VLOOKUP($A191,СПИСКИ!$D:$J,2,FALSE))</f>
        <v/>
      </c>
      <c r="D191" s="120" t="str">
        <f>IF($A191="","",VLOOKUP($A191,СПИСКИ!$D:$J,3,FALSE))</f>
        <v/>
      </c>
      <c r="E191" s="120" t="str">
        <f>IF($A191="","",VLOOKUP($A191,СПИСКИ!$D:$J,4,FALSE))</f>
        <v/>
      </c>
      <c r="F191" s="120" t="str">
        <f>IF($A191="","",VLOOKUP($A191,СПИСКИ!$D:$J,5,FALSE))</f>
        <v/>
      </c>
      <c r="G191" s="120" t="str">
        <f>IF($A191="","",VLOOKUP($A191,СПИСКИ!$D:$J,6,FALSE))</f>
        <v/>
      </c>
      <c r="H191" s="120" t="str">
        <f>IF($A191="","",VLOOKUP($A191,СПИСКИ!$D:$J,7,FALSE))</f>
        <v/>
      </c>
    </row>
    <row r="192" spans="1:8" ht="15.75">
      <c r="B192" s="119">
        <v>198</v>
      </c>
      <c r="C192" s="120" t="str">
        <f>IF($A192="","",VLOOKUP($A192,СПИСКИ!$D:$J,2,FALSE))</f>
        <v/>
      </c>
      <c r="D192" s="120" t="str">
        <f>IF($A192="","",VLOOKUP($A192,СПИСКИ!$D:$J,3,FALSE))</f>
        <v/>
      </c>
      <c r="E192" s="120" t="str">
        <f>IF($A192="","",VLOOKUP($A192,СПИСКИ!$D:$J,4,FALSE))</f>
        <v/>
      </c>
      <c r="F192" s="120" t="str">
        <f>IF($A192="","",VLOOKUP($A192,СПИСКИ!$D:$J,5,FALSE))</f>
        <v/>
      </c>
      <c r="G192" s="120" t="str">
        <f>IF($A192="","",VLOOKUP($A192,СПИСКИ!$D:$J,6,FALSE))</f>
        <v/>
      </c>
      <c r="H192" s="120" t="str">
        <f>IF($A192="","",VLOOKUP($A192,СПИСКИ!$D:$J,7,FALSE))</f>
        <v/>
      </c>
    </row>
    <row r="193" spans="2:8" ht="15.75">
      <c r="B193" s="119">
        <v>199</v>
      </c>
      <c r="C193" s="120" t="str">
        <f>IF($A193="","",VLOOKUP($A193,СПИСКИ!$D:$J,2,FALSE))</f>
        <v/>
      </c>
      <c r="D193" s="120" t="str">
        <f>IF($A193="","",VLOOKUP($A193,СПИСКИ!$D:$J,3,FALSE))</f>
        <v/>
      </c>
      <c r="E193" s="120" t="str">
        <f>IF($A193="","",VLOOKUP($A193,СПИСКИ!$D:$J,4,FALSE))</f>
        <v/>
      </c>
      <c r="F193" s="120" t="str">
        <f>IF($A193="","",VLOOKUP($A193,СПИСКИ!$D:$J,5,FALSE))</f>
        <v/>
      </c>
      <c r="G193" s="120" t="str">
        <f>IF($A193="","",VLOOKUP($A193,СПИСКИ!$D:$J,6,FALSE))</f>
        <v/>
      </c>
      <c r="H193" s="120" t="str">
        <f>IF($A193="","",VLOOKUP($A193,СПИСКИ!$D:$J,7,FALSE))</f>
        <v/>
      </c>
    </row>
    <row r="194" spans="2:8" ht="15.75">
      <c r="B194" s="119">
        <v>200</v>
      </c>
      <c r="C194" s="120" t="str">
        <f>IF($A194="","",VLOOKUP($A194,СПИСКИ!$D:$J,2,FALSE))</f>
        <v/>
      </c>
      <c r="D194" s="120" t="str">
        <f>IF($A194="","",VLOOKUP($A194,СПИСКИ!$D:$J,3,FALSE))</f>
        <v/>
      </c>
      <c r="E194" s="120" t="str">
        <f>IF($A194="","",VLOOKUP($A194,СПИСКИ!$D:$J,4,FALSE))</f>
        <v/>
      </c>
      <c r="F194" s="120" t="str">
        <f>IF($A194="","",VLOOKUP($A194,СПИСКИ!$D:$J,5,FALSE))</f>
        <v/>
      </c>
      <c r="G194" s="120" t="str">
        <f>IF($A194="","",VLOOKUP($A194,СПИСКИ!$D:$J,6,FALSE))</f>
        <v/>
      </c>
      <c r="H194" s="120" t="str">
        <f>IF($A194="","",VLOOKUP($A194,СПИСКИ!$D:$J,7,FALSE))</f>
        <v/>
      </c>
    </row>
    <row r="195" spans="2:8" ht="15.75">
      <c r="B195" s="119">
        <v>201</v>
      </c>
      <c r="C195" s="120" t="str">
        <f>IF($A195="","",VLOOKUP($A195,СПИСКИ!$D:$J,2,FALSE))</f>
        <v/>
      </c>
      <c r="D195" s="120" t="str">
        <f>IF($A195="","",VLOOKUP($A195,СПИСКИ!$D:$J,3,FALSE))</f>
        <v/>
      </c>
      <c r="E195" s="120" t="str">
        <f>IF($A195="","",VLOOKUP($A195,СПИСКИ!$D:$J,4,FALSE))</f>
        <v/>
      </c>
      <c r="F195" s="120" t="str">
        <f>IF($A195="","",VLOOKUP($A195,СПИСКИ!$D:$J,5,FALSE))</f>
        <v/>
      </c>
      <c r="G195" s="120" t="str">
        <f>IF($A195="","",VLOOKUP($A195,СПИСКИ!$D:$J,6,FALSE))</f>
        <v/>
      </c>
      <c r="H195" s="120" t="str">
        <f>IF($A195="","",VLOOKUP($A195,СПИСКИ!$D:$J,7,FALSE))</f>
        <v/>
      </c>
    </row>
    <row r="196" spans="2:8" ht="15.75">
      <c r="B196" s="119">
        <v>202</v>
      </c>
      <c r="C196" s="120" t="str">
        <f>IF($A196="","",VLOOKUP($A196,СПИСКИ!$D:$J,2,FALSE))</f>
        <v/>
      </c>
      <c r="D196" s="120" t="str">
        <f>IF($A196="","",VLOOKUP($A196,СПИСКИ!$D:$J,3,FALSE))</f>
        <v/>
      </c>
      <c r="E196" s="120" t="str">
        <f>IF($A196="","",VLOOKUP($A196,СПИСКИ!$D:$J,4,FALSE))</f>
        <v/>
      </c>
      <c r="F196" s="120" t="str">
        <f>IF($A196="","",VLOOKUP($A196,СПИСКИ!$D:$J,5,FALSE))</f>
        <v/>
      </c>
      <c r="G196" s="120" t="str">
        <f>IF($A196="","",VLOOKUP($A196,СПИСКИ!$D:$J,6,FALSE))</f>
        <v/>
      </c>
      <c r="H196" s="120" t="str">
        <f>IF($A196="","",VLOOKUP($A196,СПИСКИ!$D:$J,7,FALSE))</f>
        <v/>
      </c>
    </row>
  </sheetData>
  <sortState ref="A6:H165">
    <sortCondition descending="1" ref="F6:F165"/>
  </sortState>
  <mergeCells count="3">
    <mergeCell ref="A1:H1"/>
    <mergeCell ref="A2:H2"/>
    <mergeCell ref="A3:H3"/>
  </mergeCells>
  <pageMargins left="0" right="0" top="0" bottom="0" header="0" footer="0"/>
  <pageSetup paperSize="9" scale="94" orientation="portrait" r:id="rId1"/>
  <headerFooter alignWithMargins="0">
    <oddFooter>&amp;L&amp;"Arial Cyr,полужирный"&amp;12Главный судья - судья ВК
Главный секретарь - судья I кат&amp;R&amp;"Arial Cyr,полужирный курсив"&amp;12А.К.Барабанщиков(г.Краснодар)
В.М.Нестеров(г.Краснодар)</oddFooter>
  </headerFooter>
  <rowBreaks count="1" manualBreakCount="1">
    <brk id="139" min="1" max="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1</v>
      </c>
      <c r="Z8" s="442"/>
      <c r="AA8" s="443"/>
      <c r="AB8" s="448">
        <v>6</v>
      </c>
      <c r="AC8" s="449"/>
      <c r="AD8" s="450"/>
      <c r="AE8" s="441">
        <v>32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11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11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ДОБРОТВОРСКИЙ Дмитрий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288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</v>
      </c>
      <c r="C21" s="193" t="s">
        <v>82</v>
      </c>
      <c r="D21" s="78">
        <v>104</v>
      </c>
      <c r="E21" s="50" t="s">
        <v>84</v>
      </c>
      <c r="F21" s="402" t="str">
        <f>IF(B21="","",VLOOKUP(B21,СПИСКИ!$D:$J,2,FALSE))</f>
        <v>ШУТОВ Артем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0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ЗАЙЦЕВ Игорь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532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>
        <v>2</v>
      </c>
      <c r="S24" s="383"/>
      <c r="T24" s="383">
        <v>-7</v>
      </c>
      <c r="U24" s="383"/>
      <c r="V24" s="383">
        <v>8</v>
      </c>
      <c r="W24" s="383"/>
      <c r="X24" s="383">
        <v>8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ДОБРОТВОРСКИЙ Дмитрий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11</v>
      </c>
      <c r="S25" s="352"/>
      <c r="T25" s="352">
        <v>-8</v>
      </c>
      <c r="U25" s="352"/>
      <c r="V25" s="352">
        <v>-2</v>
      </c>
      <c r="W25" s="352"/>
      <c r="X25" s="352">
        <v>8</v>
      </c>
      <c r="Y25" s="352"/>
      <c r="Z25" s="352">
        <v>7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1</v>
      </c>
      <c r="AN25" s="100">
        <f>IF(Z25&gt;0,1,0)</f>
        <v>1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</v>
      </c>
      <c r="B26" s="75"/>
      <c r="C26" s="74">
        <f>IF(D21="","",D21)</f>
        <v>104</v>
      </c>
      <c r="D26" s="76"/>
      <c r="E26" s="61" t="s">
        <v>84</v>
      </c>
      <c r="F26" s="379" t="str">
        <f>IF(A26="","",VLOOKUP(A26,СПИСКИ!$D:$J,2,FALSE))</f>
        <v>ШУТОВ Артем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ЗАЙЦЕВ Игорь</v>
      </c>
      <c r="M26" s="380"/>
      <c r="N26" s="380"/>
      <c r="O26" s="380"/>
      <c r="P26" s="380"/>
      <c r="Q26" s="381"/>
      <c r="R26" s="382">
        <v>-9</v>
      </c>
      <c r="S26" s="366"/>
      <c r="T26" s="366">
        <v>5</v>
      </c>
      <c r="U26" s="366"/>
      <c r="V26" s="366">
        <v>9</v>
      </c>
      <c r="W26" s="366"/>
      <c r="X26" s="366">
        <v>5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ДОБРОТВОРСКИЙ Дмитрий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5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"Искра" г.Краснодар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2</v>
      </c>
      <c r="Z8" s="442"/>
      <c r="AA8" s="443"/>
      <c r="AB8" s="448">
        <v>6</v>
      </c>
      <c r="AC8" s="449"/>
      <c r="AD8" s="450"/>
      <c r="AE8" s="441">
        <v>33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10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10</v>
      </c>
      <c r="B16" s="411"/>
      <c r="C16" s="412">
        <v>12</v>
      </c>
      <c r="D16" s="413"/>
      <c r="E16" s="414" t="str">
        <f>IF(A16="","",VLOOKUP(A16,СПИСКИ!$B:$J,2,FALSE))</f>
        <v>"Искра"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50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91</v>
      </c>
      <c r="C19" s="193" t="s">
        <v>81</v>
      </c>
      <c r="D19" s="78">
        <v>113</v>
      </c>
      <c r="E19" s="42" t="s">
        <v>92</v>
      </c>
      <c r="F19" s="399" t="str">
        <f>IF(B19="","",VLOOKUP(B19,СПИСКИ!$D:$J,2,FALSE))</f>
        <v>ЖУРАВЛЕВ Евгений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ЛЕЩЕНКО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92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ЛЕБЕДЕВ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367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94</v>
      </c>
      <c r="C21" s="193" t="s">
        <v>82</v>
      </c>
      <c r="D21" s="78">
        <v>112</v>
      </c>
      <c r="E21" s="50" t="s">
        <v>84</v>
      </c>
      <c r="F21" s="402" t="str">
        <f>IF(B21="","",VLOOKUP(B21,СПИСКИ!$D:$J,2,FALSE))</f>
        <v>ЭРЕНЦЕНОВ Алдар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527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ТРЕТЬЯКОВ Даниил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345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91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ЖУРАВЛЕВ Евгений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ЛЕЩЕНКО Дмитрий</v>
      </c>
      <c r="M24" s="397"/>
      <c r="N24" s="397"/>
      <c r="O24" s="397"/>
      <c r="P24" s="397"/>
      <c r="Q24" s="397"/>
      <c r="R24" s="398">
        <v>-7</v>
      </c>
      <c r="S24" s="383"/>
      <c r="T24" s="383">
        <v>5</v>
      </c>
      <c r="U24" s="383"/>
      <c r="V24" s="383">
        <v>6</v>
      </c>
      <c r="W24" s="383"/>
      <c r="X24" s="383">
        <v>6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92</v>
      </c>
      <c r="B25" s="75"/>
      <c r="C25" s="74">
        <f>IF(D19="","",D19)</f>
        <v>113</v>
      </c>
      <c r="D25" s="76"/>
      <c r="E25" s="60" t="s">
        <v>93</v>
      </c>
      <c r="F25" s="379" t="str">
        <f>IF(A25="","",VLOOKUP(A25,СПИСКИ!$D:$J,2,FALSE))</f>
        <v>ЛЕБЕДЕВ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-6</v>
      </c>
      <c r="S25" s="352"/>
      <c r="T25" s="352">
        <v>-9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94</v>
      </c>
      <c r="B26" s="75"/>
      <c r="C26" s="74">
        <f>IF(D21="","",D21)</f>
        <v>112</v>
      </c>
      <c r="D26" s="76"/>
      <c r="E26" s="61" t="s">
        <v>84</v>
      </c>
      <c r="F26" s="379" t="str">
        <f>IF(A26="","",VLOOKUP(A26,СПИСКИ!$D:$J,2,FALSE))</f>
        <v>ЭРЕНЦЕНОВ Алдар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ТРЕТЬЯКОВ Даниил</v>
      </c>
      <c r="M26" s="380"/>
      <c r="N26" s="380"/>
      <c r="O26" s="380"/>
      <c r="P26" s="380"/>
      <c r="Q26" s="381"/>
      <c r="R26" s="382">
        <v>5</v>
      </c>
      <c r="S26" s="366"/>
      <c r="T26" s="366">
        <v>8</v>
      </c>
      <c r="U26" s="366"/>
      <c r="V26" s="366">
        <v>-8</v>
      </c>
      <c r="W26" s="366"/>
      <c r="X26" s="366">
        <v>8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91</v>
      </c>
      <c r="B27" s="75"/>
      <c r="C27" s="74">
        <f>IF(D19="","",D19)</f>
        <v>113</v>
      </c>
      <c r="D27" s="76"/>
      <c r="E27" s="60" t="s">
        <v>986</v>
      </c>
      <c r="F27" s="363" t="str">
        <f>IF(A27="","",VLOOKUP(A27,СПИСКИ!$D:$J,2,FALSE))</f>
        <v>ЖУРАВЛЕВ Евгений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>
        <v>7</v>
      </c>
      <c r="S27" s="352"/>
      <c r="T27" s="352">
        <v>-10</v>
      </c>
      <c r="U27" s="352"/>
      <c r="V27" s="352">
        <v>-10</v>
      </c>
      <c r="W27" s="352"/>
      <c r="X27" s="352">
        <v>8</v>
      </c>
      <c r="Y27" s="352"/>
      <c r="Z27" s="352">
        <v>7</v>
      </c>
      <c r="AA27" s="353"/>
      <c r="AB27" s="354">
        <f>IF(R27="","",SUM(AJ27:AN27))</f>
        <v>3</v>
      </c>
      <c r="AC27" s="355"/>
      <c r="AD27" s="355">
        <f>IF(R27="","",SUM(AO27:AS27))</f>
        <v>2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0</v>
      </c>
      <c r="AM27" s="100">
        <f>IF(X27&gt;0,1,0)</f>
        <v>1</v>
      </c>
      <c r="AN27" s="100">
        <f>IF(Z27&gt;0,1,0)</f>
        <v>1</v>
      </c>
      <c r="AO27" s="100">
        <f>IF(R27&lt;0,1,0)</f>
        <v>0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92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ЛЕБЕДЕВ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ЛЕЩЕНКО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10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"Искра"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7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3</v>
      </c>
      <c r="Z8" s="442"/>
      <c r="AA8" s="443"/>
      <c r="AB8" s="448">
        <v>6</v>
      </c>
      <c r="AC8" s="449"/>
      <c r="AD8" s="450"/>
      <c r="AE8" s="441">
        <v>34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9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9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121</v>
      </c>
      <c r="C19" s="193" t="s">
        <v>81</v>
      </c>
      <c r="D19" s="78">
        <v>81</v>
      </c>
      <c r="E19" s="42" t="s">
        <v>92</v>
      </c>
      <c r="F19" s="399" t="str">
        <f>IF(B19="","",VLOOKUP(B19,СПИСКИ!$D:$J,2,FALSE))</f>
        <v>БОРДЮГОВСКАЯ Дарья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1268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ЧЕРЕДНИЧЕНКО Сергей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663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123</v>
      </c>
      <c r="C20" s="193" t="s">
        <v>80</v>
      </c>
      <c r="D20" s="78">
        <v>82</v>
      </c>
      <c r="E20" s="42" t="s">
        <v>93</v>
      </c>
      <c r="F20" s="399" t="str">
        <f>IF(B20="","",VLOOKUP(B20,СПИСКИ!$D:$J,2,FALSE))</f>
        <v>РАКОВА Мария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846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ЛАПИН Андрей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124</v>
      </c>
      <c r="C21" s="193" t="s">
        <v>82</v>
      </c>
      <c r="D21" s="78">
        <v>83</v>
      </c>
      <c r="E21" s="50" t="s">
        <v>84</v>
      </c>
      <c r="F21" s="402" t="str">
        <f>IF(B21="","",VLOOKUP(B21,СПИСКИ!$D:$J,2,FALSE))</f>
        <v>ЮСУПОВА Карина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924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ШЕПЕЛЕВ Роман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121</v>
      </c>
      <c r="B24" s="75"/>
      <c r="C24" s="74">
        <f>IF(D20="","",D20)</f>
        <v>82</v>
      </c>
      <c r="D24" s="76"/>
      <c r="E24" s="59" t="s">
        <v>92</v>
      </c>
      <c r="F24" s="396" t="str">
        <f>IF(A24="","",VLOOKUP(A24,СПИСКИ!$D:$J,2,FALSE))</f>
        <v>БОРДЮГОВСКАЯ Дарья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ЧЕРЕДНИЧЕНКО Сергей</v>
      </c>
      <c r="M24" s="397"/>
      <c r="N24" s="397"/>
      <c r="O24" s="397"/>
      <c r="P24" s="397"/>
      <c r="Q24" s="397"/>
      <c r="R24" s="398">
        <v>5</v>
      </c>
      <c r="S24" s="383"/>
      <c r="T24" s="383">
        <v>-8</v>
      </c>
      <c r="U24" s="383"/>
      <c r="V24" s="383">
        <v>-7</v>
      </c>
      <c r="W24" s="383"/>
      <c r="X24" s="383">
        <v>9</v>
      </c>
      <c r="Y24" s="383"/>
      <c r="Z24" s="383">
        <v>-5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123</v>
      </c>
      <c r="B25" s="75"/>
      <c r="C25" s="74">
        <f>IF(D19="","",D19)</f>
        <v>81</v>
      </c>
      <c r="D25" s="76"/>
      <c r="E25" s="60" t="s">
        <v>93</v>
      </c>
      <c r="F25" s="379" t="str">
        <f>IF(A25="","",VLOOKUP(A25,СПИСКИ!$D:$J,2,FALSE))</f>
        <v>РАКОВА Мария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ЛАПИН Андрей</v>
      </c>
      <c r="M25" s="364"/>
      <c r="N25" s="364"/>
      <c r="O25" s="364"/>
      <c r="P25" s="364"/>
      <c r="Q25" s="364"/>
      <c r="R25" s="365">
        <v>-9</v>
      </c>
      <c r="S25" s="352"/>
      <c r="T25" s="352">
        <v>-7</v>
      </c>
      <c r="U25" s="352"/>
      <c r="V25" s="352">
        <v>-12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124</v>
      </c>
      <c r="B26" s="75"/>
      <c r="C26" s="74">
        <f>IF(D21="","",D21)</f>
        <v>83</v>
      </c>
      <c r="D26" s="76"/>
      <c r="E26" s="61" t="s">
        <v>84</v>
      </c>
      <c r="F26" s="379" t="str">
        <f>IF(A26="","",VLOOKUP(A26,СПИСКИ!$D:$J,2,FALSE))</f>
        <v>ЮСУПОВА Карина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ШЕПЕЛЕВ Роман</v>
      </c>
      <c r="M26" s="380"/>
      <c r="N26" s="380"/>
      <c r="O26" s="380"/>
      <c r="P26" s="380"/>
      <c r="Q26" s="381"/>
      <c r="R26" s="382">
        <v>-9</v>
      </c>
      <c r="S26" s="366"/>
      <c r="T26" s="366">
        <v>5</v>
      </c>
      <c r="U26" s="366"/>
      <c r="V26" s="366">
        <v>7</v>
      </c>
      <c r="W26" s="366"/>
      <c r="X26" s="366">
        <v>3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121</v>
      </c>
      <c r="B27" s="75"/>
      <c r="C27" s="74">
        <f>IF(D19="","",D19)</f>
        <v>81</v>
      </c>
      <c r="D27" s="76"/>
      <c r="E27" s="60" t="s">
        <v>986</v>
      </c>
      <c r="F27" s="363" t="str">
        <f>IF(A27="","",VLOOKUP(A27,СПИСКИ!$D:$J,2,FALSE))</f>
        <v>БОРДЮГОВСКАЯ Дарья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ЛАПИН Андрей</v>
      </c>
      <c r="M27" s="364"/>
      <c r="N27" s="364"/>
      <c r="O27" s="364"/>
      <c r="P27" s="364"/>
      <c r="Q27" s="364"/>
      <c r="R27" s="365">
        <v>4</v>
      </c>
      <c r="S27" s="352"/>
      <c r="T27" s="352">
        <v>-11</v>
      </c>
      <c r="U27" s="352"/>
      <c r="V27" s="352">
        <v>-9</v>
      </c>
      <c r="W27" s="352"/>
      <c r="X27" s="352">
        <v>8</v>
      </c>
      <c r="Y27" s="352"/>
      <c r="Z27" s="352">
        <v>7</v>
      </c>
      <c r="AA27" s="353"/>
      <c r="AB27" s="354">
        <f>IF(R27="","",SUM(AJ27:AN27))</f>
        <v>3</v>
      </c>
      <c r="AC27" s="355"/>
      <c r="AD27" s="355">
        <f>IF(R27="","",SUM(AO27:AS27))</f>
        <v>2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0</v>
      </c>
      <c r="AM27" s="100">
        <f>IF(X27&gt;0,1,0)</f>
        <v>1</v>
      </c>
      <c r="AN27" s="100">
        <f>IF(Z27&gt;0,1,0)</f>
        <v>1</v>
      </c>
      <c r="AO27" s="100">
        <f>IF(R27&lt;0,1,0)</f>
        <v>0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123</v>
      </c>
      <c r="B28" s="75"/>
      <c r="C28" s="74">
        <f>D20</f>
        <v>82</v>
      </c>
      <c r="D28" s="76"/>
      <c r="E28" s="63" t="s">
        <v>985</v>
      </c>
      <c r="F28" s="360" t="str">
        <f>IF(A28="","",VLOOKUP(A28,СПИСКИ!$D:$J,2,FALSE))</f>
        <v>РАКОВА Мария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ЧЕРЕДНИЧЕНКО Сергей</v>
      </c>
      <c r="M28" s="361"/>
      <c r="N28" s="361"/>
      <c r="O28" s="361"/>
      <c r="P28" s="361"/>
      <c r="Q28" s="361"/>
      <c r="R28" s="362">
        <v>6</v>
      </c>
      <c r="S28" s="344"/>
      <c r="T28" s="344">
        <v>-11</v>
      </c>
      <c r="U28" s="344"/>
      <c r="V28" s="344">
        <v>-2</v>
      </c>
      <c r="W28" s="344"/>
      <c r="X28" s="344">
        <v>-9</v>
      </c>
      <c r="Y28" s="344"/>
      <c r="Z28" s="344"/>
      <c r="AA28" s="345"/>
      <c r="AB28" s="346">
        <f>IF(R28="","",SUM(AJ28:AN28))</f>
        <v>1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1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12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4</v>
      </c>
      <c r="Z8" s="442"/>
      <c r="AA8" s="443"/>
      <c r="AB8" s="448">
        <v>6</v>
      </c>
      <c r="AC8" s="449"/>
      <c r="AD8" s="450"/>
      <c r="AE8" s="441">
        <v>35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8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14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v>14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74</v>
      </c>
      <c r="C19" s="193" t="s">
        <v>81</v>
      </c>
      <c r="D19" s="78">
        <v>133</v>
      </c>
      <c r="E19" s="42" t="s">
        <v>92</v>
      </c>
      <c r="F19" s="399" t="str">
        <f>IF(B19="","",VLOOKUP(B19,СПИСКИ!$D:$J,2,FALSE))</f>
        <v>ОСИПОВ Дмитрий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ИВАНОВ Константин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75</v>
      </c>
      <c r="C20" s="193" t="s">
        <v>80</v>
      </c>
      <c r="D20" s="78">
        <v>132</v>
      </c>
      <c r="E20" s="42" t="s">
        <v>93</v>
      </c>
      <c r="F20" s="399" t="str">
        <f>IF(B20="","",VLOOKUP(B20,СПИСКИ!$D:$J,2,FALSE))</f>
        <v>МАСОВЕР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820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СЕРДЮК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73</v>
      </c>
      <c r="C21" s="193" t="s">
        <v>82</v>
      </c>
      <c r="D21" s="78">
        <v>131</v>
      </c>
      <c r="E21" s="50" t="s">
        <v>84</v>
      </c>
      <c r="F21" s="402" t="str">
        <f>IF(B21="","",VLOOKUP(B21,СПИСКИ!$D:$J,2,FALSE))</f>
        <v>КАЛАШНИКОВА Эвелина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664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ТОМУЛИС Дарья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291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74</v>
      </c>
      <c r="B24" s="75"/>
      <c r="C24" s="74">
        <f>IF(D20="","",D20)</f>
        <v>132</v>
      </c>
      <c r="D24" s="76"/>
      <c r="E24" s="59" t="s">
        <v>92</v>
      </c>
      <c r="F24" s="396" t="str">
        <f>IF(A24="","",VLOOKUP(A24,СПИСКИ!$D:$J,2,FALSE))</f>
        <v>ОСИПОВ Дмитрий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ИВАНОВ Константин</v>
      </c>
      <c r="M24" s="397"/>
      <c r="N24" s="397"/>
      <c r="O24" s="397"/>
      <c r="P24" s="397"/>
      <c r="Q24" s="397"/>
      <c r="R24" s="398">
        <v>2</v>
      </c>
      <c r="S24" s="383"/>
      <c r="T24" s="383">
        <v>7</v>
      </c>
      <c r="U24" s="383"/>
      <c r="V24" s="383">
        <v>6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75</v>
      </c>
      <c r="B25" s="75"/>
      <c r="C25" s="74">
        <f>IF(D19="","",D19)</f>
        <v>133</v>
      </c>
      <c r="D25" s="76"/>
      <c r="E25" s="60" t="s">
        <v>93</v>
      </c>
      <c r="F25" s="379" t="str">
        <f>IF(A25="","",VLOOKUP(A25,СПИСКИ!$D:$J,2,FALSE))</f>
        <v>МАСОВЕР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СЕРДЮК Роман</v>
      </c>
      <c r="M25" s="364"/>
      <c r="N25" s="364"/>
      <c r="O25" s="364"/>
      <c r="P25" s="364"/>
      <c r="Q25" s="364"/>
      <c r="R25" s="365">
        <v>8</v>
      </c>
      <c r="S25" s="352"/>
      <c r="T25" s="352">
        <v>-6</v>
      </c>
      <c r="U25" s="352"/>
      <c r="V25" s="352">
        <v>7</v>
      </c>
      <c r="W25" s="352"/>
      <c r="X25" s="352">
        <v>6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73</v>
      </c>
      <c r="B26" s="75"/>
      <c r="C26" s="74">
        <f>IF(D21="","",D21)</f>
        <v>131</v>
      </c>
      <c r="D26" s="76"/>
      <c r="E26" s="61" t="s">
        <v>84</v>
      </c>
      <c r="F26" s="379" t="str">
        <f>IF(A26="","",VLOOKUP(A26,СПИСКИ!$D:$J,2,FALSE))</f>
        <v>КАЛАШНИКОВА Эвелина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ТОМУЛИС Дарья</v>
      </c>
      <c r="M26" s="380"/>
      <c r="N26" s="380"/>
      <c r="O26" s="380"/>
      <c r="P26" s="380"/>
      <c r="Q26" s="381"/>
      <c r="R26" s="382">
        <v>7</v>
      </c>
      <c r="S26" s="366"/>
      <c r="T26" s="366">
        <v>-8</v>
      </c>
      <c r="U26" s="366"/>
      <c r="V26" s="366">
        <v>5</v>
      </c>
      <c r="W26" s="366"/>
      <c r="X26" s="366">
        <v>-9</v>
      </c>
      <c r="Y26" s="366"/>
      <c r="Z26" s="366">
        <v>5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1</v>
      </c>
      <c r="AO26" s="100">
        <f>IF(R26&lt;0,1,0)</f>
        <v>0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74</v>
      </c>
      <c r="B27" s="75"/>
      <c r="C27" s="74">
        <f>IF(D19="","",D19)</f>
        <v>133</v>
      </c>
      <c r="D27" s="76"/>
      <c r="E27" s="60" t="s">
        <v>986</v>
      </c>
      <c r="F27" s="363" t="str">
        <f>IF(A27="","",VLOOKUP(A27,СПИСКИ!$D:$J,2,FALSE))</f>
        <v>ОСИПОВ Дмитрий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СЕРДЮК Роман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75</v>
      </c>
      <c r="B28" s="75"/>
      <c r="C28" s="74">
        <f>D20</f>
        <v>132</v>
      </c>
      <c r="D28" s="76"/>
      <c r="E28" s="63" t="s">
        <v>985</v>
      </c>
      <c r="F28" s="360" t="str">
        <f>IF(A28="","",VLOOKUP(A28,СПИСКИ!$D:$J,2,FALSE))</f>
        <v>МАСОВЕР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ИВАНОВ Константин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5</v>
      </c>
      <c r="Z8" s="442"/>
      <c r="AA8" s="443"/>
      <c r="AB8" s="448">
        <v>6</v>
      </c>
      <c r="AC8" s="449"/>
      <c r="AD8" s="450"/>
      <c r="AE8" s="441">
        <v>36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7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7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143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ВАСИЛЕНКО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274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141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АНТИФЕЕВ Олег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416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7</v>
      </c>
      <c r="S24" s="383"/>
      <c r="T24" s="383">
        <v>9</v>
      </c>
      <c r="U24" s="383"/>
      <c r="V24" s="383">
        <v>12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143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ВАСИЛЕНКО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7</v>
      </c>
      <c r="S25" s="352"/>
      <c r="T25" s="352">
        <v>-1</v>
      </c>
      <c r="U25" s="352"/>
      <c r="V25" s="352">
        <v>-8</v>
      </c>
      <c r="W25" s="352"/>
      <c r="X25" s="352">
        <v>7</v>
      </c>
      <c r="Y25" s="352"/>
      <c r="Z25" s="352">
        <v>-7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1</v>
      </c>
    </row>
    <row r="26" spans="1:45" ht="30" customHeight="1">
      <c r="A26" s="74">
        <f>IF(B21="","",B21)</f>
        <v>141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АНТИФЕЕВ Олег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4</v>
      </c>
      <c r="S26" s="366"/>
      <c r="T26" s="366">
        <v>3</v>
      </c>
      <c r="U26" s="366"/>
      <c r="V26" s="366">
        <v>7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142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-7</v>
      </c>
      <c r="S27" s="352"/>
      <c r="T27" s="352">
        <v>-9</v>
      </c>
      <c r="U27" s="352"/>
      <c r="V27" s="352">
        <v>9</v>
      </c>
      <c r="W27" s="352"/>
      <c r="X27" s="352">
        <v>8</v>
      </c>
      <c r="Y27" s="352"/>
      <c r="Z27" s="352">
        <v>7</v>
      </c>
      <c r="AA27" s="353"/>
      <c r="AB27" s="354">
        <f>IF(R27="","",SUM(AJ27:AN27))</f>
        <v>3</v>
      </c>
      <c r="AC27" s="355"/>
      <c r="AD27" s="355">
        <f>IF(R27="","",SUM(AO27:AS27))</f>
        <v>2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1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143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ВАСИЛЕНКО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13558</v>
      </c>
      <c r="W8" s="442"/>
      <c r="X8" s="443"/>
      <c r="Y8" s="441">
        <v>6</v>
      </c>
      <c r="Z8" s="442"/>
      <c r="AA8" s="443"/>
      <c r="AB8" s="448">
        <v>6</v>
      </c>
      <c r="AC8" s="449"/>
      <c r="AD8" s="450"/>
      <c r="AE8" s="441">
        <v>37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16</v>
      </c>
      <c r="B13" s="425"/>
      <c r="C13" s="426">
        <v>6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16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"Мирмекс"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53</v>
      </c>
      <c r="C19" s="193" t="s">
        <v>81</v>
      </c>
      <c r="D19" s="78">
        <v>153</v>
      </c>
      <c r="E19" s="42" t="s">
        <v>92</v>
      </c>
      <c r="F19" s="399" t="str">
        <f>IF(B19="","",VLOOKUP(B19,СПИСКИ!$D:$J,2,FALSE))</f>
        <v>ТКАЧЕНКО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637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ТХАКАХОВ Руслан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54</v>
      </c>
      <c r="C20" s="193" t="s">
        <v>80</v>
      </c>
      <c r="D20" s="78">
        <v>151</v>
      </c>
      <c r="E20" s="42" t="s">
        <v>93</v>
      </c>
      <c r="F20" s="399" t="str">
        <f>IF(B20="","",VLOOKUP(B20,СПИСКИ!$D:$J,2,FALSE))</f>
        <v>СУСЛИН Анатолий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825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КЛИМЧЕНКО Виктория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965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154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ВАРТАНОВ Армен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53</v>
      </c>
      <c r="B24" s="75"/>
      <c r="C24" s="74">
        <f>IF(D20="","",D20)</f>
        <v>151</v>
      </c>
      <c r="D24" s="76"/>
      <c r="E24" s="59" t="s">
        <v>92</v>
      </c>
      <c r="F24" s="396" t="str">
        <f>IF(A24="","",VLOOKUP(A24,СПИСКИ!$D:$J,2,FALSE))</f>
        <v>ТКАЧЕНКО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ТХАКАХОВ Руслан</v>
      </c>
      <c r="M24" s="397"/>
      <c r="N24" s="397"/>
      <c r="O24" s="397"/>
      <c r="P24" s="397"/>
      <c r="Q24" s="397"/>
      <c r="R24" s="398">
        <v>8</v>
      </c>
      <c r="S24" s="383"/>
      <c r="T24" s="383">
        <v>4</v>
      </c>
      <c r="U24" s="383"/>
      <c r="V24" s="383">
        <v>5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54</v>
      </c>
      <c r="B25" s="75"/>
      <c r="C25" s="74">
        <f>IF(D19="","",D19)</f>
        <v>153</v>
      </c>
      <c r="D25" s="76"/>
      <c r="E25" s="60" t="s">
        <v>93</v>
      </c>
      <c r="F25" s="379" t="str">
        <f>IF(A25="","",VLOOKUP(A25,СПИСКИ!$D:$J,2,FALSE))</f>
        <v>СУСЛИН Анатолий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КЛИМЧЕНКО Виктория</v>
      </c>
      <c r="M25" s="364"/>
      <c r="N25" s="364"/>
      <c r="O25" s="364"/>
      <c r="P25" s="364"/>
      <c r="Q25" s="364"/>
      <c r="R25" s="365">
        <v>6</v>
      </c>
      <c r="S25" s="352"/>
      <c r="T25" s="352">
        <v>13</v>
      </c>
      <c r="U25" s="352"/>
      <c r="V25" s="352">
        <v>9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154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ВАРТАНОВ Армен</v>
      </c>
      <c r="M26" s="380"/>
      <c r="N26" s="380"/>
      <c r="O26" s="380"/>
      <c r="P26" s="380"/>
      <c r="Q26" s="381"/>
      <c r="R26" s="382">
        <v>2</v>
      </c>
      <c r="S26" s="366"/>
      <c r="T26" s="366">
        <v>8</v>
      </c>
      <c r="U26" s="366"/>
      <c r="V26" s="366">
        <v>7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53</v>
      </c>
      <c r="B27" s="75"/>
      <c r="C27" s="74">
        <f>IF(D19="","",D19)</f>
        <v>153</v>
      </c>
      <c r="D27" s="76"/>
      <c r="E27" s="60" t="s">
        <v>986</v>
      </c>
      <c r="F27" s="363" t="str">
        <f>IF(A27="","",VLOOKUP(A27,СПИСКИ!$D:$J,2,FALSE))</f>
        <v>ТКАЧЕНКО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КЛИМЧЕНКО Виктория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54</v>
      </c>
      <c r="B28" s="75"/>
      <c r="C28" s="74">
        <f>D20</f>
        <v>151</v>
      </c>
      <c r="D28" s="76"/>
      <c r="E28" s="63" t="s">
        <v>985</v>
      </c>
      <c r="F28" s="360" t="str">
        <f>IF(A28="","",VLOOKUP(A28,СПИСКИ!$D:$J,2,FALSE))</f>
        <v>СУСЛИН Анатолий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ТХАКАХОВ Руслан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0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"Искра" г.Краснодар</v>
      </c>
      <c r="B3" s="445"/>
      <c r="C3" s="446" t="str">
        <f>IF(C16="","",VLOOKUP(C16,СПИСКИ!$B:$J,2,FALSE))</f>
        <v>"ДПМ-Альянс"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1</v>
      </c>
      <c r="Z8" s="442"/>
      <c r="AA8" s="443"/>
      <c r="AB8" s="448">
        <v>7</v>
      </c>
      <c r="AC8" s="449"/>
      <c r="AD8" s="450"/>
      <c r="AE8" s="441">
        <v>38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10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10</v>
      </c>
      <c r="B16" s="411"/>
      <c r="C16" s="412">
        <v>1</v>
      </c>
      <c r="D16" s="413"/>
      <c r="E16" s="414" t="str">
        <f>IF(A16="","",VLOOKUP(A16,СПИСКИ!$B:$J,2,FALSE))</f>
        <v>"Искра"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"ДПМ-Альянс"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50</v>
      </c>
      <c r="B17" s="419"/>
      <c r="C17" s="419">
        <f>5*C16</f>
        <v>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91</v>
      </c>
      <c r="C19" s="193" t="s">
        <v>81</v>
      </c>
      <c r="D19" s="78">
        <v>6</v>
      </c>
      <c r="E19" s="42" t="s">
        <v>92</v>
      </c>
      <c r="F19" s="399" t="str">
        <f>IF(B19="","",VLOOKUP(B19,СПИСКИ!$D:$J,2,FALSE))</f>
        <v>ЖУРАВЛЕВ Евгений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ШУТОВ Артем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0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94</v>
      </c>
      <c r="C20" s="193" t="s">
        <v>80</v>
      </c>
      <c r="D20" s="78">
        <v>5</v>
      </c>
      <c r="E20" s="42" t="s">
        <v>93</v>
      </c>
      <c r="F20" s="399" t="str">
        <f>IF(B20="","",VLOOKUP(B20,СПИСКИ!$D:$J,2,FALSE))</f>
        <v>ЭРЕНЦЕНОВ Алдар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527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ЧИМБАРЦЕВ Владислав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1294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92</v>
      </c>
      <c r="C21" s="193" t="s">
        <v>82</v>
      </c>
      <c r="D21" s="78">
        <v>3</v>
      </c>
      <c r="E21" s="50" t="s">
        <v>84</v>
      </c>
      <c r="F21" s="402" t="str">
        <f>IF(B21="","",VLOOKUP(B21,СПИСКИ!$D:$J,2,FALSE))</f>
        <v>ЛЕБЕДЕВ Александр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367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ДЕМЕНТЬЕВ Петр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441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91</v>
      </c>
      <c r="B24" s="75"/>
      <c r="C24" s="74">
        <f>IF(D20="","",D20)</f>
        <v>5</v>
      </c>
      <c r="D24" s="76"/>
      <c r="E24" s="59" t="s">
        <v>92</v>
      </c>
      <c r="F24" s="396" t="str">
        <f>IF(A24="","",VLOOKUP(A24,СПИСКИ!$D:$J,2,FALSE))</f>
        <v>ЖУРАВЛЕВ Евгений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ШУТОВ Артем</v>
      </c>
      <c r="M24" s="397"/>
      <c r="N24" s="397"/>
      <c r="O24" s="397"/>
      <c r="P24" s="397"/>
      <c r="Q24" s="397"/>
      <c r="R24" s="398">
        <v>-3</v>
      </c>
      <c r="S24" s="383"/>
      <c r="T24" s="383">
        <v>-10</v>
      </c>
      <c r="U24" s="383"/>
      <c r="V24" s="383">
        <v>-10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94</v>
      </c>
      <c r="B25" s="75"/>
      <c r="C25" s="74">
        <f>IF(D19="","",D19)</f>
        <v>6</v>
      </c>
      <c r="D25" s="76"/>
      <c r="E25" s="60" t="s">
        <v>93</v>
      </c>
      <c r="F25" s="379" t="str">
        <f>IF(A25="","",VLOOKUP(A25,СПИСКИ!$D:$J,2,FALSE))</f>
        <v>ЭРЕНЦЕНОВ Алдар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ЧИМБАРЦЕВ Владислав</v>
      </c>
      <c r="M25" s="364"/>
      <c r="N25" s="364"/>
      <c r="O25" s="364"/>
      <c r="P25" s="364"/>
      <c r="Q25" s="364"/>
      <c r="R25" s="365">
        <v>-9</v>
      </c>
      <c r="S25" s="352"/>
      <c r="T25" s="352">
        <v>-3</v>
      </c>
      <c r="U25" s="352"/>
      <c r="V25" s="352">
        <v>-6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92</v>
      </c>
      <c r="B26" s="75"/>
      <c r="C26" s="74">
        <f>IF(D21="","",D21)</f>
        <v>3</v>
      </c>
      <c r="D26" s="76"/>
      <c r="E26" s="61" t="s">
        <v>84</v>
      </c>
      <c r="F26" s="379" t="str">
        <f>IF(A26="","",VLOOKUP(A26,СПИСКИ!$D:$J,2,FALSE))</f>
        <v>ЛЕБЕДЕВ Александр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ДЕМЕНТЬЕВ Петр</v>
      </c>
      <c r="M26" s="380"/>
      <c r="N26" s="380"/>
      <c r="O26" s="380"/>
      <c r="P26" s="380"/>
      <c r="Q26" s="381"/>
      <c r="R26" s="382">
        <v>8</v>
      </c>
      <c r="S26" s="366"/>
      <c r="T26" s="366">
        <v>-8</v>
      </c>
      <c r="U26" s="366"/>
      <c r="V26" s="366">
        <v>-7</v>
      </c>
      <c r="W26" s="366"/>
      <c r="X26" s="366">
        <v>-9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91</v>
      </c>
      <c r="B27" s="75"/>
      <c r="C27" s="74">
        <f>IF(D19="","",D19)</f>
        <v>6</v>
      </c>
      <c r="D27" s="76"/>
      <c r="E27" s="60" t="s">
        <v>986</v>
      </c>
      <c r="F27" s="363" t="str">
        <f>IF(A27="","",VLOOKUP(A27,СПИСКИ!$D:$J,2,FALSE))</f>
        <v>ЖУРАВЛЕВ Евгений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ЧИМБАРЦЕВ Владислав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94</v>
      </c>
      <c r="B28" s="75"/>
      <c r="C28" s="74">
        <f>D20</f>
        <v>5</v>
      </c>
      <c r="D28" s="76"/>
      <c r="E28" s="63" t="s">
        <v>985</v>
      </c>
      <c r="F28" s="360" t="str">
        <f>IF(A28="","",VLOOKUP(A28,СПИСКИ!$D:$J,2,FALSE))</f>
        <v>ЭРЕНЦЕНОВ Алдар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ШУТОВ Артем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2</v>
      </c>
      <c r="Z8" s="442"/>
      <c r="AA8" s="443"/>
      <c r="AB8" s="448">
        <v>7</v>
      </c>
      <c r="AC8" s="449"/>
      <c r="AD8" s="450"/>
      <c r="AE8" s="441">
        <v>39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9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9</v>
      </c>
      <c r="D16" s="413"/>
      <c r="E16" s="414" t="str">
        <f>IF(A16="","",VLOOKUP(A16,СПИСКИ!$B:$J,2,FALSE))</f>
        <v>"Омега" г.Севастополь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102</v>
      </c>
      <c r="C19" s="193" t="s">
        <v>81</v>
      </c>
      <c r="D19" s="78">
        <v>81</v>
      </c>
      <c r="E19" s="42" t="s">
        <v>92</v>
      </c>
      <c r="F19" s="399" t="str">
        <f>IF(B19="","",VLOOKUP(B19,СПИСКИ!$D:$J,2,FALSE))</f>
        <v>УКРАИНСКИЙ Александр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287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ЧЕРЕДНИЧЕНКО Сергей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663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103</v>
      </c>
      <c r="C20" s="193" t="s">
        <v>80</v>
      </c>
      <c r="D20" s="78">
        <v>82</v>
      </c>
      <c r="E20" s="42" t="s">
        <v>93</v>
      </c>
      <c r="F20" s="399" t="str">
        <f>IF(B20="","",VLOOKUP(B20,СПИСКИ!$D:$J,2,FALSE))</f>
        <v>ГУБАНОВ Никита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ЛАПИН Андрей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104</v>
      </c>
      <c r="C21" s="193" t="s">
        <v>82</v>
      </c>
      <c r="D21" s="78">
        <v>83</v>
      </c>
      <c r="E21" s="50" t="s">
        <v>84</v>
      </c>
      <c r="F21" s="402" t="str">
        <f>IF(B21="","",VLOOKUP(B21,СПИСКИ!$D:$J,2,FALSE))</f>
        <v>ЗАЙЦЕВ Игорь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532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ШЕПЕЛЕВ Роман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102</v>
      </c>
      <c r="B24" s="75"/>
      <c r="C24" s="74">
        <f>IF(D20="","",D20)</f>
        <v>82</v>
      </c>
      <c r="D24" s="76"/>
      <c r="E24" s="59" t="s">
        <v>92</v>
      </c>
      <c r="F24" s="396" t="str">
        <f>IF(A24="","",VLOOKUP(A24,СПИСКИ!$D:$J,2,FALSE))</f>
        <v>УКРАИНСКИЙ Александр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ЧЕРЕДНИЧЕНКО Сергей</v>
      </c>
      <c r="M24" s="397"/>
      <c r="N24" s="397"/>
      <c r="O24" s="397"/>
      <c r="P24" s="397"/>
      <c r="Q24" s="397"/>
      <c r="R24" s="398">
        <v>-7</v>
      </c>
      <c r="S24" s="383"/>
      <c r="T24" s="383">
        <v>-9</v>
      </c>
      <c r="U24" s="383"/>
      <c r="V24" s="383">
        <v>7</v>
      </c>
      <c r="W24" s="383"/>
      <c r="X24" s="383">
        <v>-11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103</v>
      </c>
      <c r="B25" s="75"/>
      <c r="C25" s="74">
        <f>IF(D19="","",D19)</f>
        <v>81</v>
      </c>
      <c r="D25" s="76"/>
      <c r="E25" s="60" t="s">
        <v>93</v>
      </c>
      <c r="F25" s="379" t="str">
        <f>IF(A25="","",VLOOKUP(A25,СПИСКИ!$D:$J,2,FALSE))</f>
        <v>ГУБАНОВ Никита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ЛАПИН Андрей</v>
      </c>
      <c r="M25" s="364"/>
      <c r="N25" s="364"/>
      <c r="O25" s="364"/>
      <c r="P25" s="364"/>
      <c r="Q25" s="364"/>
      <c r="R25" s="365">
        <v>3</v>
      </c>
      <c r="S25" s="352"/>
      <c r="T25" s="352">
        <v>9</v>
      </c>
      <c r="U25" s="352"/>
      <c r="V25" s="352">
        <v>-20</v>
      </c>
      <c r="W25" s="352"/>
      <c r="X25" s="352">
        <v>8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104</v>
      </c>
      <c r="B26" s="75"/>
      <c r="C26" s="74">
        <f>IF(D21="","",D21)</f>
        <v>83</v>
      </c>
      <c r="D26" s="76"/>
      <c r="E26" s="61" t="s">
        <v>84</v>
      </c>
      <c r="F26" s="379" t="str">
        <f>IF(A26="","",VLOOKUP(A26,СПИСКИ!$D:$J,2,FALSE))</f>
        <v>ЗАЙЦЕВ Игорь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ШЕПЕЛЕВ Роман</v>
      </c>
      <c r="M26" s="380"/>
      <c r="N26" s="380"/>
      <c r="O26" s="380"/>
      <c r="P26" s="380"/>
      <c r="Q26" s="381"/>
      <c r="R26" s="382">
        <v>-6</v>
      </c>
      <c r="S26" s="366"/>
      <c r="T26" s="366">
        <v>4</v>
      </c>
      <c r="U26" s="366"/>
      <c r="V26" s="366">
        <v>9</v>
      </c>
      <c r="W26" s="366"/>
      <c r="X26" s="366">
        <v>8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102</v>
      </c>
      <c r="B27" s="75"/>
      <c r="C27" s="74">
        <f>IF(D19="","",D19)</f>
        <v>81</v>
      </c>
      <c r="D27" s="76"/>
      <c r="E27" s="60" t="s">
        <v>986</v>
      </c>
      <c r="F27" s="363" t="str">
        <f>IF(A27="","",VLOOKUP(A27,СПИСКИ!$D:$J,2,FALSE))</f>
        <v>УКРАИНСКИЙ Александр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ЛАПИН Андрей</v>
      </c>
      <c r="M27" s="364"/>
      <c r="N27" s="364"/>
      <c r="O27" s="364"/>
      <c r="P27" s="364"/>
      <c r="Q27" s="364"/>
      <c r="R27" s="365">
        <v>-3</v>
      </c>
      <c r="S27" s="352"/>
      <c r="T27" s="352">
        <v>-6</v>
      </c>
      <c r="U27" s="352"/>
      <c r="V27" s="352">
        <v>-11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103</v>
      </c>
      <c r="B28" s="75"/>
      <c r="C28" s="74">
        <f>D20</f>
        <v>82</v>
      </c>
      <c r="D28" s="76"/>
      <c r="E28" s="63" t="s">
        <v>985</v>
      </c>
      <c r="F28" s="360" t="str">
        <f>IF(A28="","",VLOOKUP(A28,СПИСКИ!$D:$J,2,FALSE))</f>
        <v>ГУБАНОВ Никита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ЧЕРЕДНИЧЕНКО Сергей</v>
      </c>
      <c r="M28" s="361"/>
      <c r="N28" s="361"/>
      <c r="O28" s="361"/>
      <c r="P28" s="361"/>
      <c r="Q28" s="361"/>
      <c r="R28" s="362">
        <v>10</v>
      </c>
      <c r="S28" s="344"/>
      <c r="T28" s="344">
        <v>-9</v>
      </c>
      <c r="U28" s="344"/>
      <c r="V28" s="344">
        <v>-7</v>
      </c>
      <c r="W28" s="344"/>
      <c r="X28" s="344">
        <v>-7</v>
      </c>
      <c r="Y28" s="344"/>
      <c r="Z28" s="344"/>
      <c r="AA28" s="345"/>
      <c r="AB28" s="346">
        <f>IF(R28="","",SUM(AJ28:AN28))</f>
        <v>1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1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8</v>
      </c>
      <c r="AC29" s="341"/>
      <c r="AD29" s="341">
        <f>IF(R24="","",SUM(AD24:AE28))</f>
        <v>11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3</v>
      </c>
      <c r="Z8" s="442"/>
      <c r="AA8" s="443"/>
      <c r="AB8" s="448">
        <v>7</v>
      </c>
      <c r="AC8" s="449"/>
      <c r="AD8" s="450"/>
      <c r="AE8" s="441">
        <v>40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8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12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74</v>
      </c>
      <c r="C19" s="193" t="s">
        <v>81</v>
      </c>
      <c r="D19" s="78">
        <v>113</v>
      </c>
      <c r="E19" s="42" t="s">
        <v>92</v>
      </c>
      <c r="F19" s="399" t="str">
        <f>IF(B19="","",VLOOKUP(B19,СПИСКИ!$D:$J,2,FALSE))</f>
        <v>ОСИПОВ Дмитрий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ЛЕЩЕНКО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71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НАУМОВ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72</v>
      </c>
      <c r="C21" s="193" t="s">
        <v>82</v>
      </c>
      <c r="D21" s="78">
        <v>112</v>
      </c>
      <c r="E21" s="50" t="s">
        <v>84</v>
      </c>
      <c r="F21" s="402" t="str">
        <f>IF(B21="","",VLOOKUP(B21,СПИСКИ!$D:$J,2,FALSE))</f>
        <v>ЧЕРНОКНИЖНИКОВ Александр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601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ТРЕТЬЯКОВ Даниил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345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74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ОСИПОВ Дмитрий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ЛЕЩЕНКО Дмитрий</v>
      </c>
      <c r="M24" s="397"/>
      <c r="N24" s="397"/>
      <c r="O24" s="397"/>
      <c r="P24" s="397"/>
      <c r="Q24" s="397"/>
      <c r="R24" s="398">
        <v>2</v>
      </c>
      <c r="S24" s="383"/>
      <c r="T24" s="383">
        <v>4</v>
      </c>
      <c r="U24" s="383"/>
      <c r="V24" s="383">
        <v>-9</v>
      </c>
      <c r="W24" s="383"/>
      <c r="X24" s="383">
        <v>5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71</v>
      </c>
      <c r="B25" s="75"/>
      <c r="C25" s="74">
        <f>IF(D19="","",D19)</f>
        <v>113</v>
      </c>
      <c r="D25" s="76"/>
      <c r="E25" s="60" t="s">
        <v>93</v>
      </c>
      <c r="F25" s="379" t="str">
        <f>IF(A25="","",VLOOKUP(A25,СПИСКИ!$D:$J,2,FALSE))</f>
        <v>НАУМОВ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8</v>
      </c>
      <c r="S25" s="352"/>
      <c r="T25" s="352">
        <v>-9</v>
      </c>
      <c r="U25" s="352"/>
      <c r="V25" s="352">
        <v>6</v>
      </c>
      <c r="W25" s="352"/>
      <c r="X25" s="352">
        <v>9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72</v>
      </c>
      <c r="B26" s="75"/>
      <c r="C26" s="74">
        <f>IF(D21="","",D21)</f>
        <v>112</v>
      </c>
      <c r="D26" s="76"/>
      <c r="E26" s="61" t="s">
        <v>84</v>
      </c>
      <c r="F26" s="379" t="str">
        <f>IF(A26="","",VLOOKUP(A26,СПИСКИ!$D:$J,2,FALSE))</f>
        <v>ЧЕРНОКНИЖНИКОВ Александр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ТРЕТЬЯКОВ Даниил</v>
      </c>
      <c r="M26" s="380"/>
      <c r="N26" s="380"/>
      <c r="O26" s="380"/>
      <c r="P26" s="380"/>
      <c r="Q26" s="381"/>
      <c r="R26" s="382">
        <v>9</v>
      </c>
      <c r="S26" s="366"/>
      <c r="T26" s="366">
        <v>9</v>
      </c>
      <c r="U26" s="366"/>
      <c r="V26" s="366">
        <v>8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74</v>
      </c>
      <c r="B27" s="75"/>
      <c r="C27" s="74">
        <f>IF(D19="","",D19)</f>
        <v>113</v>
      </c>
      <c r="D27" s="76"/>
      <c r="E27" s="60" t="s">
        <v>986</v>
      </c>
      <c r="F27" s="363" t="str">
        <f>IF(A27="","",VLOOKUP(A27,СПИСКИ!$D:$J,2,FALSE))</f>
        <v>ОСИПОВ Дмитрий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71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НАУМОВ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ЛЕЩЕНКО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2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"ЦОП-2"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4</v>
      </c>
      <c r="Z8" s="442"/>
      <c r="AA8" s="443"/>
      <c r="AB8" s="448">
        <v>7</v>
      </c>
      <c r="AC8" s="449"/>
      <c r="AD8" s="450"/>
      <c r="AE8" s="441">
        <v>41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7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13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"ЦОП-2"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65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62</v>
      </c>
      <c r="C19" s="193" t="s">
        <v>81</v>
      </c>
      <c r="D19" s="78">
        <v>121</v>
      </c>
      <c r="E19" s="42" t="s">
        <v>92</v>
      </c>
      <c r="F19" s="399" t="str">
        <f>IF(B19="","",VLOOKUP(B19,СПИСКИ!$D:$J,2,FALSE))</f>
        <v>ЧЕРНЯВСКАЯ Елизавета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323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БОРДЮГОВСКАЯ Дарья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1268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61</v>
      </c>
      <c r="C20" s="193" t="s">
        <v>80</v>
      </c>
      <c r="D20" s="78">
        <v>123</v>
      </c>
      <c r="E20" s="42" t="s">
        <v>93</v>
      </c>
      <c r="F20" s="399" t="str">
        <f>IF(B20="","",VLOOKUP(B20,СПИСКИ!$D:$J,2,FALSE))</f>
        <v>СИНЧЕНКО Виталий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642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РАКОВА Мария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846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126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УМАНЕЦ Софья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749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62</v>
      </c>
      <c r="B24" s="75"/>
      <c r="C24" s="74">
        <f>IF(D20="","",D20)</f>
        <v>123</v>
      </c>
      <c r="D24" s="76"/>
      <c r="E24" s="59" t="s">
        <v>92</v>
      </c>
      <c r="F24" s="396" t="str">
        <f>IF(A24="","",VLOOKUP(A24,СПИСКИ!$D:$J,2,FALSE))</f>
        <v>ЧЕРНЯВСКАЯ Елизавета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БОРДЮГОВСКАЯ Дарья</v>
      </c>
      <c r="M24" s="397"/>
      <c r="N24" s="397"/>
      <c r="O24" s="397"/>
      <c r="P24" s="397"/>
      <c r="Q24" s="397"/>
      <c r="R24" s="398">
        <v>-6</v>
      </c>
      <c r="S24" s="383"/>
      <c r="T24" s="383">
        <v>-8</v>
      </c>
      <c r="U24" s="383"/>
      <c r="V24" s="383">
        <v>-6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61</v>
      </c>
      <c r="B25" s="75"/>
      <c r="C25" s="74">
        <f>IF(D19="","",D19)</f>
        <v>121</v>
      </c>
      <c r="D25" s="76"/>
      <c r="E25" s="60" t="s">
        <v>93</v>
      </c>
      <c r="F25" s="379" t="str">
        <f>IF(A25="","",VLOOKUP(A25,СПИСКИ!$D:$J,2,FALSE))</f>
        <v>СИНЧЕНКО Виталий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РАКОВА Мария</v>
      </c>
      <c r="M25" s="364"/>
      <c r="N25" s="364"/>
      <c r="O25" s="364"/>
      <c r="P25" s="364"/>
      <c r="Q25" s="364"/>
      <c r="R25" s="365">
        <v>-8</v>
      </c>
      <c r="S25" s="352"/>
      <c r="T25" s="352">
        <v>6</v>
      </c>
      <c r="U25" s="352"/>
      <c r="V25" s="352">
        <v>6</v>
      </c>
      <c r="W25" s="352"/>
      <c r="X25" s="352">
        <v>-7</v>
      </c>
      <c r="Y25" s="352"/>
      <c r="Z25" s="352">
        <v>9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1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63</v>
      </c>
      <c r="B26" s="75"/>
      <c r="C26" s="74">
        <f>IF(D21="","",D21)</f>
        <v>126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УМАНЕЦ Софья</v>
      </c>
      <c r="M26" s="380"/>
      <c r="N26" s="380"/>
      <c r="O26" s="380"/>
      <c r="P26" s="380"/>
      <c r="Q26" s="381"/>
      <c r="R26" s="382">
        <v>-4</v>
      </c>
      <c r="S26" s="366"/>
      <c r="T26" s="366">
        <v>-10</v>
      </c>
      <c r="U26" s="366"/>
      <c r="V26" s="366">
        <v>-6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62</v>
      </c>
      <c r="B27" s="75"/>
      <c r="C27" s="74">
        <f>IF(D19="","",D19)</f>
        <v>121</v>
      </c>
      <c r="D27" s="76"/>
      <c r="E27" s="60" t="s">
        <v>986</v>
      </c>
      <c r="F27" s="363" t="str">
        <f>IF(A27="","",VLOOKUP(A27,СПИСКИ!$D:$J,2,FALSE))</f>
        <v>ЧЕРНЯВСКАЯ Елизавета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РАКОВА Мария</v>
      </c>
      <c r="M27" s="364"/>
      <c r="N27" s="364"/>
      <c r="O27" s="364"/>
      <c r="P27" s="364"/>
      <c r="Q27" s="364"/>
      <c r="R27" s="365">
        <v>10</v>
      </c>
      <c r="S27" s="352"/>
      <c r="T27" s="352">
        <v>8</v>
      </c>
      <c r="U27" s="352"/>
      <c r="V27" s="352">
        <v>17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61</v>
      </c>
      <c r="B28" s="75"/>
      <c r="C28" s="74">
        <f>D20</f>
        <v>123</v>
      </c>
      <c r="D28" s="76"/>
      <c r="E28" s="63" t="s">
        <v>985</v>
      </c>
      <c r="F28" s="360" t="str">
        <f>IF(A28="","",VLOOKUP(A28,СПИСКИ!$D:$J,2,FALSE))</f>
        <v>СИНЧЕНКО Виталий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БОРДЮГОВСКАЯ Дарья</v>
      </c>
      <c r="M28" s="361"/>
      <c r="N28" s="361"/>
      <c r="O28" s="361"/>
      <c r="P28" s="361"/>
      <c r="Q28" s="361"/>
      <c r="R28" s="362">
        <v>11</v>
      </c>
      <c r="S28" s="344"/>
      <c r="T28" s="344">
        <v>-9</v>
      </c>
      <c r="U28" s="344"/>
      <c r="V28" s="344">
        <v>-8</v>
      </c>
      <c r="W28" s="344"/>
      <c r="X28" s="344">
        <v>5</v>
      </c>
      <c r="Y28" s="344"/>
      <c r="Z28" s="344">
        <v>9</v>
      </c>
      <c r="AA28" s="345"/>
      <c r="AB28" s="346">
        <f>IF(R28="","",SUM(AJ28:AN28))</f>
        <v>3</v>
      </c>
      <c r="AC28" s="347"/>
      <c r="AD28" s="347">
        <f>IF(R28="","",SUM(AO28:AS28))</f>
        <v>2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1</v>
      </c>
      <c r="AN28" s="100">
        <f>IF(Z28&gt;0,1,0)</f>
        <v>1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7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"Аромадон" г.Ростов-на-Дону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10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K202"/>
  <sheetViews>
    <sheetView view="pageBreakPreview" topLeftCell="B1" zoomScale="80" zoomScaleNormal="70" zoomScaleSheetLayoutView="80" workbookViewId="0">
      <selection activeCell="F17" sqref="F17:J17"/>
    </sheetView>
  </sheetViews>
  <sheetFormatPr defaultColWidth="11.42578125" defaultRowHeight="16.5" outlineLevelCol="1"/>
  <cols>
    <col min="1" max="1" width="4.7109375" style="123" hidden="1" customWidth="1" outlineLevel="1"/>
    <col min="2" max="2" width="3.85546875" style="124" customWidth="1" collapsed="1"/>
    <col min="3" max="3" width="32.5703125" style="109" customWidth="1"/>
    <col min="4" max="4" width="11.5703125" style="125" customWidth="1"/>
    <col min="5" max="5" width="6.42578125" style="123" customWidth="1"/>
    <col min="6" max="6" width="6" style="123" customWidth="1"/>
    <col min="7" max="7" width="22.42578125" style="126" customWidth="1"/>
    <col min="8" max="8" width="31.140625" style="127" customWidth="1"/>
    <col min="9" max="16384" width="11.42578125" style="109"/>
  </cols>
  <sheetData>
    <row r="1" spans="1:8" ht="18" customHeight="1">
      <c r="A1" s="292" t="str">
        <f>СПИСКИ!A1</f>
        <v>3 тур открытого Чемпионата Краснодарского края</v>
      </c>
      <c r="B1" s="292"/>
      <c r="C1" s="292"/>
      <c r="D1" s="292"/>
      <c r="E1" s="292"/>
      <c r="F1" s="292"/>
      <c r="G1" s="292"/>
      <c r="H1" s="292"/>
    </row>
    <row r="2" spans="1:8" ht="18" customHeight="1">
      <c r="A2" s="292" t="str">
        <f>СПИСКИ!A2</f>
        <v>по настольному теннису (1 лига)</v>
      </c>
      <c r="B2" s="292"/>
      <c r="C2" s="292"/>
      <c r="D2" s="292"/>
      <c r="E2" s="292"/>
      <c r="F2" s="292"/>
      <c r="G2" s="292"/>
      <c r="H2" s="292"/>
    </row>
    <row r="3" spans="1:8" ht="18" customHeight="1">
      <c r="A3" s="293" t="str">
        <f>СПИСКИ!A3</f>
        <v>город Краснодар                                                   дата 24-27.10.2019г.</v>
      </c>
      <c r="B3" s="293"/>
      <c r="C3" s="293"/>
      <c r="D3" s="293"/>
      <c r="E3" s="293"/>
      <c r="F3" s="293"/>
      <c r="G3" s="293"/>
      <c r="H3" s="293"/>
    </row>
    <row r="4" spans="1:8">
      <c r="A4" s="110"/>
      <c r="B4" s="110"/>
      <c r="C4" s="110"/>
      <c r="D4" s="294" t="s">
        <v>13658</v>
      </c>
      <c r="E4" s="294"/>
      <c r="F4" s="294"/>
      <c r="G4" s="294"/>
      <c r="H4" s="112"/>
    </row>
    <row r="5" spans="1:8">
      <c r="A5" s="113" t="s">
        <v>1016</v>
      </c>
      <c r="B5" s="114" t="s">
        <v>73</v>
      </c>
      <c r="C5" s="115" t="s">
        <v>1017</v>
      </c>
      <c r="D5" s="116" t="s">
        <v>1018</v>
      </c>
      <c r="E5" s="117" t="s">
        <v>1015</v>
      </c>
      <c r="F5" s="117" t="s">
        <v>1019</v>
      </c>
      <c r="G5" s="118" t="s">
        <v>121</v>
      </c>
      <c r="H5" s="118" t="s">
        <v>1020</v>
      </c>
    </row>
    <row r="6" spans="1:8" ht="15.75" hidden="1">
      <c r="A6" s="113">
        <v>8</v>
      </c>
      <c r="B6" s="119">
        <v>8</v>
      </c>
      <c r="C6" s="120">
        <v>0</v>
      </c>
      <c r="D6" s="120" t="s">
        <v>13656</v>
      </c>
      <c r="E6" s="120">
        <v>0</v>
      </c>
      <c r="F6" s="120" t="s">
        <v>13656</v>
      </c>
      <c r="G6" s="120" t="s">
        <v>13656</v>
      </c>
      <c r="H6" s="120">
        <v>0</v>
      </c>
    </row>
    <row r="7" spans="1:8" ht="15.75" hidden="1">
      <c r="A7" s="113">
        <v>9</v>
      </c>
      <c r="B7" s="119">
        <v>9</v>
      </c>
      <c r="C7" s="120">
        <v>0</v>
      </c>
      <c r="D7" s="120" t="s">
        <v>13656</v>
      </c>
      <c r="E7" s="120">
        <v>0</v>
      </c>
      <c r="F7" s="120" t="s">
        <v>13656</v>
      </c>
      <c r="G7" s="120" t="s">
        <v>13656</v>
      </c>
      <c r="H7" s="120">
        <v>0</v>
      </c>
    </row>
    <row r="8" spans="1:8" ht="15.75" hidden="1">
      <c r="A8" s="113">
        <v>10</v>
      </c>
      <c r="B8" s="119">
        <v>10</v>
      </c>
      <c r="C8" s="120">
        <v>0</v>
      </c>
      <c r="D8" s="120" t="s">
        <v>13656</v>
      </c>
      <c r="E8" s="120">
        <v>0</v>
      </c>
      <c r="F8" s="120" t="s">
        <v>13656</v>
      </c>
      <c r="G8" s="120" t="s">
        <v>13656</v>
      </c>
      <c r="H8" s="120">
        <v>0</v>
      </c>
    </row>
    <row r="9" spans="1:8" ht="15.75" hidden="1">
      <c r="A9" s="113">
        <v>15</v>
      </c>
      <c r="B9" s="119">
        <v>15</v>
      </c>
      <c r="C9" s="120">
        <v>0</v>
      </c>
      <c r="D9" s="120" t="s">
        <v>13656</v>
      </c>
      <c r="E9" s="120">
        <v>0</v>
      </c>
      <c r="F9" s="120" t="s">
        <v>13656</v>
      </c>
      <c r="G9" s="120" t="s">
        <v>13656</v>
      </c>
      <c r="H9" s="120">
        <v>0</v>
      </c>
    </row>
    <row r="10" spans="1:8" ht="15.75" hidden="1">
      <c r="A10" s="113">
        <v>16</v>
      </c>
      <c r="B10" s="119">
        <v>16</v>
      </c>
      <c r="C10" s="120">
        <v>0</v>
      </c>
      <c r="D10" s="120" t="s">
        <v>13656</v>
      </c>
      <c r="E10" s="120">
        <v>0</v>
      </c>
      <c r="F10" s="120" t="s">
        <v>13656</v>
      </c>
      <c r="G10" s="120" t="s">
        <v>13656</v>
      </c>
      <c r="H10" s="120">
        <v>0</v>
      </c>
    </row>
    <row r="11" spans="1:8" ht="15.75" hidden="1">
      <c r="A11" s="113">
        <v>17</v>
      </c>
      <c r="B11" s="119">
        <v>17</v>
      </c>
      <c r="C11" s="120">
        <v>0</v>
      </c>
      <c r="D11" s="120" t="s">
        <v>13656</v>
      </c>
      <c r="E11" s="120">
        <v>0</v>
      </c>
      <c r="F11" s="120" t="s">
        <v>13656</v>
      </c>
      <c r="G11" s="120" t="s">
        <v>13656</v>
      </c>
      <c r="H11" s="120">
        <v>0</v>
      </c>
    </row>
    <row r="12" spans="1:8" ht="15.75" hidden="1">
      <c r="A12" s="113">
        <v>18</v>
      </c>
      <c r="B12" s="119">
        <v>18</v>
      </c>
      <c r="C12" s="120">
        <v>0</v>
      </c>
      <c r="D12" s="120" t="s">
        <v>13656</v>
      </c>
      <c r="E12" s="120">
        <v>0</v>
      </c>
      <c r="F12" s="120" t="s">
        <v>13656</v>
      </c>
      <c r="G12" s="120" t="s">
        <v>13656</v>
      </c>
      <c r="H12" s="120">
        <v>0</v>
      </c>
    </row>
    <row r="13" spans="1:8" ht="15.75" hidden="1">
      <c r="A13" s="113">
        <v>19</v>
      </c>
      <c r="B13" s="119">
        <v>19</v>
      </c>
      <c r="C13" s="120">
        <v>0</v>
      </c>
      <c r="D13" s="120" t="s">
        <v>13656</v>
      </c>
      <c r="E13" s="120">
        <v>0</v>
      </c>
      <c r="F13" s="120" t="s">
        <v>13656</v>
      </c>
      <c r="G13" s="120" t="s">
        <v>13656</v>
      </c>
      <c r="H13" s="120">
        <v>0</v>
      </c>
    </row>
    <row r="14" spans="1:8" ht="15.75" hidden="1">
      <c r="A14" s="113">
        <v>20</v>
      </c>
      <c r="B14" s="119">
        <v>20</v>
      </c>
      <c r="C14" s="120">
        <v>0</v>
      </c>
      <c r="D14" s="120" t="s">
        <v>13656</v>
      </c>
      <c r="E14" s="120">
        <v>0</v>
      </c>
      <c r="F14" s="120" t="s">
        <v>13656</v>
      </c>
      <c r="G14" s="120" t="s">
        <v>13656</v>
      </c>
      <c r="H14" s="120">
        <v>0</v>
      </c>
    </row>
    <row r="15" spans="1:8" ht="15.75" hidden="1">
      <c r="A15" s="113">
        <v>28</v>
      </c>
      <c r="B15" s="119">
        <v>28</v>
      </c>
      <c r="C15" s="120">
        <v>0</v>
      </c>
      <c r="D15" s="120" t="s">
        <v>13656</v>
      </c>
      <c r="E15" s="120">
        <v>0</v>
      </c>
      <c r="F15" s="120" t="s">
        <v>13656</v>
      </c>
      <c r="G15" s="120" t="s">
        <v>13656</v>
      </c>
      <c r="H15" s="120">
        <v>0</v>
      </c>
    </row>
    <row r="16" spans="1:8" ht="15.75" hidden="1">
      <c r="A16" s="113">
        <v>29</v>
      </c>
      <c r="B16" s="119">
        <v>29</v>
      </c>
      <c r="C16" s="120">
        <v>0</v>
      </c>
      <c r="D16" s="120" t="s">
        <v>13656</v>
      </c>
      <c r="E16" s="120">
        <v>0</v>
      </c>
      <c r="F16" s="120" t="s">
        <v>13656</v>
      </c>
      <c r="G16" s="120" t="s">
        <v>13656</v>
      </c>
      <c r="H16" s="120">
        <v>0</v>
      </c>
    </row>
    <row r="17" spans="1:8" ht="15.75" hidden="1">
      <c r="A17" s="113">
        <v>30</v>
      </c>
      <c r="B17" s="119">
        <v>30</v>
      </c>
      <c r="C17" s="120">
        <v>0</v>
      </c>
      <c r="D17" s="120" t="s">
        <v>13656</v>
      </c>
      <c r="E17" s="120">
        <v>0</v>
      </c>
      <c r="F17" s="120" t="s">
        <v>13656</v>
      </c>
      <c r="G17" s="120" t="s">
        <v>13656</v>
      </c>
      <c r="H17" s="120">
        <v>0</v>
      </c>
    </row>
    <row r="18" spans="1:8" ht="15.75" hidden="1">
      <c r="A18" s="113">
        <v>31</v>
      </c>
      <c r="B18" s="119">
        <v>31</v>
      </c>
      <c r="C18" s="120">
        <v>0</v>
      </c>
      <c r="D18" s="120" t="s">
        <v>13656</v>
      </c>
      <c r="E18" s="120">
        <v>0</v>
      </c>
      <c r="F18" s="120" t="s">
        <v>13656</v>
      </c>
      <c r="G18" s="120" t="s">
        <v>13656</v>
      </c>
      <c r="H18" s="120">
        <v>0</v>
      </c>
    </row>
    <row r="19" spans="1:8" ht="15.75" hidden="1">
      <c r="A19" s="113">
        <v>32</v>
      </c>
      <c r="B19" s="119">
        <v>32</v>
      </c>
      <c r="C19" s="120">
        <v>0</v>
      </c>
      <c r="D19" s="120" t="s">
        <v>13656</v>
      </c>
      <c r="E19" s="120">
        <v>0</v>
      </c>
      <c r="F19" s="120" t="s">
        <v>13656</v>
      </c>
      <c r="G19" s="120" t="s">
        <v>13656</v>
      </c>
      <c r="H19" s="120">
        <v>0</v>
      </c>
    </row>
    <row r="20" spans="1:8" ht="15.75" hidden="1">
      <c r="A20" s="113">
        <v>33</v>
      </c>
      <c r="B20" s="119">
        <v>33</v>
      </c>
      <c r="C20" s="120">
        <v>0</v>
      </c>
      <c r="D20" s="120" t="s">
        <v>13656</v>
      </c>
      <c r="E20" s="120">
        <v>0</v>
      </c>
      <c r="F20" s="120" t="s">
        <v>13656</v>
      </c>
      <c r="G20" s="120" t="s">
        <v>13656</v>
      </c>
      <c r="H20" s="120">
        <v>0</v>
      </c>
    </row>
    <row r="21" spans="1:8" ht="15.75" hidden="1">
      <c r="A21" s="113">
        <v>34</v>
      </c>
      <c r="B21" s="119">
        <v>34</v>
      </c>
      <c r="C21" s="120">
        <v>0</v>
      </c>
      <c r="D21" s="120" t="s">
        <v>13656</v>
      </c>
      <c r="E21" s="120">
        <v>0</v>
      </c>
      <c r="F21" s="120" t="s">
        <v>13656</v>
      </c>
      <c r="G21" s="120" t="s">
        <v>13656</v>
      </c>
      <c r="H21" s="120">
        <v>0</v>
      </c>
    </row>
    <row r="22" spans="1:8" ht="15.75" hidden="1">
      <c r="A22" s="113">
        <v>35</v>
      </c>
      <c r="B22" s="119">
        <v>35</v>
      </c>
      <c r="C22" s="120">
        <v>0</v>
      </c>
      <c r="D22" s="120" t="s">
        <v>13656</v>
      </c>
      <c r="E22" s="120">
        <v>0</v>
      </c>
      <c r="F22" s="120" t="s">
        <v>13656</v>
      </c>
      <c r="G22" s="120" t="s">
        <v>13656</v>
      </c>
      <c r="H22" s="120">
        <v>0</v>
      </c>
    </row>
    <row r="23" spans="1:8" ht="15.75" hidden="1">
      <c r="A23" s="113">
        <v>36</v>
      </c>
      <c r="B23" s="119">
        <v>36</v>
      </c>
      <c r="C23" s="120">
        <v>0</v>
      </c>
      <c r="D23" s="120" t="s">
        <v>13656</v>
      </c>
      <c r="E23" s="120">
        <v>0</v>
      </c>
      <c r="F23" s="120" t="s">
        <v>13656</v>
      </c>
      <c r="G23" s="120" t="s">
        <v>13656</v>
      </c>
      <c r="H23" s="120">
        <v>0</v>
      </c>
    </row>
    <row r="24" spans="1:8" ht="15.75" hidden="1">
      <c r="A24" s="113">
        <v>37</v>
      </c>
      <c r="B24" s="119">
        <v>37</v>
      </c>
      <c r="C24" s="120">
        <v>0</v>
      </c>
      <c r="D24" s="120" t="s">
        <v>13656</v>
      </c>
      <c r="E24" s="120">
        <v>0</v>
      </c>
      <c r="F24" s="120" t="s">
        <v>13656</v>
      </c>
      <c r="G24" s="120" t="s">
        <v>13656</v>
      </c>
      <c r="H24" s="120">
        <v>0</v>
      </c>
    </row>
    <row r="25" spans="1:8" ht="15.75" hidden="1">
      <c r="A25" s="113">
        <v>38</v>
      </c>
      <c r="B25" s="119">
        <v>38</v>
      </c>
      <c r="C25" s="120">
        <v>0</v>
      </c>
      <c r="D25" s="120" t="s">
        <v>13656</v>
      </c>
      <c r="E25" s="120">
        <v>0</v>
      </c>
      <c r="F25" s="120" t="s">
        <v>13656</v>
      </c>
      <c r="G25" s="120" t="s">
        <v>13656</v>
      </c>
      <c r="H25" s="120">
        <v>0</v>
      </c>
    </row>
    <row r="26" spans="1:8" ht="15.75" hidden="1">
      <c r="A26" s="113">
        <v>39</v>
      </c>
      <c r="B26" s="119">
        <v>39</v>
      </c>
      <c r="C26" s="120">
        <v>0</v>
      </c>
      <c r="D26" s="120" t="s">
        <v>13656</v>
      </c>
      <c r="E26" s="120">
        <v>0</v>
      </c>
      <c r="F26" s="120" t="s">
        <v>13656</v>
      </c>
      <c r="G26" s="120" t="s">
        <v>13656</v>
      </c>
      <c r="H26" s="120">
        <v>0</v>
      </c>
    </row>
    <row r="27" spans="1:8" ht="15.75" hidden="1">
      <c r="A27" s="113">
        <v>40</v>
      </c>
      <c r="B27" s="119">
        <v>40</v>
      </c>
      <c r="C27" s="120">
        <v>0</v>
      </c>
      <c r="D27" s="120" t="s">
        <v>13656</v>
      </c>
      <c r="E27" s="120">
        <v>0</v>
      </c>
      <c r="F27" s="120" t="s">
        <v>13656</v>
      </c>
      <c r="G27" s="120" t="s">
        <v>13656</v>
      </c>
      <c r="H27" s="120">
        <v>0</v>
      </c>
    </row>
    <row r="28" spans="1:8" ht="15.75" hidden="1">
      <c r="A28" s="113">
        <v>41</v>
      </c>
      <c r="B28" s="119">
        <v>41</v>
      </c>
      <c r="C28" s="120">
        <v>0</v>
      </c>
      <c r="D28" s="120" t="s">
        <v>13656</v>
      </c>
      <c r="E28" s="120">
        <v>0</v>
      </c>
      <c r="F28" s="120" t="s">
        <v>13656</v>
      </c>
      <c r="G28" s="120" t="s">
        <v>13656</v>
      </c>
      <c r="H28" s="120">
        <v>0</v>
      </c>
    </row>
    <row r="29" spans="1:8" ht="15.75" hidden="1">
      <c r="A29" s="113">
        <v>42</v>
      </c>
      <c r="B29" s="119">
        <v>42</v>
      </c>
      <c r="C29" s="120">
        <v>0</v>
      </c>
      <c r="D29" s="120" t="s">
        <v>13656</v>
      </c>
      <c r="E29" s="120">
        <v>0</v>
      </c>
      <c r="F29" s="120" t="s">
        <v>13656</v>
      </c>
      <c r="G29" s="120" t="s">
        <v>13656</v>
      </c>
      <c r="H29" s="120">
        <v>0</v>
      </c>
    </row>
    <row r="30" spans="1:8" ht="15.75" hidden="1">
      <c r="A30" s="113">
        <v>43</v>
      </c>
      <c r="B30" s="119">
        <v>43</v>
      </c>
      <c r="C30" s="120">
        <v>0</v>
      </c>
      <c r="D30" s="120" t="s">
        <v>13656</v>
      </c>
      <c r="E30" s="120">
        <v>0</v>
      </c>
      <c r="F30" s="120" t="s">
        <v>13656</v>
      </c>
      <c r="G30" s="120" t="s">
        <v>13656</v>
      </c>
      <c r="H30" s="120">
        <v>0</v>
      </c>
    </row>
    <row r="31" spans="1:8" ht="15.75" hidden="1">
      <c r="A31" s="113">
        <v>44</v>
      </c>
      <c r="B31" s="119">
        <v>44</v>
      </c>
      <c r="C31" s="120">
        <v>0</v>
      </c>
      <c r="D31" s="120" t="s">
        <v>13656</v>
      </c>
      <c r="E31" s="120">
        <v>0</v>
      </c>
      <c r="F31" s="120" t="s">
        <v>13656</v>
      </c>
      <c r="G31" s="120" t="s">
        <v>13656</v>
      </c>
      <c r="H31" s="120">
        <v>0</v>
      </c>
    </row>
    <row r="32" spans="1:8" ht="15.75" hidden="1">
      <c r="A32" s="113">
        <v>45</v>
      </c>
      <c r="B32" s="119">
        <v>45</v>
      </c>
      <c r="C32" s="120">
        <v>0</v>
      </c>
      <c r="D32" s="120" t="s">
        <v>13656</v>
      </c>
      <c r="E32" s="120">
        <v>0</v>
      </c>
      <c r="F32" s="120" t="s">
        <v>13656</v>
      </c>
      <c r="G32" s="120" t="s">
        <v>13656</v>
      </c>
      <c r="H32" s="120">
        <v>0</v>
      </c>
    </row>
    <row r="33" spans="1:8" ht="15.75" hidden="1">
      <c r="A33" s="113">
        <v>46</v>
      </c>
      <c r="B33" s="119">
        <v>46</v>
      </c>
      <c r="C33" s="120">
        <v>0</v>
      </c>
      <c r="D33" s="120" t="s">
        <v>13656</v>
      </c>
      <c r="E33" s="120">
        <v>0</v>
      </c>
      <c r="F33" s="120" t="s">
        <v>13656</v>
      </c>
      <c r="G33" s="120" t="s">
        <v>13656</v>
      </c>
      <c r="H33" s="120">
        <v>0</v>
      </c>
    </row>
    <row r="34" spans="1:8" ht="15.75" hidden="1">
      <c r="A34" s="113">
        <v>47</v>
      </c>
      <c r="B34" s="119">
        <v>47</v>
      </c>
      <c r="C34" s="120">
        <v>0</v>
      </c>
      <c r="D34" s="120" t="s">
        <v>13656</v>
      </c>
      <c r="E34" s="120">
        <v>0</v>
      </c>
      <c r="F34" s="120" t="s">
        <v>13656</v>
      </c>
      <c r="G34" s="120" t="s">
        <v>13656</v>
      </c>
      <c r="H34" s="120">
        <v>0</v>
      </c>
    </row>
    <row r="35" spans="1:8" ht="15.75" hidden="1">
      <c r="A35" s="113">
        <v>48</v>
      </c>
      <c r="B35" s="119">
        <v>48</v>
      </c>
      <c r="C35" s="120">
        <v>0</v>
      </c>
      <c r="D35" s="120" t="s">
        <v>13656</v>
      </c>
      <c r="E35" s="120">
        <v>0</v>
      </c>
      <c r="F35" s="120" t="s">
        <v>13656</v>
      </c>
      <c r="G35" s="120" t="s">
        <v>13656</v>
      </c>
      <c r="H35" s="120">
        <v>0</v>
      </c>
    </row>
    <row r="36" spans="1:8" ht="15.75" hidden="1">
      <c r="A36" s="113">
        <v>49</v>
      </c>
      <c r="B36" s="119">
        <v>49</v>
      </c>
      <c r="C36" s="120">
        <v>0</v>
      </c>
      <c r="D36" s="120" t="s">
        <v>13656</v>
      </c>
      <c r="E36" s="120">
        <v>0</v>
      </c>
      <c r="F36" s="120" t="s">
        <v>13656</v>
      </c>
      <c r="G36" s="120" t="s">
        <v>13656</v>
      </c>
      <c r="H36" s="120">
        <v>0</v>
      </c>
    </row>
    <row r="37" spans="1:8" ht="15.75" hidden="1">
      <c r="A37" s="113">
        <v>50</v>
      </c>
      <c r="B37" s="119">
        <v>50</v>
      </c>
      <c r="C37" s="120">
        <v>0</v>
      </c>
      <c r="D37" s="120" t="s">
        <v>13656</v>
      </c>
      <c r="E37" s="120">
        <v>0</v>
      </c>
      <c r="F37" s="120" t="s">
        <v>13656</v>
      </c>
      <c r="G37" s="120" t="s">
        <v>13656</v>
      </c>
      <c r="H37" s="120">
        <v>0</v>
      </c>
    </row>
    <row r="38" spans="1:8" ht="15.75" hidden="1">
      <c r="A38" s="113">
        <v>55</v>
      </c>
      <c r="B38" s="119">
        <v>55</v>
      </c>
      <c r="C38" s="120">
        <v>0</v>
      </c>
      <c r="D38" s="120" t="s">
        <v>13656</v>
      </c>
      <c r="E38" s="120">
        <v>0</v>
      </c>
      <c r="F38" s="120" t="s">
        <v>13656</v>
      </c>
      <c r="G38" s="120" t="s">
        <v>13656</v>
      </c>
      <c r="H38" s="120">
        <v>0</v>
      </c>
    </row>
    <row r="39" spans="1:8" ht="15.75" hidden="1">
      <c r="A39" s="113">
        <v>56</v>
      </c>
      <c r="B39" s="119">
        <v>56</v>
      </c>
      <c r="C39" s="120">
        <v>0</v>
      </c>
      <c r="D39" s="120" t="s">
        <v>13656</v>
      </c>
      <c r="E39" s="120">
        <v>0</v>
      </c>
      <c r="F39" s="120" t="s">
        <v>13656</v>
      </c>
      <c r="G39" s="120" t="s">
        <v>13656</v>
      </c>
      <c r="H39" s="120">
        <v>0</v>
      </c>
    </row>
    <row r="40" spans="1:8" ht="15.75" hidden="1">
      <c r="A40" s="113">
        <v>57</v>
      </c>
      <c r="B40" s="119">
        <v>57</v>
      </c>
      <c r="C40" s="120">
        <v>0</v>
      </c>
      <c r="D40" s="120" t="s">
        <v>13656</v>
      </c>
      <c r="E40" s="120">
        <v>0</v>
      </c>
      <c r="F40" s="120" t="s">
        <v>13656</v>
      </c>
      <c r="G40" s="120" t="s">
        <v>13656</v>
      </c>
      <c r="H40" s="120">
        <v>0</v>
      </c>
    </row>
    <row r="41" spans="1:8" ht="15.75" hidden="1">
      <c r="A41" s="113">
        <v>58</v>
      </c>
      <c r="B41" s="119">
        <v>58</v>
      </c>
      <c r="C41" s="120">
        <v>0</v>
      </c>
      <c r="D41" s="120" t="s">
        <v>13656</v>
      </c>
      <c r="E41" s="120">
        <v>0</v>
      </c>
      <c r="F41" s="120" t="s">
        <v>13656</v>
      </c>
      <c r="G41" s="120" t="s">
        <v>13656</v>
      </c>
      <c r="H41" s="120">
        <v>0</v>
      </c>
    </row>
    <row r="42" spans="1:8" ht="15.75" hidden="1">
      <c r="A42" s="113">
        <v>59</v>
      </c>
      <c r="B42" s="119">
        <v>59</v>
      </c>
      <c r="C42" s="120">
        <v>0</v>
      </c>
      <c r="D42" s="120" t="s">
        <v>13656</v>
      </c>
      <c r="E42" s="120">
        <v>0</v>
      </c>
      <c r="F42" s="120" t="s">
        <v>13656</v>
      </c>
      <c r="G42" s="120" t="s">
        <v>13656</v>
      </c>
      <c r="H42" s="120">
        <v>0</v>
      </c>
    </row>
    <row r="43" spans="1:8" ht="15.75" hidden="1">
      <c r="A43" s="113">
        <v>60</v>
      </c>
      <c r="B43" s="119">
        <v>60</v>
      </c>
      <c r="C43" s="120">
        <v>0</v>
      </c>
      <c r="D43" s="120" t="s">
        <v>13656</v>
      </c>
      <c r="E43" s="120">
        <v>0</v>
      </c>
      <c r="F43" s="120" t="s">
        <v>13656</v>
      </c>
      <c r="G43" s="120" t="s">
        <v>13656</v>
      </c>
      <c r="H43" s="120">
        <v>0</v>
      </c>
    </row>
    <row r="44" spans="1:8" ht="15.75" hidden="1">
      <c r="A44" s="113">
        <v>64</v>
      </c>
      <c r="B44" s="119">
        <v>64</v>
      </c>
      <c r="C44" s="120">
        <v>0</v>
      </c>
      <c r="D44" s="120" t="s">
        <v>13656</v>
      </c>
      <c r="E44" s="120">
        <v>0</v>
      </c>
      <c r="F44" s="120" t="s">
        <v>13656</v>
      </c>
      <c r="G44" s="120" t="s">
        <v>13656</v>
      </c>
      <c r="H44" s="120">
        <v>0</v>
      </c>
    </row>
    <row r="45" spans="1:8" ht="15.75" hidden="1">
      <c r="A45" s="113">
        <v>65</v>
      </c>
      <c r="B45" s="119">
        <v>65</v>
      </c>
      <c r="C45" s="120">
        <v>0</v>
      </c>
      <c r="D45" s="120" t="s">
        <v>13656</v>
      </c>
      <c r="E45" s="120">
        <v>0</v>
      </c>
      <c r="F45" s="120" t="s">
        <v>13656</v>
      </c>
      <c r="G45" s="120" t="s">
        <v>13656</v>
      </c>
      <c r="H45" s="120">
        <v>0</v>
      </c>
    </row>
    <row r="46" spans="1:8" ht="15.75" hidden="1">
      <c r="A46" s="113">
        <v>66</v>
      </c>
      <c r="B46" s="119">
        <v>66</v>
      </c>
      <c r="C46" s="120">
        <v>0</v>
      </c>
      <c r="D46" s="120" t="s">
        <v>13656</v>
      </c>
      <c r="E46" s="120">
        <v>0</v>
      </c>
      <c r="F46" s="120" t="s">
        <v>13656</v>
      </c>
      <c r="G46" s="120" t="s">
        <v>13656</v>
      </c>
      <c r="H46" s="120">
        <v>0</v>
      </c>
    </row>
    <row r="47" spans="1:8" ht="15.75" hidden="1">
      <c r="A47" s="113">
        <v>69</v>
      </c>
      <c r="B47" s="119">
        <v>69</v>
      </c>
      <c r="C47" s="120">
        <v>0</v>
      </c>
      <c r="D47" s="120" t="s">
        <v>13656</v>
      </c>
      <c r="E47" s="120">
        <v>0</v>
      </c>
      <c r="F47" s="120" t="s">
        <v>13656</v>
      </c>
      <c r="G47" s="120" t="s">
        <v>13656</v>
      </c>
      <c r="H47" s="120">
        <v>0</v>
      </c>
    </row>
    <row r="48" spans="1:8" ht="15.75" hidden="1">
      <c r="A48" s="113">
        <v>70</v>
      </c>
      <c r="B48" s="119">
        <v>70</v>
      </c>
      <c r="C48" s="120">
        <v>0</v>
      </c>
      <c r="D48" s="120" t="s">
        <v>13656</v>
      </c>
      <c r="E48" s="120">
        <v>0</v>
      </c>
      <c r="F48" s="120" t="s">
        <v>13656</v>
      </c>
      <c r="G48" s="120" t="s">
        <v>13656</v>
      </c>
      <c r="H48" s="120">
        <v>0</v>
      </c>
    </row>
    <row r="49" spans="1:8" ht="15.75" hidden="1">
      <c r="A49" s="113">
        <v>78</v>
      </c>
      <c r="B49" s="119">
        <v>78</v>
      </c>
      <c r="C49" s="120">
        <v>0</v>
      </c>
      <c r="D49" s="120" t="s">
        <v>13656</v>
      </c>
      <c r="E49" s="120">
        <v>0</v>
      </c>
      <c r="F49" s="120" t="s">
        <v>13656</v>
      </c>
      <c r="G49" s="120" t="s">
        <v>13656</v>
      </c>
      <c r="H49" s="120">
        <v>0</v>
      </c>
    </row>
    <row r="50" spans="1:8" ht="15.75" hidden="1">
      <c r="A50" s="113">
        <v>79</v>
      </c>
      <c r="B50" s="119">
        <v>79</v>
      </c>
      <c r="C50" s="120">
        <v>0</v>
      </c>
      <c r="D50" s="120" t="s">
        <v>13656</v>
      </c>
      <c r="E50" s="120">
        <v>0</v>
      </c>
      <c r="F50" s="120" t="s">
        <v>13656</v>
      </c>
      <c r="G50" s="120" t="s">
        <v>13656</v>
      </c>
      <c r="H50" s="120">
        <v>0</v>
      </c>
    </row>
    <row r="51" spans="1:8" ht="15.75" hidden="1">
      <c r="A51" s="113">
        <v>80</v>
      </c>
      <c r="B51" s="119">
        <v>80</v>
      </c>
      <c r="C51" s="120">
        <v>0</v>
      </c>
      <c r="D51" s="120" t="s">
        <v>13656</v>
      </c>
      <c r="E51" s="120">
        <v>0</v>
      </c>
      <c r="F51" s="120" t="s">
        <v>13656</v>
      </c>
      <c r="G51" s="120" t="s">
        <v>13656</v>
      </c>
      <c r="H51" s="120">
        <v>0</v>
      </c>
    </row>
    <row r="52" spans="1:8" ht="15.75" hidden="1">
      <c r="A52" s="113">
        <v>85</v>
      </c>
      <c r="B52" s="119">
        <v>85</v>
      </c>
      <c r="C52" s="120">
        <v>0</v>
      </c>
      <c r="D52" s="120" t="s">
        <v>13656</v>
      </c>
      <c r="E52" s="120">
        <v>0</v>
      </c>
      <c r="F52" s="120" t="s">
        <v>13656</v>
      </c>
      <c r="G52" s="120" t="s">
        <v>13656</v>
      </c>
      <c r="H52" s="120">
        <v>0</v>
      </c>
    </row>
    <row r="53" spans="1:8" ht="15.75" hidden="1">
      <c r="A53" s="113">
        <v>86</v>
      </c>
      <c r="B53" s="119">
        <v>86</v>
      </c>
      <c r="C53" s="120">
        <v>0</v>
      </c>
      <c r="D53" s="120" t="s">
        <v>13656</v>
      </c>
      <c r="E53" s="120">
        <v>0</v>
      </c>
      <c r="F53" s="120" t="s">
        <v>13656</v>
      </c>
      <c r="G53" s="120" t="s">
        <v>13656</v>
      </c>
      <c r="H53" s="120">
        <v>0</v>
      </c>
    </row>
    <row r="54" spans="1:8" ht="15.75" hidden="1">
      <c r="A54" s="113">
        <v>87</v>
      </c>
      <c r="B54" s="119">
        <v>87</v>
      </c>
      <c r="C54" s="120">
        <v>0</v>
      </c>
      <c r="D54" s="120" t="s">
        <v>13656</v>
      </c>
      <c r="E54" s="120">
        <v>0</v>
      </c>
      <c r="F54" s="120" t="s">
        <v>13656</v>
      </c>
      <c r="G54" s="120" t="s">
        <v>13656</v>
      </c>
      <c r="H54" s="120">
        <v>0</v>
      </c>
    </row>
    <row r="55" spans="1:8" ht="15.75" hidden="1">
      <c r="A55" s="113">
        <v>88</v>
      </c>
      <c r="B55" s="119">
        <v>88</v>
      </c>
      <c r="C55" s="120">
        <v>0</v>
      </c>
      <c r="D55" s="120" t="s">
        <v>13656</v>
      </c>
      <c r="E55" s="120">
        <v>0</v>
      </c>
      <c r="F55" s="120" t="s">
        <v>13656</v>
      </c>
      <c r="G55" s="120" t="s">
        <v>13656</v>
      </c>
      <c r="H55" s="120">
        <v>0</v>
      </c>
    </row>
    <row r="56" spans="1:8" ht="15.75" hidden="1">
      <c r="A56" s="113">
        <v>89</v>
      </c>
      <c r="B56" s="119">
        <v>89</v>
      </c>
      <c r="C56" s="120">
        <v>0</v>
      </c>
      <c r="D56" s="120" t="s">
        <v>13656</v>
      </c>
      <c r="E56" s="120">
        <v>0</v>
      </c>
      <c r="F56" s="120" t="s">
        <v>13656</v>
      </c>
      <c r="G56" s="120" t="s">
        <v>13656</v>
      </c>
      <c r="H56" s="120">
        <v>0</v>
      </c>
    </row>
    <row r="57" spans="1:8" ht="15.75" hidden="1">
      <c r="A57" s="113">
        <v>90</v>
      </c>
      <c r="B57" s="119">
        <v>90</v>
      </c>
      <c r="C57" s="120">
        <v>0</v>
      </c>
      <c r="D57" s="120" t="s">
        <v>13656</v>
      </c>
      <c r="E57" s="120">
        <v>0</v>
      </c>
      <c r="F57" s="120" t="s">
        <v>13656</v>
      </c>
      <c r="G57" s="120" t="s">
        <v>13656</v>
      </c>
      <c r="H57" s="120">
        <v>0</v>
      </c>
    </row>
    <row r="58" spans="1:8" ht="15.75" hidden="1">
      <c r="A58" s="113">
        <v>95</v>
      </c>
      <c r="B58" s="119">
        <v>95</v>
      </c>
      <c r="C58" s="120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</row>
    <row r="59" spans="1:8" ht="15.75" hidden="1">
      <c r="A59" s="113">
        <v>96</v>
      </c>
      <c r="B59" s="119">
        <v>96</v>
      </c>
      <c r="C59" s="120">
        <v>0</v>
      </c>
      <c r="D59" s="120" t="s">
        <v>13656</v>
      </c>
      <c r="E59" s="120">
        <v>0</v>
      </c>
      <c r="F59" s="120" t="s">
        <v>13656</v>
      </c>
      <c r="G59" s="120" t="s">
        <v>13656</v>
      </c>
      <c r="H59" s="120">
        <v>0</v>
      </c>
    </row>
    <row r="60" spans="1:8" ht="15.75" hidden="1">
      <c r="A60" s="113">
        <v>97</v>
      </c>
      <c r="B60" s="119">
        <v>97</v>
      </c>
      <c r="C60" s="120">
        <v>0</v>
      </c>
      <c r="D60" s="120" t="s">
        <v>13656</v>
      </c>
      <c r="E60" s="120">
        <v>0</v>
      </c>
      <c r="F60" s="120" t="s">
        <v>13656</v>
      </c>
      <c r="G60" s="120" t="s">
        <v>13656</v>
      </c>
      <c r="H60" s="120">
        <v>0</v>
      </c>
    </row>
    <row r="61" spans="1:8" ht="15.75" hidden="1">
      <c r="A61" s="113">
        <v>98</v>
      </c>
      <c r="B61" s="119">
        <v>98</v>
      </c>
      <c r="C61" s="120">
        <v>0</v>
      </c>
      <c r="D61" s="120" t="s">
        <v>13656</v>
      </c>
      <c r="E61" s="120">
        <v>0</v>
      </c>
      <c r="F61" s="120" t="s">
        <v>13656</v>
      </c>
      <c r="G61" s="120" t="s">
        <v>13656</v>
      </c>
      <c r="H61" s="120">
        <v>0</v>
      </c>
    </row>
    <row r="62" spans="1:8" ht="15.75" hidden="1">
      <c r="A62" s="113">
        <v>99</v>
      </c>
      <c r="B62" s="119">
        <v>99</v>
      </c>
      <c r="C62" s="120">
        <v>0</v>
      </c>
      <c r="D62" s="120" t="s">
        <v>13656</v>
      </c>
      <c r="E62" s="120">
        <v>0</v>
      </c>
      <c r="F62" s="120" t="s">
        <v>13656</v>
      </c>
      <c r="G62" s="120" t="s">
        <v>13656</v>
      </c>
      <c r="H62" s="120">
        <v>0</v>
      </c>
    </row>
    <row r="63" spans="1:8" ht="15.75" hidden="1">
      <c r="A63" s="113">
        <v>100</v>
      </c>
      <c r="B63" s="119">
        <v>100</v>
      </c>
      <c r="C63" s="120">
        <v>0</v>
      </c>
      <c r="D63" s="120" t="s">
        <v>13656</v>
      </c>
      <c r="E63" s="120">
        <v>0</v>
      </c>
      <c r="F63" s="120" t="s">
        <v>13656</v>
      </c>
      <c r="G63" s="120" t="s">
        <v>13656</v>
      </c>
      <c r="H63" s="120">
        <v>0</v>
      </c>
    </row>
    <row r="64" spans="1:8" ht="15.75" hidden="1">
      <c r="A64" s="113">
        <v>105</v>
      </c>
      <c r="B64" s="119">
        <v>105</v>
      </c>
      <c r="C64" s="120">
        <v>0</v>
      </c>
      <c r="D64" s="120" t="s">
        <v>13656</v>
      </c>
      <c r="E64" s="120">
        <v>0</v>
      </c>
      <c r="F64" s="120" t="s">
        <v>13656</v>
      </c>
      <c r="G64" s="120" t="s">
        <v>13656</v>
      </c>
      <c r="H64" s="120">
        <v>0</v>
      </c>
    </row>
    <row r="65" spans="1:8" ht="15.75" hidden="1">
      <c r="A65" s="113">
        <v>106</v>
      </c>
      <c r="B65" s="119">
        <v>106</v>
      </c>
      <c r="C65" s="120">
        <v>0</v>
      </c>
      <c r="D65" s="120" t="s">
        <v>13656</v>
      </c>
      <c r="E65" s="120">
        <v>0</v>
      </c>
      <c r="F65" s="120" t="s">
        <v>13656</v>
      </c>
      <c r="G65" s="120" t="s">
        <v>13656</v>
      </c>
      <c r="H65" s="120">
        <v>0</v>
      </c>
    </row>
    <row r="66" spans="1:8" ht="15.75" hidden="1">
      <c r="A66" s="113">
        <v>107</v>
      </c>
      <c r="B66" s="119">
        <v>107</v>
      </c>
      <c r="C66" s="120">
        <v>0</v>
      </c>
      <c r="D66" s="120" t="s">
        <v>13656</v>
      </c>
      <c r="E66" s="120">
        <v>0</v>
      </c>
      <c r="F66" s="120" t="s">
        <v>13656</v>
      </c>
      <c r="G66" s="120" t="s">
        <v>13656</v>
      </c>
      <c r="H66" s="120">
        <v>0</v>
      </c>
    </row>
    <row r="67" spans="1:8" ht="15.75" hidden="1">
      <c r="A67" s="113">
        <v>108</v>
      </c>
      <c r="B67" s="119">
        <v>108</v>
      </c>
      <c r="C67" s="120">
        <v>0</v>
      </c>
      <c r="D67" s="120" t="s">
        <v>13656</v>
      </c>
      <c r="E67" s="120">
        <v>0</v>
      </c>
      <c r="F67" s="120" t="s">
        <v>13656</v>
      </c>
      <c r="G67" s="120" t="s">
        <v>13656</v>
      </c>
      <c r="H67" s="120">
        <v>0</v>
      </c>
    </row>
    <row r="68" spans="1:8" ht="15.75" hidden="1">
      <c r="A68" s="113">
        <v>109</v>
      </c>
      <c r="B68" s="119">
        <v>109</v>
      </c>
      <c r="C68" s="120">
        <v>0</v>
      </c>
      <c r="D68" s="120" t="s">
        <v>13656</v>
      </c>
      <c r="E68" s="120">
        <v>0</v>
      </c>
      <c r="F68" s="120" t="s">
        <v>13656</v>
      </c>
      <c r="G68" s="120" t="s">
        <v>13656</v>
      </c>
      <c r="H68" s="120">
        <v>0</v>
      </c>
    </row>
    <row r="69" spans="1:8" ht="15.75" hidden="1">
      <c r="A69" s="113">
        <v>110</v>
      </c>
      <c r="B69" s="119">
        <v>110</v>
      </c>
      <c r="C69" s="120">
        <v>0</v>
      </c>
      <c r="D69" s="120" t="s">
        <v>13656</v>
      </c>
      <c r="E69" s="120">
        <v>0</v>
      </c>
      <c r="F69" s="120" t="s">
        <v>13656</v>
      </c>
      <c r="G69" s="120" t="s">
        <v>13656</v>
      </c>
      <c r="H69" s="120">
        <v>0</v>
      </c>
    </row>
    <row r="70" spans="1:8" ht="15.75" hidden="1">
      <c r="A70" s="113">
        <v>115</v>
      </c>
      <c r="B70" s="119">
        <v>115</v>
      </c>
      <c r="C70" s="120">
        <v>0</v>
      </c>
      <c r="D70" s="120" t="s">
        <v>13656</v>
      </c>
      <c r="E70" s="120">
        <v>0</v>
      </c>
      <c r="F70" s="120" t="s">
        <v>13656</v>
      </c>
      <c r="G70" s="120" t="s">
        <v>13656</v>
      </c>
      <c r="H70" s="120">
        <v>0</v>
      </c>
    </row>
    <row r="71" spans="1:8" ht="15.75" hidden="1">
      <c r="A71" s="113">
        <v>116</v>
      </c>
      <c r="B71" s="119">
        <v>116</v>
      </c>
      <c r="C71" s="120">
        <v>0</v>
      </c>
      <c r="D71" s="120" t="s">
        <v>13656</v>
      </c>
      <c r="E71" s="120">
        <v>0</v>
      </c>
      <c r="F71" s="120" t="s">
        <v>13656</v>
      </c>
      <c r="G71" s="120" t="s">
        <v>13656</v>
      </c>
      <c r="H71" s="120">
        <v>0</v>
      </c>
    </row>
    <row r="72" spans="1:8" ht="15.75" hidden="1">
      <c r="A72" s="113">
        <v>117</v>
      </c>
      <c r="B72" s="119">
        <v>117</v>
      </c>
      <c r="C72" s="120">
        <v>0</v>
      </c>
      <c r="D72" s="120" t="s">
        <v>13656</v>
      </c>
      <c r="E72" s="120">
        <v>0</v>
      </c>
      <c r="F72" s="120" t="s">
        <v>13656</v>
      </c>
      <c r="G72" s="120" t="s">
        <v>13656</v>
      </c>
      <c r="H72" s="120">
        <v>0</v>
      </c>
    </row>
    <row r="73" spans="1:8" ht="15.75" hidden="1">
      <c r="A73" s="113">
        <v>118</v>
      </c>
      <c r="B73" s="119">
        <v>118</v>
      </c>
      <c r="C73" s="120">
        <v>0</v>
      </c>
      <c r="D73" s="120" t="s">
        <v>13656</v>
      </c>
      <c r="E73" s="120">
        <v>0</v>
      </c>
      <c r="F73" s="120" t="s">
        <v>13656</v>
      </c>
      <c r="G73" s="120" t="s">
        <v>13656</v>
      </c>
      <c r="H73" s="120">
        <v>0</v>
      </c>
    </row>
    <row r="74" spans="1:8" ht="15.75" hidden="1">
      <c r="A74" s="113">
        <v>119</v>
      </c>
      <c r="B74" s="119">
        <v>119</v>
      </c>
      <c r="C74" s="120">
        <v>0</v>
      </c>
      <c r="D74" s="120" t="s">
        <v>13656</v>
      </c>
      <c r="E74" s="120">
        <v>0</v>
      </c>
      <c r="F74" s="120" t="s">
        <v>13656</v>
      </c>
      <c r="G74" s="120" t="s">
        <v>13656</v>
      </c>
      <c r="H74" s="120">
        <v>0</v>
      </c>
    </row>
    <row r="75" spans="1:8" ht="15.75" hidden="1">
      <c r="A75" s="113">
        <v>120</v>
      </c>
      <c r="B75" s="119">
        <v>120</v>
      </c>
      <c r="C75" s="120">
        <v>0</v>
      </c>
      <c r="D75" s="120" t="s">
        <v>13656</v>
      </c>
      <c r="E75" s="120">
        <v>0</v>
      </c>
      <c r="F75" s="120" t="s">
        <v>13656</v>
      </c>
      <c r="G75" s="120" t="s">
        <v>13656</v>
      </c>
      <c r="H75" s="120">
        <v>0</v>
      </c>
    </row>
    <row r="76" spans="1:8" ht="15.75" hidden="1">
      <c r="A76" s="113">
        <v>128</v>
      </c>
      <c r="B76" s="119">
        <v>128</v>
      </c>
      <c r="C76" s="120">
        <v>0</v>
      </c>
      <c r="D76" s="120" t="s">
        <v>13656</v>
      </c>
      <c r="E76" s="120">
        <v>0</v>
      </c>
      <c r="F76" s="120" t="s">
        <v>13656</v>
      </c>
      <c r="G76" s="120" t="s">
        <v>13656</v>
      </c>
      <c r="H76" s="120">
        <v>0</v>
      </c>
    </row>
    <row r="77" spans="1:8" ht="15.75" hidden="1">
      <c r="A77" s="231">
        <v>129</v>
      </c>
      <c r="B77" s="119">
        <v>129</v>
      </c>
      <c r="C77" s="120">
        <v>0</v>
      </c>
      <c r="D77" s="120" t="s">
        <v>13656</v>
      </c>
      <c r="E77" s="120">
        <v>0</v>
      </c>
      <c r="F77" s="120" t="s">
        <v>13656</v>
      </c>
      <c r="G77" s="120" t="s">
        <v>13656</v>
      </c>
      <c r="H77" s="120">
        <v>0</v>
      </c>
    </row>
    <row r="78" spans="1:8" ht="15.75" hidden="1">
      <c r="A78" s="231">
        <v>130</v>
      </c>
      <c r="B78" s="119">
        <v>130</v>
      </c>
      <c r="C78" s="120">
        <v>0</v>
      </c>
      <c r="D78" s="120" t="s">
        <v>13656</v>
      </c>
      <c r="E78" s="120">
        <v>0</v>
      </c>
      <c r="F78" s="120" t="s">
        <v>13656</v>
      </c>
      <c r="G78" s="120" t="s">
        <v>13656</v>
      </c>
      <c r="H78" s="120">
        <v>0</v>
      </c>
    </row>
    <row r="79" spans="1:8" ht="15.75" hidden="1">
      <c r="A79" s="113">
        <v>135</v>
      </c>
      <c r="B79" s="119">
        <v>135</v>
      </c>
      <c r="C79" s="120">
        <v>0</v>
      </c>
      <c r="D79" s="120" t="s">
        <v>13656</v>
      </c>
      <c r="E79" s="120">
        <v>0</v>
      </c>
      <c r="F79" s="120" t="s">
        <v>13656</v>
      </c>
      <c r="G79" s="120" t="s">
        <v>13656</v>
      </c>
      <c r="H79" s="120">
        <v>0</v>
      </c>
    </row>
    <row r="80" spans="1:8" ht="15.75" hidden="1">
      <c r="A80" s="113">
        <v>136</v>
      </c>
      <c r="B80" s="119">
        <v>136</v>
      </c>
      <c r="C80" s="120">
        <v>0</v>
      </c>
      <c r="D80" s="120" t="s">
        <v>13656</v>
      </c>
      <c r="E80" s="120">
        <v>0</v>
      </c>
      <c r="F80" s="120" t="s">
        <v>13656</v>
      </c>
      <c r="G80" s="120" t="s">
        <v>13656</v>
      </c>
      <c r="H80" s="120">
        <v>0</v>
      </c>
    </row>
    <row r="81" spans="1:11" ht="15.75" hidden="1">
      <c r="A81" s="231">
        <v>137</v>
      </c>
      <c r="B81" s="119">
        <v>137</v>
      </c>
      <c r="C81" s="120">
        <v>0</v>
      </c>
      <c r="D81" s="120" t="s">
        <v>13656</v>
      </c>
      <c r="E81" s="120">
        <v>0</v>
      </c>
      <c r="F81" s="120" t="s">
        <v>13656</v>
      </c>
      <c r="G81" s="120" t="s">
        <v>13656</v>
      </c>
      <c r="H81" s="120">
        <v>0</v>
      </c>
    </row>
    <row r="82" spans="1:11" ht="15.75" hidden="1">
      <c r="A82" s="231">
        <v>138</v>
      </c>
      <c r="B82" s="119">
        <v>138</v>
      </c>
      <c r="C82" s="120">
        <v>0</v>
      </c>
      <c r="D82" s="120" t="s">
        <v>13656</v>
      </c>
      <c r="E82" s="120">
        <v>0</v>
      </c>
      <c r="F82" s="120" t="s">
        <v>13656</v>
      </c>
      <c r="G82" s="120" t="s">
        <v>13656</v>
      </c>
      <c r="H82" s="120">
        <v>0</v>
      </c>
    </row>
    <row r="83" spans="1:11" s="122" customFormat="1" ht="15.75" hidden="1">
      <c r="A83" s="113">
        <v>139</v>
      </c>
      <c r="B83" s="119">
        <v>139</v>
      </c>
      <c r="C83" s="120">
        <v>0</v>
      </c>
      <c r="D83" s="120" t="s">
        <v>13656</v>
      </c>
      <c r="E83" s="120">
        <v>0</v>
      </c>
      <c r="F83" s="120" t="s">
        <v>13656</v>
      </c>
      <c r="G83" s="120" t="s">
        <v>13656</v>
      </c>
      <c r="H83" s="120">
        <v>0</v>
      </c>
      <c r="I83" s="121"/>
      <c r="J83" s="121"/>
      <c r="K83" s="121"/>
    </row>
    <row r="84" spans="1:11" s="122" customFormat="1" ht="15.75" hidden="1">
      <c r="A84" s="113">
        <v>140</v>
      </c>
      <c r="B84" s="119">
        <v>140</v>
      </c>
      <c r="C84" s="120">
        <v>0</v>
      </c>
      <c r="D84" s="120" t="s">
        <v>13656</v>
      </c>
      <c r="E84" s="120">
        <v>0</v>
      </c>
      <c r="F84" s="120" t="s">
        <v>13656</v>
      </c>
      <c r="G84" s="120" t="s">
        <v>13656</v>
      </c>
      <c r="H84" s="120">
        <v>0</v>
      </c>
      <c r="I84" s="121"/>
      <c r="J84" s="121"/>
      <c r="K84" s="121"/>
    </row>
    <row r="85" spans="1:11" ht="15.75" hidden="1">
      <c r="A85" s="113">
        <v>144</v>
      </c>
      <c r="B85" s="119">
        <v>144</v>
      </c>
      <c r="C85" s="120">
        <v>0</v>
      </c>
      <c r="D85" s="120" t="s">
        <v>13656</v>
      </c>
      <c r="E85" s="120">
        <v>0</v>
      </c>
      <c r="F85" s="120" t="s">
        <v>13656</v>
      </c>
      <c r="G85" s="120" t="s">
        <v>13656</v>
      </c>
      <c r="H85" s="120">
        <v>0</v>
      </c>
    </row>
    <row r="86" spans="1:11" ht="15.75" hidden="1">
      <c r="A86" s="231">
        <v>145</v>
      </c>
      <c r="B86" s="119">
        <v>145</v>
      </c>
      <c r="C86" s="120">
        <v>0</v>
      </c>
      <c r="D86" s="120" t="s">
        <v>13656</v>
      </c>
      <c r="E86" s="120">
        <v>0</v>
      </c>
      <c r="F86" s="120" t="s">
        <v>13656</v>
      </c>
      <c r="G86" s="120" t="s">
        <v>13656</v>
      </c>
      <c r="H86" s="120">
        <v>0</v>
      </c>
    </row>
    <row r="87" spans="1:11" ht="15.75" hidden="1">
      <c r="A87" s="231">
        <v>146</v>
      </c>
      <c r="B87" s="119">
        <v>146</v>
      </c>
      <c r="C87" s="120">
        <v>0</v>
      </c>
      <c r="D87" s="120" t="s">
        <v>13656</v>
      </c>
      <c r="E87" s="120">
        <v>0</v>
      </c>
      <c r="F87" s="120" t="s">
        <v>13656</v>
      </c>
      <c r="G87" s="120" t="s">
        <v>13656</v>
      </c>
      <c r="H87" s="120">
        <v>0</v>
      </c>
    </row>
    <row r="88" spans="1:11" ht="15.75" hidden="1">
      <c r="A88" s="113">
        <v>147</v>
      </c>
      <c r="B88" s="119">
        <v>147</v>
      </c>
      <c r="C88" s="120">
        <v>0</v>
      </c>
      <c r="D88" s="120" t="s">
        <v>13656</v>
      </c>
      <c r="E88" s="120">
        <v>0</v>
      </c>
      <c r="F88" s="120" t="s">
        <v>13656</v>
      </c>
      <c r="G88" s="120" t="s">
        <v>13656</v>
      </c>
      <c r="H88" s="120">
        <v>0</v>
      </c>
    </row>
    <row r="89" spans="1:11" ht="15.75" hidden="1">
      <c r="A89" s="113">
        <v>148</v>
      </c>
      <c r="B89" s="119">
        <v>148</v>
      </c>
      <c r="C89" s="120">
        <v>0</v>
      </c>
      <c r="D89" s="120" t="s">
        <v>13656</v>
      </c>
      <c r="E89" s="120">
        <v>0</v>
      </c>
      <c r="F89" s="120" t="s">
        <v>13656</v>
      </c>
      <c r="G89" s="120" t="s">
        <v>13656</v>
      </c>
      <c r="H89" s="120">
        <v>0</v>
      </c>
    </row>
    <row r="90" spans="1:11" ht="15.75" hidden="1">
      <c r="A90" s="231">
        <v>149</v>
      </c>
      <c r="B90" s="119">
        <v>149</v>
      </c>
      <c r="C90" s="120">
        <v>0</v>
      </c>
      <c r="D90" s="120" t="s">
        <v>13656</v>
      </c>
      <c r="E90" s="120">
        <v>0</v>
      </c>
      <c r="F90" s="120" t="s">
        <v>13656</v>
      </c>
      <c r="G90" s="120" t="s">
        <v>13656</v>
      </c>
      <c r="H90" s="120">
        <v>0</v>
      </c>
    </row>
    <row r="91" spans="1:11" ht="15.75" hidden="1">
      <c r="A91" s="231">
        <v>150</v>
      </c>
      <c r="B91" s="119">
        <v>150</v>
      </c>
      <c r="C91" s="120">
        <v>0</v>
      </c>
      <c r="D91" s="120" t="s">
        <v>13656</v>
      </c>
      <c r="E91" s="120">
        <v>0</v>
      </c>
      <c r="F91" s="120" t="s">
        <v>13656</v>
      </c>
      <c r="G91" s="120" t="s">
        <v>13656</v>
      </c>
      <c r="H91" s="120">
        <v>0</v>
      </c>
    </row>
    <row r="92" spans="1:11" ht="15.75" hidden="1">
      <c r="A92" s="231">
        <v>157</v>
      </c>
      <c r="B92" s="119">
        <v>157</v>
      </c>
      <c r="C92" s="120">
        <v>0</v>
      </c>
      <c r="D92" s="120" t="s">
        <v>13656</v>
      </c>
      <c r="E92" s="120">
        <v>0</v>
      </c>
      <c r="F92" s="120" t="s">
        <v>13656</v>
      </c>
      <c r="G92" s="120" t="s">
        <v>13656</v>
      </c>
      <c r="H92" s="120">
        <v>0</v>
      </c>
    </row>
    <row r="93" spans="1:11" ht="15.75" hidden="1">
      <c r="A93" s="231">
        <v>158</v>
      </c>
      <c r="B93" s="119">
        <v>158</v>
      </c>
      <c r="C93" s="120">
        <v>0</v>
      </c>
      <c r="D93" s="120" t="s">
        <v>13656</v>
      </c>
      <c r="E93" s="120">
        <v>0</v>
      </c>
      <c r="F93" s="120" t="s">
        <v>13656</v>
      </c>
      <c r="G93" s="120" t="s">
        <v>13656</v>
      </c>
      <c r="H93" s="120">
        <v>0</v>
      </c>
    </row>
    <row r="94" spans="1:11" ht="15.75" hidden="1">
      <c r="A94" s="113">
        <v>159</v>
      </c>
      <c r="B94" s="119">
        <v>159</v>
      </c>
      <c r="C94" s="120">
        <v>0</v>
      </c>
      <c r="D94" s="120" t="s">
        <v>13656</v>
      </c>
      <c r="E94" s="120">
        <v>0</v>
      </c>
      <c r="F94" s="120" t="s">
        <v>13656</v>
      </c>
      <c r="G94" s="120" t="s">
        <v>13656</v>
      </c>
      <c r="H94" s="120">
        <v>0</v>
      </c>
    </row>
    <row r="95" spans="1:11" ht="15.75" hidden="1">
      <c r="A95" s="113">
        <v>160</v>
      </c>
      <c r="B95" s="119">
        <v>160</v>
      </c>
      <c r="C95" s="120">
        <v>0</v>
      </c>
      <c r="D95" s="120" t="s">
        <v>13656</v>
      </c>
      <c r="E95" s="120">
        <v>0</v>
      </c>
      <c r="F95" s="120" t="s">
        <v>13656</v>
      </c>
      <c r="G95" s="120" t="s">
        <v>13656</v>
      </c>
      <c r="H95" s="120">
        <v>0</v>
      </c>
    </row>
    <row r="96" spans="1:11" ht="15.75" hidden="1">
      <c r="A96" s="231"/>
      <c r="B96" s="119">
        <v>161</v>
      </c>
      <c r="C96" s="120" t="str">
        <f>IF($A96="","",VLOOKUP($A96,СПИСКИ!$D:$J,2,FALSE))</f>
        <v/>
      </c>
      <c r="D96" s="120" t="str">
        <f>IF($A96="","",VLOOKUP($A96,СПИСКИ!$D:$J,3,FALSE))</f>
        <v/>
      </c>
      <c r="E96" s="120" t="str">
        <f>IF($A96="","",VLOOKUP($A96,СПИСКИ!$D:$J,4,FALSE))</f>
        <v/>
      </c>
      <c r="F96" s="120" t="str">
        <f>IF($A96="","",VLOOKUP($A96,СПИСКИ!$D:$J,5,FALSE))</f>
        <v/>
      </c>
      <c r="G96" s="120" t="str">
        <f>IF($A96="","",VLOOKUP($A96,СПИСКИ!$D:$J,6,FALSE))</f>
        <v/>
      </c>
      <c r="H96" s="120" t="str">
        <f>IF($A96="","",VLOOKUP($A96,СПИСКИ!$D:$J,7,FALSE))</f>
        <v/>
      </c>
    </row>
    <row r="97" spans="1:8" ht="15.75" hidden="1">
      <c r="A97" s="231"/>
      <c r="B97" s="119">
        <v>162</v>
      </c>
      <c r="C97" s="120" t="str">
        <f>IF($A97="","",VLOOKUP($A97,СПИСКИ!$D:$J,2,FALSE))</f>
        <v/>
      </c>
      <c r="D97" s="120" t="str">
        <f>IF($A97="","",VLOOKUP($A97,СПИСКИ!$D:$J,3,FALSE))</f>
        <v/>
      </c>
      <c r="E97" s="120" t="str">
        <f>IF($A97="","",VLOOKUP($A97,СПИСКИ!$D:$J,4,FALSE))</f>
        <v/>
      </c>
      <c r="F97" s="120" t="str">
        <f>IF($A97="","",VLOOKUP($A97,СПИСКИ!$D:$J,5,FALSE))</f>
        <v/>
      </c>
      <c r="G97" s="120" t="str">
        <f>IF($A97="","",VLOOKUP($A97,СПИСКИ!$D:$J,6,FALSE))</f>
        <v/>
      </c>
      <c r="H97" s="120" t="str">
        <f>IF($A97="","",VLOOKUP($A97,СПИСКИ!$D:$J,7,FALSE))</f>
        <v/>
      </c>
    </row>
    <row r="98" spans="1:8" ht="15.75" hidden="1">
      <c r="A98" s="113"/>
      <c r="B98" s="119">
        <v>163</v>
      </c>
      <c r="C98" s="120" t="str">
        <f>IF($A98="","",VLOOKUP($A98,СПИСКИ!$D:$J,2,FALSE))</f>
        <v/>
      </c>
      <c r="D98" s="120" t="str">
        <f>IF($A98="","",VLOOKUP($A98,СПИСКИ!$D:$J,3,FALSE))</f>
        <v/>
      </c>
      <c r="E98" s="120" t="str">
        <f>IF($A98="","",VLOOKUP($A98,СПИСКИ!$D:$J,4,FALSE))</f>
        <v/>
      </c>
      <c r="F98" s="120" t="str">
        <f>IF($A98="","",VLOOKUP($A98,СПИСКИ!$D:$J,5,FALSE))</f>
        <v/>
      </c>
      <c r="G98" s="120" t="str">
        <f>IF($A98="","",VLOOKUP($A98,СПИСКИ!$D:$J,6,FALSE))</f>
        <v/>
      </c>
      <c r="H98" s="120" t="str">
        <f>IF($A98="","",VLOOKUP($A98,СПИСКИ!$D:$J,7,FALSE))</f>
        <v/>
      </c>
    </row>
    <row r="99" spans="1:8" ht="15.75" hidden="1">
      <c r="A99" s="113"/>
      <c r="B99" s="119">
        <v>164</v>
      </c>
      <c r="C99" s="120" t="str">
        <f>IF($A99="","",VLOOKUP($A99,СПИСКИ!$D:$J,2,FALSE))</f>
        <v/>
      </c>
      <c r="D99" s="120" t="str">
        <f>IF($A99="","",VLOOKUP($A99,СПИСКИ!$D:$J,3,FALSE))</f>
        <v/>
      </c>
      <c r="E99" s="120" t="str">
        <f>IF($A99="","",VLOOKUP($A99,СПИСКИ!$D:$J,4,FALSE))</f>
        <v/>
      </c>
      <c r="F99" s="120" t="str">
        <f>IF($A99="","",VLOOKUP($A99,СПИСКИ!$D:$J,5,FALSE))</f>
        <v/>
      </c>
      <c r="G99" s="120" t="str">
        <f>IF($A99="","",VLOOKUP($A99,СПИСКИ!$D:$J,6,FALSE))</f>
        <v/>
      </c>
      <c r="H99" s="120" t="str">
        <f>IF($A99="","",VLOOKUP($A99,СПИСКИ!$D:$J,7,FALSE))</f>
        <v/>
      </c>
    </row>
    <row r="100" spans="1:8" ht="15.75" hidden="1">
      <c r="A100" s="231"/>
      <c r="B100" s="119">
        <v>165</v>
      </c>
      <c r="C100" s="120" t="str">
        <f>IF($A100="","",VLOOKUP($A100,СПИСКИ!$D:$J,2,FALSE))</f>
        <v/>
      </c>
      <c r="D100" s="120" t="str">
        <f>IF($A100="","",VLOOKUP($A100,СПИСКИ!$D:$J,3,FALSE))</f>
        <v/>
      </c>
      <c r="E100" s="120" t="str">
        <f>IF($A100="","",VLOOKUP($A100,СПИСКИ!$D:$J,4,FALSE))</f>
        <v/>
      </c>
      <c r="F100" s="120" t="str">
        <f>IF($A100="","",VLOOKUP($A100,СПИСКИ!$D:$J,5,FALSE))</f>
        <v/>
      </c>
      <c r="G100" s="120" t="str">
        <f>IF($A100="","",VLOOKUP($A100,СПИСКИ!$D:$J,6,FALSE))</f>
        <v/>
      </c>
      <c r="H100" s="120" t="str">
        <f>IF($A100="","",VLOOKUP($A100,СПИСКИ!$D:$J,7,FALSE))</f>
        <v/>
      </c>
    </row>
    <row r="101" spans="1:8" ht="15.75" hidden="1">
      <c r="A101" s="231"/>
      <c r="B101" s="119">
        <v>166</v>
      </c>
      <c r="C101" s="120" t="str">
        <f>IF($A101="","",VLOOKUP($A101,СПИСКИ!$D:$J,2,FALSE))</f>
        <v/>
      </c>
      <c r="D101" s="120" t="str">
        <f>IF($A101="","",VLOOKUP($A101,СПИСКИ!$D:$J,3,FALSE))</f>
        <v/>
      </c>
      <c r="E101" s="120" t="str">
        <f>IF($A101="","",VLOOKUP($A101,СПИСКИ!$D:$J,4,FALSE))</f>
        <v/>
      </c>
      <c r="F101" s="120" t="str">
        <f>IF($A101="","",VLOOKUP($A101,СПИСКИ!$D:$J,5,FALSE))</f>
        <v/>
      </c>
      <c r="G101" s="120" t="str">
        <f>IF($A101="","",VLOOKUP($A101,СПИСКИ!$D:$J,6,FALSE))</f>
        <v/>
      </c>
      <c r="H101" s="120" t="str">
        <f>IF($A101="","",VLOOKUP($A101,СПИСКИ!$D:$J,7,FALSE))</f>
        <v/>
      </c>
    </row>
    <row r="102" spans="1:8" ht="15.75" hidden="1">
      <c r="A102" s="113"/>
      <c r="B102" s="119">
        <v>167</v>
      </c>
      <c r="C102" s="120" t="str">
        <f>IF($A102="","",VLOOKUP($A102,СПИСКИ!$D:$J,2,FALSE))</f>
        <v/>
      </c>
      <c r="D102" s="120" t="str">
        <f>IF($A102="","",VLOOKUP($A102,СПИСКИ!$D:$J,3,FALSE))</f>
        <v/>
      </c>
      <c r="E102" s="120" t="str">
        <f>IF($A102="","",VLOOKUP($A102,СПИСКИ!$D:$J,4,FALSE))</f>
        <v/>
      </c>
      <c r="F102" s="120" t="str">
        <f>IF($A102="","",VLOOKUP($A102,СПИСКИ!$D:$J,5,FALSE))</f>
        <v/>
      </c>
      <c r="G102" s="120" t="str">
        <f>IF($A102="","",VLOOKUP($A102,СПИСКИ!$D:$J,6,FALSE))</f>
        <v/>
      </c>
      <c r="H102" s="120" t="str">
        <f>IF($A102="","",VLOOKUP($A102,СПИСКИ!$D:$J,7,FALSE))</f>
        <v/>
      </c>
    </row>
    <row r="103" spans="1:8" ht="15.75" hidden="1">
      <c r="A103" s="113"/>
      <c r="B103" s="119">
        <v>168</v>
      </c>
      <c r="C103" s="120" t="str">
        <f>IF($A103="","",VLOOKUP($A103,СПИСКИ!$D:$J,2,FALSE))</f>
        <v/>
      </c>
      <c r="D103" s="120" t="str">
        <f>IF($A103="","",VLOOKUP($A103,СПИСКИ!$D:$J,3,FALSE))</f>
        <v/>
      </c>
      <c r="E103" s="120" t="str">
        <f>IF($A103="","",VLOOKUP($A103,СПИСКИ!$D:$J,4,FALSE))</f>
        <v/>
      </c>
      <c r="F103" s="120" t="str">
        <f>IF($A103="","",VLOOKUP($A103,СПИСКИ!$D:$J,5,FALSE))</f>
        <v/>
      </c>
      <c r="G103" s="120" t="str">
        <f>IF($A103="","",VLOOKUP($A103,СПИСКИ!$D:$J,6,FALSE))</f>
        <v/>
      </c>
      <c r="H103" s="120" t="str">
        <f>IF($A103="","",VLOOKUP($A103,СПИСКИ!$D:$J,7,FALSE))</f>
        <v/>
      </c>
    </row>
    <row r="104" spans="1:8" ht="15.75" hidden="1">
      <c r="A104" s="231"/>
      <c r="B104" s="119">
        <v>169</v>
      </c>
      <c r="C104" s="120" t="str">
        <f>IF($A104="","",VLOOKUP($A104,СПИСКИ!$D:$J,2,FALSE))</f>
        <v/>
      </c>
      <c r="D104" s="120" t="str">
        <f>IF($A104="","",VLOOKUP($A104,СПИСКИ!$D:$J,3,FALSE))</f>
        <v/>
      </c>
      <c r="E104" s="120" t="str">
        <f>IF($A104="","",VLOOKUP($A104,СПИСКИ!$D:$J,4,FALSE))</f>
        <v/>
      </c>
      <c r="F104" s="120" t="str">
        <f>IF($A104="","",VLOOKUP($A104,СПИСКИ!$D:$J,5,FALSE))</f>
        <v/>
      </c>
      <c r="G104" s="120" t="str">
        <f>IF($A104="","",VLOOKUP($A104,СПИСКИ!$D:$J,6,FALSE))</f>
        <v/>
      </c>
      <c r="H104" s="120" t="str">
        <f>IF($A104="","",VLOOKUP($A104,СПИСКИ!$D:$J,7,FALSE))</f>
        <v/>
      </c>
    </row>
    <row r="105" spans="1:8" ht="15.75" hidden="1">
      <c r="A105" s="231"/>
      <c r="B105" s="119">
        <v>170</v>
      </c>
      <c r="C105" s="120" t="str">
        <f>IF($A105="","",VLOOKUP($A105,СПИСКИ!$D:$J,2,FALSE))</f>
        <v/>
      </c>
      <c r="D105" s="120" t="str">
        <f>IF($A105="","",VLOOKUP($A105,СПИСКИ!$D:$J,3,FALSE))</f>
        <v/>
      </c>
      <c r="E105" s="120" t="str">
        <f>IF($A105="","",VLOOKUP($A105,СПИСКИ!$D:$J,4,FALSE))</f>
        <v/>
      </c>
      <c r="F105" s="120" t="str">
        <f>IF($A105="","",VLOOKUP($A105,СПИСКИ!$D:$J,5,FALSE))</f>
        <v/>
      </c>
      <c r="G105" s="120" t="str">
        <f>IF($A105="","",VLOOKUP($A105,СПИСКИ!$D:$J,6,FALSE))</f>
        <v/>
      </c>
      <c r="H105" s="120" t="str">
        <f>IF($A105="","",VLOOKUP($A105,СПИСКИ!$D:$J,7,FALSE))</f>
        <v/>
      </c>
    </row>
    <row r="106" spans="1:8" ht="15.75" hidden="1">
      <c r="A106" s="113"/>
      <c r="B106" s="119">
        <v>171</v>
      </c>
      <c r="C106" s="120" t="str">
        <f>IF($A106="","",VLOOKUP($A106,СПИСКИ!$D:$J,2,FALSE))</f>
        <v/>
      </c>
      <c r="D106" s="120" t="str">
        <f>IF($A106="","",VLOOKUP($A106,СПИСКИ!$D:$J,3,FALSE))</f>
        <v/>
      </c>
      <c r="E106" s="120" t="str">
        <f>IF($A106="","",VLOOKUP($A106,СПИСКИ!$D:$J,4,FALSE))</f>
        <v/>
      </c>
      <c r="F106" s="120" t="str">
        <f>IF($A106="","",VLOOKUP($A106,СПИСКИ!$D:$J,5,FALSE))</f>
        <v/>
      </c>
      <c r="G106" s="120" t="str">
        <f>IF($A106="","",VLOOKUP($A106,СПИСКИ!$D:$J,6,FALSE))</f>
        <v/>
      </c>
      <c r="H106" s="120" t="str">
        <f>IF($A106="","",VLOOKUP($A106,СПИСКИ!$D:$J,7,FALSE))</f>
        <v/>
      </c>
    </row>
    <row r="107" spans="1:8" ht="15.75" hidden="1">
      <c r="A107" s="113"/>
      <c r="B107" s="119">
        <v>172</v>
      </c>
      <c r="C107" s="120" t="str">
        <f>IF($A107="","",VLOOKUP($A107,СПИСКИ!$D:$J,2,FALSE))</f>
        <v/>
      </c>
      <c r="D107" s="120" t="str">
        <f>IF($A107="","",VLOOKUP($A107,СПИСКИ!$D:$J,3,FALSE))</f>
        <v/>
      </c>
      <c r="E107" s="120" t="str">
        <f>IF($A107="","",VLOOKUP($A107,СПИСКИ!$D:$J,4,FALSE))</f>
        <v/>
      </c>
      <c r="F107" s="120" t="str">
        <f>IF($A107="","",VLOOKUP($A107,СПИСКИ!$D:$J,5,FALSE))</f>
        <v/>
      </c>
      <c r="G107" s="120" t="str">
        <f>IF($A107="","",VLOOKUP($A107,СПИСКИ!$D:$J,6,FALSE))</f>
        <v/>
      </c>
      <c r="H107" s="120" t="str">
        <f>IF($A107="","",VLOOKUP($A107,СПИСКИ!$D:$J,7,FALSE))</f>
        <v/>
      </c>
    </row>
    <row r="108" spans="1:8" ht="15.75" hidden="1">
      <c r="A108" s="231"/>
      <c r="B108" s="119">
        <v>173</v>
      </c>
      <c r="C108" s="120" t="str">
        <f>IF($A108="","",VLOOKUP($A108,СПИСКИ!$D:$J,2,FALSE))</f>
        <v/>
      </c>
      <c r="D108" s="120" t="str">
        <f>IF($A108="","",VLOOKUP($A108,СПИСКИ!$D:$J,3,FALSE))</f>
        <v/>
      </c>
      <c r="E108" s="120" t="str">
        <f>IF($A108="","",VLOOKUP($A108,СПИСКИ!$D:$J,4,FALSE))</f>
        <v/>
      </c>
      <c r="F108" s="120" t="str">
        <f>IF($A108="","",VLOOKUP($A108,СПИСКИ!$D:$J,5,FALSE))</f>
        <v/>
      </c>
      <c r="G108" s="120" t="str">
        <f>IF($A108="","",VLOOKUP($A108,СПИСКИ!$D:$J,6,FALSE))</f>
        <v/>
      </c>
      <c r="H108" s="120" t="str">
        <f>IF($A108="","",VLOOKUP($A108,СПИСКИ!$D:$J,7,FALSE))</f>
        <v/>
      </c>
    </row>
    <row r="109" spans="1:8" ht="15.75" hidden="1">
      <c r="A109" s="231"/>
      <c r="B109" s="119">
        <v>174</v>
      </c>
      <c r="C109" s="120" t="str">
        <f>IF($A109="","",VLOOKUP($A109,СПИСКИ!$D:$J,2,FALSE))</f>
        <v/>
      </c>
      <c r="D109" s="120" t="str">
        <f>IF($A109="","",VLOOKUP($A109,СПИСКИ!$D:$J,3,FALSE))</f>
        <v/>
      </c>
      <c r="E109" s="120" t="str">
        <f>IF($A109="","",VLOOKUP($A109,СПИСКИ!$D:$J,4,FALSE))</f>
        <v/>
      </c>
      <c r="F109" s="120" t="str">
        <f>IF($A109="","",VLOOKUP($A109,СПИСКИ!$D:$J,5,FALSE))</f>
        <v/>
      </c>
      <c r="G109" s="120" t="str">
        <f>IF($A109="","",VLOOKUP($A109,СПИСКИ!$D:$J,6,FALSE))</f>
        <v/>
      </c>
      <c r="H109" s="120" t="str">
        <f>IF($A109="","",VLOOKUP($A109,СПИСКИ!$D:$J,7,FALSE))</f>
        <v/>
      </c>
    </row>
    <row r="110" spans="1:8" ht="15.75" hidden="1">
      <c r="A110" s="113"/>
      <c r="B110" s="119">
        <v>175</v>
      </c>
      <c r="C110" s="120" t="str">
        <f>IF($A110="","",VLOOKUP($A110,СПИСКИ!$D:$J,2,FALSE))</f>
        <v/>
      </c>
      <c r="D110" s="120" t="str">
        <f>IF($A110="","",VLOOKUP($A110,СПИСКИ!$D:$J,3,FALSE))</f>
        <v/>
      </c>
      <c r="E110" s="120" t="str">
        <f>IF($A110="","",VLOOKUP($A110,СПИСКИ!$D:$J,4,FALSE))</f>
        <v/>
      </c>
      <c r="F110" s="120" t="str">
        <f>IF($A110="","",VLOOKUP($A110,СПИСКИ!$D:$J,5,FALSE))</f>
        <v/>
      </c>
      <c r="G110" s="120" t="str">
        <f>IF($A110="","",VLOOKUP($A110,СПИСКИ!$D:$J,6,FALSE))</f>
        <v/>
      </c>
      <c r="H110" s="120" t="str">
        <f>IF($A110="","",VLOOKUP($A110,СПИСКИ!$D:$J,7,FALSE))</f>
        <v/>
      </c>
    </row>
    <row r="111" spans="1:8" ht="15.75" hidden="1">
      <c r="A111" s="113"/>
      <c r="B111" s="119">
        <v>176</v>
      </c>
      <c r="C111" s="120" t="str">
        <f>IF($A111="","",VLOOKUP($A111,СПИСКИ!$D:$J,2,FALSE))</f>
        <v/>
      </c>
      <c r="D111" s="120" t="str">
        <f>IF($A111="","",VLOOKUP($A111,СПИСКИ!$D:$J,3,FALSE))</f>
        <v/>
      </c>
      <c r="E111" s="120" t="str">
        <f>IF($A111="","",VLOOKUP($A111,СПИСКИ!$D:$J,4,FALSE))</f>
        <v/>
      </c>
      <c r="F111" s="120" t="str">
        <f>IF($A111="","",VLOOKUP($A111,СПИСКИ!$D:$J,5,FALSE))</f>
        <v/>
      </c>
      <c r="G111" s="120" t="str">
        <f>IF($A111="","",VLOOKUP($A111,СПИСКИ!$D:$J,6,FALSE))</f>
        <v/>
      </c>
      <c r="H111" s="120" t="str">
        <f>IF($A111="","",VLOOKUP($A111,СПИСКИ!$D:$J,7,FALSE))</f>
        <v/>
      </c>
    </row>
    <row r="112" spans="1:8" ht="15.75" hidden="1">
      <c r="A112" s="231"/>
      <c r="B112" s="119">
        <v>177</v>
      </c>
      <c r="C112" s="120" t="str">
        <f>IF($A112="","",VLOOKUP($A112,СПИСКИ!$D:$J,2,FALSE))</f>
        <v/>
      </c>
      <c r="D112" s="120" t="str">
        <f>IF($A112="","",VLOOKUP($A112,СПИСКИ!$D:$J,3,FALSE))</f>
        <v/>
      </c>
      <c r="E112" s="120" t="str">
        <f>IF($A112="","",VLOOKUP($A112,СПИСКИ!$D:$J,4,FALSE))</f>
        <v/>
      </c>
      <c r="F112" s="120" t="str">
        <f>IF($A112="","",VLOOKUP($A112,СПИСКИ!$D:$J,5,FALSE))</f>
        <v/>
      </c>
      <c r="G112" s="120" t="str">
        <f>IF($A112="","",VLOOKUP($A112,СПИСКИ!$D:$J,6,FALSE))</f>
        <v/>
      </c>
      <c r="H112" s="120" t="str">
        <f>IF($A112="","",VLOOKUP($A112,СПИСКИ!$D:$J,7,FALSE))</f>
        <v/>
      </c>
    </row>
    <row r="113" spans="1:11" ht="15.75" hidden="1">
      <c r="A113" s="231"/>
      <c r="B113" s="119">
        <v>178</v>
      </c>
      <c r="C113" s="120" t="str">
        <f>IF($A113="","",VLOOKUP($A113,СПИСКИ!$D:$J,2,FALSE))</f>
        <v/>
      </c>
      <c r="D113" s="120" t="str">
        <f>IF($A113="","",VLOOKUP($A113,СПИСКИ!$D:$J,3,FALSE))</f>
        <v/>
      </c>
      <c r="E113" s="120" t="str">
        <f>IF($A113="","",VLOOKUP($A113,СПИСКИ!$D:$J,4,FALSE))</f>
        <v/>
      </c>
      <c r="F113" s="120" t="str">
        <f>IF($A113="","",VLOOKUP($A113,СПИСКИ!$D:$J,5,FALSE))</f>
        <v/>
      </c>
      <c r="G113" s="120" t="str">
        <f>IF($A113="","",VLOOKUP($A113,СПИСКИ!$D:$J,6,FALSE))</f>
        <v/>
      </c>
      <c r="H113" s="120" t="str">
        <f>IF($A113="","",VLOOKUP($A113,СПИСКИ!$D:$J,7,FALSE))</f>
        <v/>
      </c>
    </row>
    <row r="114" spans="1:11" ht="15.75" hidden="1">
      <c r="A114" s="113"/>
      <c r="B114" s="119">
        <v>179</v>
      </c>
      <c r="C114" s="120" t="str">
        <f>IF($A114="","",VLOOKUP($A114,СПИСКИ!$D:$J,2,FALSE))</f>
        <v/>
      </c>
      <c r="D114" s="120" t="str">
        <f>IF($A114="","",VLOOKUP($A114,СПИСКИ!$D:$J,3,FALSE))</f>
        <v/>
      </c>
      <c r="E114" s="120" t="str">
        <f>IF($A114="","",VLOOKUP($A114,СПИСКИ!$D:$J,4,FALSE))</f>
        <v/>
      </c>
      <c r="F114" s="120" t="str">
        <f>IF($A114="","",VLOOKUP($A114,СПИСКИ!$D:$J,5,FALSE))</f>
        <v/>
      </c>
      <c r="G114" s="120" t="str">
        <f>IF($A114="","",VLOOKUP($A114,СПИСКИ!$D:$J,6,FALSE))</f>
        <v/>
      </c>
      <c r="H114" s="120" t="str">
        <f>IF($A114="","",VLOOKUP($A114,СПИСКИ!$D:$J,7,FALSE))</f>
        <v/>
      </c>
    </row>
    <row r="115" spans="1:11" ht="15.75" hidden="1">
      <c r="A115" s="113"/>
      <c r="B115" s="119">
        <v>180</v>
      </c>
      <c r="C115" s="120" t="str">
        <f>IF($A115="","",VLOOKUP($A115,СПИСКИ!$D:$J,2,FALSE))</f>
        <v/>
      </c>
      <c r="D115" s="120" t="str">
        <f>IF($A115="","",VLOOKUP($A115,СПИСКИ!$D:$J,3,FALSE))</f>
        <v/>
      </c>
      <c r="E115" s="120" t="str">
        <f>IF($A115="","",VLOOKUP($A115,СПИСКИ!$D:$J,4,FALSE))</f>
        <v/>
      </c>
      <c r="F115" s="120" t="str">
        <f>IF($A115="","",VLOOKUP($A115,СПИСКИ!$D:$J,5,FALSE))</f>
        <v/>
      </c>
      <c r="G115" s="120" t="str">
        <f>IF($A115="","",VLOOKUP($A115,СПИСКИ!$D:$J,6,FALSE))</f>
        <v/>
      </c>
      <c r="H115" s="120" t="str">
        <f>IF($A115="","",VLOOKUP($A115,СПИСКИ!$D:$J,7,FALSE))</f>
        <v/>
      </c>
    </row>
    <row r="116" spans="1:11" ht="15.75" hidden="1">
      <c r="A116" s="231"/>
      <c r="B116" s="119">
        <v>181</v>
      </c>
      <c r="C116" s="120" t="str">
        <f>IF($A116="","",VLOOKUP($A116,СПИСКИ!$D:$J,2,FALSE))</f>
        <v/>
      </c>
      <c r="D116" s="120" t="str">
        <f>IF($A116="","",VLOOKUP($A116,СПИСКИ!$D:$J,3,FALSE))</f>
        <v/>
      </c>
      <c r="E116" s="120" t="str">
        <f>IF($A116="","",VLOOKUP($A116,СПИСКИ!$D:$J,4,FALSE))</f>
        <v/>
      </c>
      <c r="F116" s="120" t="str">
        <f>IF($A116="","",VLOOKUP($A116,СПИСКИ!$D:$J,5,FALSE))</f>
        <v/>
      </c>
      <c r="G116" s="120" t="str">
        <f>IF($A116="","",VLOOKUP($A116,СПИСКИ!$D:$J,6,FALSE))</f>
        <v/>
      </c>
      <c r="H116" s="120" t="str">
        <f>IF($A116="","",VLOOKUP($A116,СПИСКИ!$D:$J,7,FALSE))</f>
        <v/>
      </c>
    </row>
    <row r="117" spans="1:11" ht="15.75" hidden="1">
      <c r="A117" s="231"/>
      <c r="B117" s="119">
        <v>182</v>
      </c>
      <c r="C117" s="120" t="str">
        <f>IF($A117="","",VLOOKUP($A117,СПИСКИ!$D:$J,2,FALSE))</f>
        <v/>
      </c>
      <c r="D117" s="120" t="str">
        <f>IF($A117="","",VLOOKUP($A117,СПИСКИ!$D:$J,3,FALSE))</f>
        <v/>
      </c>
      <c r="E117" s="120" t="str">
        <f>IF($A117="","",VLOOKUP($A117,СПИСКИ!$D:$J,4,FALSE))</f>
        <v/>
      </c>
      <c r="F117" s="120" t="str">
        <f>IF($A117="","",VLOOKUP($A117,СПИСКИ!$D:$J,5,FALSE))</f>
        <v/>
      </c>
      <c r="G117" s="120" t="str">
        <f>IF($A117="","",VLOOKUP($A117,СПИСКИ!$D:$J,6,FALSE))</f>
        <v/>
      </c>
      <c r="H117" s="120" t="str">
        <f>IF($A117="","",VLOOKUP($A117,СПИСКИ!$D:$J,7,FALSE))</f>
        <v/>
      </c>
    </row>
    <row r="118" spans="1:11" ht="15.75" hidden="1">
      <c r="A118" s="113"/>
      <c r="B118" s="119">
        <v>183</v>
      </c>
      <c r="C118" s="120" t="str">
        <f>IF($A118="","",VLOOKUP($A118,СПИСКИ!$D:$J,2,FALSE))</f>
        <v/>
      </c>
      <c r="D118" s="120" t="str">
        <f>IF($A118="","",VLOOKUP($A118,СПИСКИ!$D:$J,3,FALSE))</f>
        <v/>
      </c>
      <c r="E118" s="120" t="str">
        <f>IF($A118="","",VLOOKUP($A118,СПИСКИ!$D:$J,4,FALSE))</f>
        <v/>
      </c>
      <c r="F118" s="120" t="str">
        <f>IF($A118="","",VLOOKUP($A118,СПИСКИ!$D:$J,5,FALSE))</f>
        <v/>
      </c>
      <c r="G118" s="120" t="str">
        <f>IF($A118="","",VLOOKUP($A118,СПИСКИ!$D:$J,6,FALSE))</f>
        <v/>
      </c>
      <c r="H118" s="120" t="str">
        <f>IF($A118="","",VLOOKUP($A118,СПИСКИ!$D:$J,7,FALSE))</f>
        <v/>
      </c>
    </row>
    <row r="119" spans="1:11" ht="15.75" hidden="1">
      <c r="A119" s="113"/>
      <c r="B119" s="119">
        <v>184</v>
      </c>
      <c r="C119" s="120" t="str">
        <f>IF($A119="","",VLOOKUP($A119,СПИСКИ!$D:$J,2,FALSE))</f>
        <v/>
      </c>
      <c r="D119" s="120" t="str">
        <f>IF($A119="","",VLOOKUP($A119,СПИСКИ!$D:$J,3,FALSE))</f>
        <v/>
      </c>
      <c r="E119" s="120" t="str">
        <f>IF($A119="","",VLOOKUP($A119,СПИСКИ!$D:$J,4,FALSE))</f>
        <v/>
      </c>
      <c r="F119" s="120" t="str">
        <f>IF($A119="","",VLOOKUP($A119,СПИСКИ!$D:$J,5,FALSE))</f>
        <v/>
      </c>
      <c r="G119" s="120" t="str">
        <f>IF($A119="","",VLOOKUP($A119,СПИСКИ!$D:$J,6,FALSE))</f>
        <v/>
      </c>
      <c r="H119" s="120" t="str">
        <f>IF($A119="","",VLOOKUP($A119,СПИСКИ!$D:$J,7,FALSE))</f>
        <v/>
      </c>
    </row>
    <row r="120" spans="1:11" ht="15.75" hidden="1">
      <c r="A120" s="231"/>
      <c r="B120" s="119">
        <v>185</v>
      </c>
      <c r="C120" s="120" t="str">
        <f>IF($A120="","",VLOOKUP($A120,СПИСКИ!$D:$J,2,FALSE))</f>
        <v/>
      </c>
      <c r="D120" s="120" t="str">
        <f>IF($A120="","",VLOOKUP($A120,СПИСКИ!$D:$J,3,FALSE))</f>
        <v/>
      </c>
      <c r="E120" s="120" t="str">
        <f>IF($A120="","",VLOOKUP($A120,СПИСКИ!$D:$J,4,FALSE))</f>
        <v/>
      </c>
      <c r="F120" s="120" t="str">
        <f>IF($A120="","",VLOOKUP($A120,СПИСКИ!$D:$J,5,FALSE))</f>
        <v/>
      </c>
      <c r="G120" s="120" t="str">
        <f>IF($A120="","",VLOOKUP($A120,СПИСКИ!$D:$J,6,FALSE))</f>
        <v/>
      </c>
      <c r="H120" s="120" t="str">
        <f>IF($A120="","",VLOOKUP($A120,СПИСКИ!$D:$J,7,FALSE))</f>
        <v/>
      </c>
    </row>
    <row r="121" spans="1:11" ht="15.75" hidden="1">
      <c r="A121" s="231"/>
      <c r="B121" s="119">
        <v>186</v>
      </c>
      <c r="C121" s="120" t="str">
        <f>IF($A121="","",VLOOKUP($A121,СПИСКИ!$D:$J,2,FALSE))</f>
        <v/>
      </c>
      <c r="D121" s="120" t="str">
        <f>IF($A121="","",VLOOKUP($A121,СПИСКИ!$D:$J,3,FALSE))</f>
        <v/>
      </c>
      <c r="E121" s="120" t="str">
        <f>IF($A121="","",VLOOKUP($A121,СПИСКИ!$D:$J,4,FALSE))</f>
        <v/>
      </c>
      <c r="F121" s="120" t="str">
        <f>IF($A121="","",VLOOKUP($A121,СПИСКИ!$D:$J,5,FALSE))</f>
        <v/>
      </c>
      <c r="G121" s="120" t="str">
        <f>IF($A121="","",VLOOKUP($A121,СПИСКИ!$D:$J,6,FALSE))</f>
        <v/>
      </c>
      <c r="H121" s="120" t="str">
        <f>IF($A121="","",VLOOKUP($A121,СПИСКИ!$D:$J,7,FALSE))</f>
        <v/>
      </c>
    </row>
    <row r="122" spans="1:11" ht="15.75" hidden="1">
      <c r="A122" s="113"/>
      <c r="B122" s="119">
        <v>187</v>
      </c>
      <c r="C122" s="120" t="str">
        <f>IF($A122="","",VLOOKUP($A122,СПИСКИ!$D:$J,2,FALSE))</f>
        <v/>
      </c>
      <c r="D122" s="120" t="str">
        <f>IF($A122="","",VLOOKUP($A122,СПИСКИ!$D:$J,3,FALSE))</f>
        <v/>
      </c>
      <c r="E122" s="120" t="str">
        <f>IF($A122="","",VLOOKUP($A122,СПИСКИ!$D:$J,4,FALSE))</f>
        <v/>
      </c>
      <c r="F122" s="120" t="str">
        <f>IF($A122="","",VLOOKUP($A122,СПИСКИ!$D:$J,5,FALSE))</f>
        <v/>
      </c>
      <c r="G122" s="120" t="str">
        <f>IF($A122="","",VLOOKUP($A122,СПИСКИ!$D:$J,6,FALSE))</f>
        <v/>
      </c>
      <c r="H122" s="120" t="str">
        <f>IF($A122="","",VLOOKUP($A122,СПИСКИ!$D:$J,7,FALSE))</f>
        <v/>
      </c>
    </row>
    <row r="123" spans="1:11" s="122" customFormat="1" ht="15.75" hidden="1">
      <c r="A123" s="113"/>
      <c r="B123" s="119">
        <v>188</v>
      </c>
      <c r="C123" s="120" t="str">
        <f>IF($A123="","",VLOOKUP($A123,СПИСКИ!$D:$J,2,FALSE))</f>
        <v/>
      </c>
      <c r="D123" s="120" t="str">
        <f>IF($A123="","",VLOOKUP($A123,СПИСКИ!$D:$J,3,FALSE))</f>
        <v/>
      </c>
      <c r="E123" s="120" t="str">
        <f>IF($A123="","",VLOOKUP($A123,СПИСКИ!$D:$J,4,FALSE))</f>
        <v/>
      </c>
      <c r="F123" s="120" t="str">
        <f>IF($A123="","",VLOOKUP($A123,СПИСКИ!$D:$J,5,FALSE))</f>
        <v/>
      </c>
      <c r="G123" s="120" t="str">
        <f>IF($A123="","",VLOOKUP($A123,СПИСКИ!$D:$J,6,FALSE))</f>
        <v/>
      </c>
      <c r="H123" s="120" t="str">
        <f>IF($A123="","",VLOOKUP($A123,СПИСКИ!$D:$J,7,FALSE))</f>
        <v/>
      </c>
      <c r="I123" s="121"/>
      <c r="J123" s="121"/>
      <c r="K123" s="121"/>
    </row>
    <row r="124" spans="1:11" s="122" customFormat="1" ht="15.75" hidden="1">
      <c r="A124" s="231"/>
      <c r="B124" s="119">
        <v>189</v>
      </c>
      <c r="C124" s="120" t="str">
        <f>IF($A124="","",VLOOKUP($A124,СПИСКИ!$D:$J,2,FALSE))</f>
        <v/>
      </c>
      <c r="D124" s="120" t="str">
        <f>IF($A124="","",VLOOKUP($A124,СПИСКИ!$D:$J,3,FALSE))</f>
        <v/>
      </c>
      <c r="E124" s="120" t="str">
        <f>IF($A124="","",VLOOKUP($A124,СПИСКИ!$D:$J,4,FALSE))</f>
        <v/>
      </c>
      <c r="F124" s="120" t="str">
        <f>IF($A124="","",VLOOKUP($A124,СПИСКИ!$D:$J,5,FALSE))</f>
        <v/>
      </c>
      <c r="G124" s="120" t="str">
        <f>IF($A124="","",VLOOKUP($A124,СПИСКИ!$D:$J,6,FALSE))</f>
        <v/>
      </c>
      <c r="H124" s="120" t="str">
        <f>IF($A124="","",VLOOKUP($A124,СПИСКИ!$D:$J,7,FALSE))</f>
        <v/>
      </c>
      <c r="I124" s="121"/>
      <c r="J124" s="121"/>
      <c r="K124" s="121"/>
    </row>
    <row r="125" spans="1:11" ht="15.75" hidden="1">
      <c r="A125" s="231"/>
      <c r="B125" s="119">
        <v>190</v>
      </c>
      <c r="C125" s="120" t="str">
        <f>IF($A125="","",VLOOKUP($A125,СПИСКИ!$D:$J,2,FALSE))</f>
        <v/>
      </c>
      <c r="D125" s="120" t="str">
        <f>IF($A125="","",VLOOKUP($A125,СПИСКИ!$D:$J,3,FALSE))</f>
        <v/>
      </c>
      <c r="E125" s="120" t="str">
        <f>IF($A125="","",VLOOKUP($A125,СПИСКИ!$D:$J,4,FALSE))</f>
        <v/>
      </c>
      <c r="F125" s="120" t="str">
        <f>IF($A125="","",VLOOKUP($A125,СПИСКИ!$D:$J,5,FALSE))</f>
        <v/>
      </c>
      <c r="G125" s="120" t="str">
        <f>IF($A125="","",VLOOKUP($A125,СПИСКИ!$D:$J,6,FALSE))</f>
        <v/>
      </c>
      <c r="H125" s="120" t="str">
        <f>IF($A125="","",VLOOKUP($A125,СПИСКИ!$D:$J,7,FALSE))</f>
        <v/>
      </c>
    </row>
    <row r="126" spans="1:11" ht="15.75" hidden="1">
      <c r="A126" s="232"/>
      <c r="B126" s="119">
        <v>191</v>
      </c>
      <c r="C126" s="120" t="str">
        <f>IF($A126="","",VLOOKUP($A126,СПИСКИ!$D:$J,2,FALSE))</f>
        <v/>
      </c>
      <c r="D126" s="120" t="str">
        <f>IF($A126="","",VLOOKUP($A126,СПИСКИ!$D:$J,3,FALSE))</f>
        <v/>
      </c>
      <c r="E126" s="120" t="str">
        <f>IF($A126="","",VLOOKUP($A126,СПИСКИ!$D:$J,4,FALSE))</f>
        <v/>
      </c>
      <c r="F126" s="120" t="str">
        <f>IF($A126="","",VLOOKUP($A126,СПИСКИ!$D:$J,5,FALSE))</f>
        <v/>
      </c>
      <c r="G126" s="120" t="str">
        <f>IF($A126="","",VLOOKUP($A126,СПИСКИ!$D:$J,6,FALSE))</f>
        <v/>
      </c>
      <c r="H126" s="120" t="str">
        <f>IF($A126="","",VLOOKUP($A126,СПИСКИ!$D:$J,7,FALSE))</f>
        <v/>
      </c>
    </row>
    <row r="127" spans="1:11" ht="15.75" hidden="1">
      <c r="B127" s="119">
        <v>192</v>
      </c>
      <c r="C127" s="120" t="str">
        <f>IF($A127="","",VLOOKUP($A127,СПИСКИ!$D:$J,2,FALSE))</f>
        <v/>
      </c>
      <c r="D127" s="120" t="str">
        <f>IF($A127="","",VLOOKUP($A127,СПИСКИ!$D:$J,3,FALSE))</f>
        <v/>
      </c>
      <c r="E127" s="120" t="str">
        <f>IF($A127="","",VLOOKUP($A127,СПИСКИ!$D:$J,4,FALSE))</f>
        <v/>
      </c>
      <c r="F127" s="120" t="str">
        <f>IF($A127="","",VLOOKUP($A127,СПИСКИ!$D:$J,5,FALSE))</f>
        <v/>
      </c>
      <c r="G127" s="120" t="str">
        <f>IF($A127="","",VLOOKUP($A127,СПИСКИ!$D:$J,6,FALSE))</f>
        <v/>
      </c>
      <c r="H127" s="120" t="str">
        <f>IF($A127="","",VLOOKUP($A127,СПИСКИ!$D:$J,7,FALSE))</f>
        <v/>
      </c>
    </row>
    <row r="128" spans="1:11" ht="15.75" hidden="1">
      <c r="A128" s="231"/>
      <c r="B128" s="119">
        <v>193</v>
      </c>
      <c r="C128" s="120" t="str">
        <f>IF($A128="","",VLOOKUP($A128,СПИСКИ!$D:$J,2,FALSE))</f>
        <v/>
      </c>
      <c r="D128" s="120" t="str">
        <f>IF($A128="","",VLOOKUP($A128,СПИСКИ!$D:$J,3,FALSE))</f>
        <v/>
      </c>
      <c r="E128" s="120" t="str">
        <f>IF($A128="","",VLOOKUP($A128,СПИСКИ!$D:$J,4,FALSE))</f>
        <v/>
      </c>
      <c r="F128" s="120" t="str">
        <f>IF($A128="","",VLOOKUP($A128,СПИСКИ!$D:$J,5,FALSE))</f>
        <v/>
      </c>
      <c r="G128" s="120" t="str">
        <f>IF($A128="","",VLOOKUP($A128,СПИСКИ!$D:$J,6,FALSE))</f>
        <v/>
      </c>
      <c r="H128" s="120" t="str">
        <f>IF($A128="","",VLOOKUP($A128,СПИСКИ!$D:$J,7,FALSE))</f>
        <v/>
      </c>
    </row>
    <row r="129" spans="1:8" ht="15.75" hidden="1">
      <c r="A129" s="231"/>
      <c r="B129" s="119">
        <v>194</v>
      </c>
      <c r="C129" s="120" t="str">
        <f>IF($A129="","",VLOOKUP($A129,СПИСКИ!$D:$J,2,FALSE))</f>
        <v/>
      </c>
      <c r="D129" s="120" t="str">
        <f>IF($A129="","",VLOOKUP($A129,СПИСКИ!$D:$J,3,FALSE))</f>
        <v/>
      </c>
      <c r="E129" s="120" t="str">
        <f>IF($A129="","",VLOOKUP($A129,СПИСКИ!$D:$J,4,FALSE))</f>
        <v/>
      </c>
      <c r="F129" s="120" t="str">
        <f>IF($A129="","",VLOOKUP($A129,СПИСКИ!$D:$J,5,FALSE))</f>
        <v/>
      </c>
      <c r="G129" s="120" t="str">
        <f>IF($A129="","",VLOOKUP($A129,СПИСКИ!$D:$J,6,FALSE))</f>
        <v/>
      </c>
      <c r="H129" s="120" t="str">
        <f>IF($A129="","",VLOOKUP($A129,СПИСКИ!$D:$J,7,FALSE))</f>
        <v/>
      </c>
    </row>
    <row r="130" spans="1:8" ht="15.75" hidden="1">
      <c r="B130" s="119">
        <v>195</v>
      </c>
      <c r="C130" s="120" t="str">
        <f>IF($A130="","",VLOOKUP($A130,СПИСКИ!$D:$J,2,FALSE))</f>
        <v/>
      </c>
      <c r="D130" s="120" t="str">
        <f>IF($A130="","",VLOOKUP($A130,СПИСКИ!$D:$J,3,FALSE))</f>
        <v/>
      </c>
      <c r="E130" s="120" t="str">
        <f>IF($A130="","",VLOOKUP($A130,СПИСКИ!$D:$J,4,FALSE))</f>
        <v/>
      </c>
      <c r="F130" s="120" t="str">
        <f>IF($A130="","",VLOOKUP($A130,СПИСКИ!$D:$J,5,FALSE))</f>
        <v/>
      </c>
      <c r="G130" s="120" t="str">
        <f>IF($A130="","",VLOOKUP($A130,СПИСКИ!$D:$J,6,FALSE))</f>
        <v/>
      </c>
      <c r="H130" s="120" t="str">
        <f>IF($A130="","",VLOOKUP($A130,СПИСКИ!$D:$J,7,FALSE))</f>
        <v/>
      </c>
    </row>
    <row r="131" spans="1:8" ht="15.75" hidden="1">
      <c r="B131" s="119">
        <v>196</v>
      </c>
      <c r="C131" s="120" t="str">
        <f>IF($A131="","",VLOOKUP($A131,СПИСКИ!$D:$J,2,FALSE))</f>
        <v/>
      </c>
      <c r="D131" s="120" t="str">
        <f>IF($A131="","",VLOOKUP($A131,СПИСКИ!$D:$J,3,FALSE))</f>
        <v/>
      </c>
      <c r="E131" s="120" t="str">
        <f>IF($A131="","",VLOOKUP($A131,СПИСКИ!$D:$J,4,FALSE))</f>
        <v/>
      </c>
      <c r="F131" s="120" t="str">
        <f>IF($A131="","",VLOOKUP($A131,СПИСКИ!$D:$J,5,FALSE))</f>
        <v/>
      </c>
      <c r="G131" s="120" t="str">
        <f>IF($A131="","",VLOOKUP($A131,СПИСКИ!$D:$J,6,FALSE))</f>
        <v/>
      </c>
      <c r="H131" s="120" t="str">
        <f>IF($A131="","",VLOOKUP($A131,СПИСКИ!$D:$J,7,FALSE))</f>
        <v/>
      </c>
    </row>
    <row r="132" spans="1:8" ht="15.75" hidden="1">
      <c r="A132" s="231"/>
      <c r="B132" s="119">
        <v>197</v>
      </c>
      <c r="C132" s="120" t="str">
        <f>IF($A132="","",VLOOKUP($A132,СПИСКИ!$D:$J,2,FALSE))</f>
        <v/>
      </c>
      <c r="D132" s="120" t="str">
        <f>IF($A132="","",VLOOKUP($A132,СПИСКИ!$D:$J,3,FALSE))</f>
        <v/>
      </c>
      <c r="E132" s="120" t="str">
        <f>IF($A132="","",VLOOKUP($A132,СПИСКИ!$D:$J,4,FALSE))</f>
        <v/>
      </c>
      <c r="F132" s="120" t="str">
        <f>IF($A132="","",VLOOKUP($A132,СПИСКИ!$D:$J,5,FALSE))</f>
        <v/>
      </c>
      <c r="G132" s="120" t="str">
        <f>IF($A132="","",VLOOKUP($A132,СПИСКИ!$D:$J,6,FALSE))</f>
        <v/>
      </c>
      <c r="H132" s="120" t="str">
        <f>IF($A132="","",VLOOKUP($A132,СПИСКИ!$D:$J,7,FALSE))</f>
        <v/>
      </c>
    </row>
    <row r="133" spans="1:8" ht="15.75" hidden="1">
      <c r="A133" s="231"/>
      <c r="B133" s="119">
        <v>198</v>
      </c>
      <c r="C133" s="120" t="str">
        <f>IF($A133="","",VLOOKUP($A133,СПИСКИ!$D:$J,2,FALSE))</f>
        <v/>
      </c>
      <c r="D133" s="120" t="str">
        <f>IF($A133="","",VLOOKUP($A133,СПИСКИ!$D:$J,3,FALSE))</f>
        <v/>
      </c>
      <c r="E133" s="120" t="str">
        <f>IF($A133="","",VLOOKUP($A133,СПИСКИ!$D:$J,4,FALSE))</f>
        <v/>
      </c>
      <c r="F133" s="120" t="str">
        <f>IF($A133="","",VLOOKUP($A133,СПИСКИ!$D:$J,5,FALSE))</f>
        <v/>
      </c>
      <c r="G133" s="120" t="str">
        <f>IF($A133="","",VLOOKUP($A133,СПИСКИ!$D:$J,6,FALSE))</f>
        <v/>
      </c>
      <c r="H133" s="120" t="str">
        <f>IF($A133="","",VLOOKUP($A133,СПИСКИ!$D:$J,7,FALSE))</f>
        <v/>
      </c>
    </row>
    <row r="134" spans="1:8" ht="15.75" hidden="1">
      <c r="B134" s="119">
        <v>199</v>
      </c>
      <c r="C134" s="120" t="str">
        <f>IF($A134="","",VLOOKUP($A134,СПИСКИ!$D:$J,2,FALSE))</f>
        <v/>
      </c>
      <c r="D134" s="120" t="str">
        <f>IF($A134="","",VLOOKUP($A134,СПИСКИ!$D:$J,3,FALSE))</f>
        <v/>
      </c>
      <c r="E134" s="120" t="str">
        <f>IF($A134="","",VLOOKUP($A134,СПИСКИ!$D:$J,4,FALSE))</f>
        <v/>
      </c>
      <c r="F134" s="120" t="str">
        <f>IF($A134="","",VLOOKUP($A134,СПИСКИ!$D:$J,5,FALSE))</f>
        <v/>
      </c>
      <c r="G134" s="120" t="str">
        <f>IF($A134="","",VLOOKUP($A134,СПИСКИ!$D:$J,6,FALSE))</f>
        <v/>
      </c>
      <c r="H134" s="120" t="str">
        <f>IF($A134="","",VLOOKUP($A134,СПИСКИ!$D:$J,7,FALSE))</f>
        <v/>
      </c>
    </row>
    <row r="135" spans="1:8" ht="15.75" hidden="1">
      <c r="B135" s="119">
        <v>200</v>
      </c>
      <c r="C135" s="120" t="str">
        <f>IF($A135="","",VLOOKUP($A135,СПИСКИ!$D:$J,2,FALSE))</f>
        <v/>
      </c>
      <c r="D135" s="120" t="str">
        <f>IF($A135="","",VLOOKUP($A135,СПИСКИ!$D:$J,3,FALSE))</f>
        <v/>
      </c>
      <c r="E135" s="120" t="str">
        <f>IF($A135="","",VLOOKUP($A135,СПИСКИ!$D:$J,4,FALSE))</f>
        <v/>
      </c>
      <c r="F135" s="120" t="str">
        <f>IF($A135="","",VLOOKUP($A135,СПИСКИ!$D:$J,5,FALSE))</f>
        <v/>
      </c>
      <c r="G135" s="120" t="str">
        <f>IF($A135="","",VLOOKUP($A135,СПИСКИ!$D:$J,6,FALSE))</f>
        <v/>
      </c>
      <c r="H135" s="120" t="str">
        <f>IF($A135="","",VLOOKUP($A135,СПИСКИ!$D:$J,7,FALSE))</f>
        <v/>
      </c>
    </row>
    <row r="136" spans="1:8" ht="15.75" hidden="1">
      <c r="A136" s="231"/>
      <c r="B136" s="119">
        <v>201</v>
      </c>
      <c r="C136" s="120" t="str">
        <f>IF($A136="","",VLOOKUP($A136,СПИСКИ!$D:$J,2,FALSE))</f>
        <v/>
      </c>
      <c r="D136" s="120" t="str">
        <f>IF($A136="","",VLOOKUP($A136,СПИСКИ!$D:$J,3,FALSE))</f>
        <v/>
      </c>
      <c r="E136" s="120" t="str">
        <f>IF($A136="","",VLOOKUP($A136,СПИСКИ!$D:$J,4,FALSE))</f>
        <v/>
      </c>
      <c r="F136" s="120" t="str">
        <f>IF($A136="","",VLOOKUP($A136,СПИСКИ!$D:$J,5,FALSE))</f>
        <v/>
      </c>
      <c r="G136" s="120" t="str">
        <f>IF($A136="","",VLOOKUP($A136,СПИСКИ!$D:$J,6,FALSE))</f>
        <v/>
      </c>
      <c r="H136" s="120" t="str">
        <f>IF($A136="","",VLOOKUP($A136,СПИСКИ!$D:$J,7,FALSE))</f>
        <v/>
      </c>
    </row>
    <row r="137" spans="1:8" ht="15.75" hidden="1">
      <c r="A137" s="231"/>
      <c r="B137" s="119">
        <v>202</v>
      </c>
      <c r="C137" s="120" t="str">
        <f>IF($A137="","",VLOOKUP($A137,СПИСКИ!$D:$J,2,FALSE))</f>
        <v/>
      </c>
      <c r="D137" s="120" t="str">
        <f>IF($A137="","",VLOOKUP($A137,СПИСКИ!$D:$J,3,FALSE))</f>
        <v/>
      </c>
      <c r="E137" s="120" t="str">
        <f>IF($A137="","",VLOOKUP($A137,СПИСКИ!$D:$J,4,FALSE))</f>
        <v/>
      </c>
      <c r="F137" s="120" t="str">
        <f>IF($A137="","",VLOOKUP($A137,СПИСКИ!$D:$J,5,FALSE))</f>
        <v/>
      </c>
      <c r="G137" s="120" t="str">
        <f>IF($A137="","",VLOOKUP($A137,СПИСКИ!$D:$J,6,FALSE))</f>
        <v/>
      </c>
      <c r="H137" s="120" t="str">
        <f>IF($A137="","",VLOOKUP($A137,СПИСКИ!$D:$J,7,FALSE))</f>
        <v/>
      </c>
    </row>
    <row r="138" spans="1:8" ht="15.75">
      <c r="A138" s="232">
        <v>1</v>
      </c>
      <c r="B138" s="119">
        <v>1</v>
      </c>
      <c r="C138" s="120" t="s">
        <v>13501</v>
      </c>
      <c r="D138" s="120" t="s">
        <v>161</v>
      </c>
      <c r="E138" s="120" t="s">
        <v>13502</v>
      </c>
      <c r="F138" s="120">
        <v>345</v>
      </c>
      <c r="G138" s="120" t="s">
        <v>123</v>
      </c>
      <c r="H138" s="120" t="s">
        <v>13589</v>
      </c>
    </row>
    <row r="139" spans="1:8" ht="15.75">
      <c r="A139" s="123">
        <v>2</v>
      </c>
      <c r="B139" s="119">
        <v>2</v>
      </c>
      <c r="C139" s="120" t="s">
        <v>13635</v>
      </c>
      <c r="D139" s="120" t="s">
        <v>1033</v>
      </c>
      <c r="E139" s="120" t="s">
        <v>13503</v>
      </c>
      <c r="F139" s="120">
        <v>416</v>
      </c>
      <c r="G139" s="120" t="s">
        <v>793</v>
      </c>
      <c r="H139" s="120" t="s">
        <v>13589</v>
      </c>
    </row>
    <row r="140" spans="1:8" ht="15.75">
      <c r="A140" s="113">
        <v>21</v>
      </c>
      <c r="B140" s="119">
        <v>3</v>
      </c>
      <c r="C140" s="120" t="s">
        <v>13506</v>
      </c>
      <c r="D140" s="120" t="s">
        <v>818</v>
      </c>
      <c r="E140" s="120" t="s">
        <v>13502</v>
      </c>
      <c r="F140" s="120">
        <v>1227</v>
      </c>
      <c r="G140" s="120" t="s">
        <v>123</v>
      </c>
      <c r="H140" s="120" t="s">
        <v>13505</v>
      </c>
    </row>
    <row r="141" spans="1:8" ht="15.75">
      <c r="A141" s="232">
        <v>22</v>
      </c>
      <c r="B141" s="119">
        <v>4</v>
      </c>
      <c r="C141" s="120" t="s">
        <v>13507</v>
      </c>
      <c r="D141" s="120" t="s">
        <v>237</v>
      </c>
      <c r="E141" s="120" t="s">
        <v>13502</v>
      </c>
      <c r="F141" s="120">
        <v>618</v>
      </c>
      <c r="G141" s="120" t="s">
        <v>123</v>
      </c>
      <c r="H141" s="120" t="s">
        <v>13504</v>
      </c>
    </row>
    <row r="142" spans="1:8" ht="15.75">
      <c r="A142" s="123">
        <v>121</v>
      </c>
      <c r="B142" s="119">
        <v>5</v>
      </c>
      <c r="C142" s="120" t="s">
        <v>13543</v>
      </c>
      <c r="D142" s="120" t="s">
        <v>782</v>
      </c>
      <c r="E142" s="120" t="s">
        <v>13502</v>
      </c>
      <c r="F142" s="120">
        <v>1268</v>
      </c>
      <c r="G142" s="120" t="s">
        <v>123</v>
      </c>
      <c r="H142" s="120" t="s">
        <v>13520</v>
      </c>
    </row>
    <row r="143" spans="1:8" ht="15.75">
      <c r="A143" s="113">
        <v>127</v>
      </c>
      <c r="B143" s="119">
        <v>6</v>
      </c>
      <c r="C143" s="120" t="s">
        <v>13544</v>
      </c>
      <c r="D143" s="120" t="s">
        <v>4984</v>
      </c>
      <c r="E143" s="120" t="s">
        <v>13503</v>
      </c>
      <c r="F143" s="120">
        <v>727</v>
      </c>
      <c r="G143" s="120" t="s">
        <v>123</v>
      </c>
      <c r="H143" s="120" t="s">
        <v>13517</v>
      </c>
    </row>
    <row r="144" spans="1:8" ht="15.75">
      <c r="A144" s="113">
        <v>101</v>
      </c>
      <c r="B144" s="119">
        <v>7</v>
      </c>
      <c r="C144" s="120" t="s">
        <v>13508</v>
      </c>
      <c r="D144" s="120" t="s">
        <v>505</v>
      </c>
      <c r="E144" s="120" t="s">
        <v>13503</v>
      </c>
      <c r="F144" s="120">
        <v>626</v>
      </c>
      <c r="G144" s="120" t="s">
        <v>2489</v>
      </c>
      <c r="H144" s="120" t="s">
        <v>13596</v>
      </c>
    </row>
    <row r="145" spans="1:8" ht="15.75">
      <c r="A145" s="123">
        <v>154</v>
      </c>
      <c r="B145" s="119">
        <v>8</v>
      </c>
      <c r="C145" s="120" t="s">
        <v>13591</v>
      </c>
      <c r="D145" s="120" t="s">
        <v>9869</v>
      </c>
      <c r="E145" s="120" t="s">
        <v>13588</v>
      </c>
      <c r="F145" s="120">
        <v>255</v>
      </c>
      <c r="G145" s="120" t="s">
        <v>123</v>
      </c>
      <c r="H145" s="120" t="s">
        <v>13589</v>
      </c>
    </row>
    <row r="146" spans="1:8" ht="15.75">
      <c r="A146" s="232">
        <v>84</v>
      </c>
      <c r="B146" s="119">
        <v>9</v>
      </c>
      <c r="C146" s="120" t="s">
        <v>13625</v>
      </c>
      <c r="D146" s="120" t="s">
        <v>1927</v>
      </c>
      <c r="E146" s="120" t="s">
        <v>13503</v>
      </c>
      <c r="F146" s="120">
        <v>584</v>
      </c>
      <c r="G146" s="120" t="s">
        <v>1131</v>
      </c>
      <c r="H146" s="120" t="s">
        <v>13628</v>
      </c>
    </row>
    <row r="147" spans="1:8" ht="15.75">
      <c r="A147" s="113">
        <v>143</v>
      </c>
      <c r="B147" s="119">
        <v>10</v>
      </c>
      <c r="C147" s="120" t="s">
        <v>13636</v>
      </c>
      <c r="D147" s="120" t="s">
        <v>9498</v>
      </c>
      <c r="E147" s="120" t="s">
        <v>13588</v>
      </c>
      <c r="F147" s="120">
        <v>274</v>
      </c>
      <c r="G147" s="120" t="s">
        <v>1046</v>
      </c>
      <c r="H147" s="120" t="s">
        <v>13589</v>
      </c>
    </row>
    <row r="148" spans="1:8" ht="15.75">
      <c r="A148" s="113">
        <v>152</v>
      </c>
      <c r="B148" s="119">
        <v>11</v>
      </c>
      <c r="C148" s="120" t="s">
        <v>13587</v>
      </c>
      <c r="D148" s="120" t="s">
        <v>7584</v>
      </c>
      <c r="E148" s="120" t="s">
        <v>13588</v>
      </c>
      <c r="F148" s="120">
        <v>217</v>
      </c>
      <c r="G148" s="120" t="s">
        <v>2041</v>
      </c>
      <c r="H148" s="120" t="s">
        <v>13589</v>
      </c>
    </row>
    <row r="149" spans="1:8" ht="15.75">
      <c r="A149" s="123">
        <v>125</v>
      </c>
      <c r="B149" s="119">
        <v>12</v>
      </c>
      <c r="C149" s="120" t="s">
        <v>13545</v>
      </c>
      <c r="D149" s="120" t="s">
        <v>681</v>
      </c>
      <c r="E149" s="120" t="s">
        <v>13502</v>
      </c>
      <c r="F149" s="120">
        <v>1066</v>
      </c>
      <c r="G149" s="120" t="s">
        <v>123</v>
      </c>
      <c r="H149" s="120" t="s">
        <v>13520</v>
      </c>
    </row>
    <row r="150" spans="1:8" ht="15.75">
      <c r="A150" s="232">
        <v>103</v>
      </c>
      <c r="B150" s="119">
        <v>13</v>
      </c>
      <c r="C150" s="120" t="s">
        <v>13598</v>
      </c>
      <c r="D150" s="120" t="s">
        <v>1557</v>
      </c>
      <c r="E150" s="120" t="s">
        <v>13503</v>
      </c>
      <c r="F150" s="120">
        <v>630</v>
      </c>
      <c r="G150" s="120" t="s">
        <v>2703</v>
      </c>
      <c r="H150" s="120" t="s">
        <v>13599</v>
      </c>
    </row>
    <row r="151" spans="1:8" ht="15.75">
      <c r="A151" s="113">
        <v>3</v>
      </c>
      <c r="B151" s="119">
        <v>14</v>
      </c>
      <c r="C151" s="120" t="s">
        <v>13509</v>
      </c>
      <c r="D151" s="120" t="s">
        <v>1105</v>
      </c>
      <c r="E151" s="120" t="s">
        <v>13503</v>
      </c>
      <c r="F151" s="120">
        <v>441</v>
      </c>
      <c r="G151" s="120" t="s">
        <v>123</v>
      </c>
      <c r="H151" s="120" t="s">
        <v>13510</v>
      </c>
    </row>
    <row r="152" spans="1:8" ht="15.75">
      <c r="A152" s="113">
        <v>2</v>
      </c>
      <c r="B152" s="119">
        <v>15</v>
      </c>
      <c r="C152" s="120" t="s">
        <v>13511</v>
      </c>
      <c r="D152" s="120" t="s">
        <v>1109</v>
      </c>
      <c r="E152" s="120" t="s">
        <v>13503</v>
      </c>
      <c r="F152" s="120">
        <v>288</v>
      </c>
      <c r="G152" s="120" t="s">
        <v>123</v>
      </c>
      <c r="H152" s="120" t="s">
        <v>13512</v>
      </c>
    </row>
    <row r="153" spans="1:8" ht="15.75">
      <c r="A153" s="232">
        <v>1</v>
      </c>
      <c r="B153" s="119">
        <v>16</v>
      </c>
      <c r="C153" s="120" t="s">
        <v>13513</v>
      </c>
      <c r="D153" s="120" t="s">
        <v>1316</v>
      </c>
      <c r="E153" s="120" t="s">
        <v>13503</v>
      </c>
      <c r="F153" s="120">
        <v>295</v>
      </c>
      <c r="G153" s="120" t="s">
        <v>123</v>
      </c>
      <c r="H153" s="120" t="s">
        <v>13512</v>
      </c>
    </row>
    <row r="154" spans="1:8" ht="15.75">
      <c r="A154" s="231">
        <v>142</v>
      </c>
      <c r="B154" s="119">
        <v>17</v>
      </c>
      <c r="C154" s="120" t="s">
        <v>13514</v>
      </c>
      <c r="D154" s="120" t="s">
        <v>907</v>
      </c>
      <c r="E154" s="120" t="s">
        <v>13503</v>
      </c>
      <c r="F154" s="120">
        <v>596</v>
      </c>
      <c r="G154" s="120" t="s">
        <v>123</v>
      </c>
      <c r="H154" s="120" t="s">
        <v>13637</v>
      </c>
    </row>
    <row r="155" spans="1:8" ht="15.75">
      <c r="A155" s="232">
        <v>91</v>
      </c>
      <c r="B155" s="119">
        <v>18</v>
      </c>
      <c r="C155" s="120" t="s">
        <v>13515</v>
      </c>
      <c r="D155" s="120" t="s">
        <v>2324</v>
      </c>
      <c r="E155" s="120" t="s">
        <v>13503</v>
      </c>
      <c r="F155" s="120">
        <v>555</v>
      </c>
      <c r="G155" s="120" t="s">
        <v>123</v>
      </c>
      <c r="H155" s="120" t="s">
        <v>13517</v>
      </c>
    </row>
    <row r="156" spans="1:8" ht="15.75">
      <c r="A156" s="232">
        <v>111</v>
      </c>
      <c r="B156" s="119">
        <v>19</v>
      </c>
      <c r="C156" s="120" t="s">
        <v>13608</v>
      </c>
      <c r="D156" s="120" t="s">
        <v>1600</v>
      </c>
      <c r="E156" s="120" t="s">
        <v>13516</v>
      </c>
      <c r="F156" s="120">
        <v>491</v>
      </c>
      <c r="G156" s="120" t="s">
        <v>2835</v>
      </c>
      <c r="H156" s="120" t="s">
        <v>13622</v>
      </c>
    </row>
    <row r="157" spans="1:8" ht="15.75">
      <c r="A157" s="113">
        <v>104</v>
      </c>
      <c r="B157" s="119">
        <v>20</v>
      </c>
      <c r="C157" s="120" t="s">
        <v>13518</v>
      </c>
      <c r="D157" s="120" t="s">
        <v>1596</v>
      </c>
      <c r="E157" s="120" t="s">
        <v>13503</v>
      </c>
      <c r="F157" s="120">
        <v>532</v>
      </c>
      <c r="G157" s="120" t="s">
        <v>2489</v>
      </c>
      <c r="H157" s="120" t="s">
        <v>13600</v>
      </c>
    </row>
    <row r="158" spans="1:8" ht="15.75">
      <c r="A158" s="113">
        <v>25</v>
      </c>
      <c r="B158" s="119">
        <v>21</v>
      </c>
      <c r="C158" s="120" t="s">
        <v>13631</v>
      </c>
      <c r="D158" s="120" t="s">
        <v>1605</v>
      </c>
      <c r="E158" s="120" t="s">
        <v>13503</v>
      </c>
      <c r="F158" s="120">
        <v>655</v>
      </c>
      <c r="G158" s="120" t="s">
        <v>1001</v>
      </c>
      <c r="H158" s="120" t="s">
        <v>13521</v>
      </c>
    </row>
    <row r="159" spans="1:8" ht="15.75">
      <c r="A159" s="123">
        <v>133</v>
      </c>
      <c r="B159" s="119">
        <v>22</v>
      </c>
      <c r="C159" s="120" t="s">
        <v>13606</v>
      </c>
      <c r="D159" s="120" t="s">
        <v>7802</v>
      </c>
      <c r="E159" s="120" t="s">
        <v>13503</v>
      </c>
      <c r="F159" s="120">
        <v>255</v>
      </c>
      <c r="G159" s="120" t="s">
        <v>2703</v>
      </c>
      <c r="H159" s="120" t="s">
        <v>13596</v>
      </c>
    </row>
    <row r="160" spans="1:8" ht="15.75">
      <c r="A160" s="232">
        <v>4</v>
      </c>
      <c r="B160" s="119">
        <v>23</v>
      </c>
      <c r="C160" s="120" t="s">
        <v>13519</v>
      </c>
      <c r="D160" s="120" t="s">
        <v>918</v>
      </c>
      <c r="E160" s="120" t="s">
        <v>13502</v>
      </c>
      <c r="F160" s="120">
        <v>1357</v>
      </c>
      <c r="G160" s="120" t="s">
        <v>123</v>
      </c>
      <c r="H160" s="120" t="s">
        <v>13520</v>
      </c>
    </row>
    <row r="161" spans="1:8" ht="15.75">
      <c r="A161" s="113">
        <v>73</v>
      </c>
      <c r="B161" s="119">
        <v>24</v>
      </c>
      <c r="C161" s="120" t="s">
        <v>13602</v>
      </c>
      <c r="D161" s="120" t="s">
        <v>1313</v>
      </c>
      <c r="E161" s="120" t="s">
        <v>13503</v>
      </c>
      <c r="F161" s="120">
        <v>664</v>
      </c>
      <c r="G161" s="120" t="s">
        <v>1134</v>
      </c>
      <c r="H161" s="120" t="s">
        <v>13603</v>
      </c>
    </row>
    <row r="162" spans="1:8" ht="15.75">
      <c r="A162" s="113">
        <v>151</v>
      </c>
      <c r="B162" s="119">
        <v>25</v>
      </c>
      <c r="C162" s="120" t="s">
        <v>13586</v>
      </c>
      <c r="D162" s="120" t="s">
        <v>1460</v>
      </c>
      <c r="E162" s="120" t="s">
        <v>13502</v>
      </c>
      <c r="F162" s="120">
        <v>965</v>
      </c>
      <c r="G162" s="120" t="s">
        <v>123</v>
      </c>
      <c r="H162" s="120" t="s">
        <v>13505</v>
      </c>
    </row>
    <row r="163" spans="1:8" ht="15.75">
      <c r="A163" s="232">
        <v>14</v>
      </c>
      <c r="B163" s="119">
        <v>26</v>
      </c>
      <c r="C163" s="120" t="s">
        <v>13522</v>
      </c>
      <c r="D163" s="120" t="s">
        <v>421</v>
      </c>
      <c r="E163" s="120" t="s">
        <v>13503</v>
      </c>
      <c r="F163" s="120">
        <v>561</v>
      </c>
      <c r="G163" s="120" t="s">
        <v>1001</v>
      </c>
      <c r="H163" s="120" t="s">
        <v>13521</v>
      </c>
    </row>
    <row r="164" spans="1:8" ht="15.75">
      <c r="A164" s="232">
        <v>82</v>
      </c>
      <c r="B164" s="119">
        <v>27</v>
      </c>
      <c r="C164" s="120" t="s">
        <v>13523</v>
      </c>
      <c r="D164" s="120" t="s">
        <v>4003</v>
      </c>
      <c r="E164" s="120" t="s">
        <v>13503</v>
      </c>
      <c r="F164" s="120">
        <v>496</v>
      </c>
      <c r="G164" s="120" t="s">
        <v>1131</v>
      </c>
      <c r="H164" s="120" t="s">
        <v>13627</v>
      </c>
    </row>
    <row r="165" spans="1:8" ht="15.75">
      <c r="A165" s="113">
        <v>92</v>
      </c>
      <c r="B165" s="119">
        <v>28</v>
      </c>
      <c r="C165" s="120" t="s">
        <v>13525</v>
      </c>
      <c r="D165" s="120" t="s">
        <v>4014</v>
      </c>
      <c r="E165" s="120" t="s">
        <v>13516</v>
      </c>
      <c r="F165" s="120">
        <v>367</v>
      </c>
      <c r="G165" s="120" t="s">
        <v>123</v>
      </c>
      <c r="H165" s="120" t="s">
        <v>13526</v>
      </c>
    </row>
    <row r="166" spans="1:8" ht="15.75">
      <c r="A166" s="113">
        <v>113</v>
      </c>
      <c r="B166" s="119">
        <v>29</v>
      </c>
      <c r="C166" s="120" t="s">
        <v>13610</v>
      </c>
      <c r="D166" s="120" t="s">
        <v>1221</v>
      </c>
      <c r="E166" s="120" t="s">
        <v>13516</v>
      </c>
      <c r="F166" s="120">
        <v>474</v>
      </c>
      <c r="G166" s="120" t="s">
        <v>1131</v>
      </c>
      <c r="H166" s="120" t="s">
        <v>13524</v>
      </c>
    </row>
    <row r="167" spans="1:8" ht="15.75">
      <c r="A167" s="232">
        <v>11</v>
      </c>
      <c r="B167" s="119">
        <v>30</v>
      </c>
      <c r="C167" s="120" t="s">
        <v>13527</v>
      </c>
      <c r="D167" s="120" t="s">
        <v>1229</v>
      </c>
      <c r="E167" s="120" t="s">
        <v>13502</v>
      </c>
      <c r="F167" s="120">
        <v>808</v>
      </c>
      <c r="G167" s="120" t="s">
        <v>1001</v>
      </c>
      <c r="H167" s="120" t="s">
        <v>13528</v>
      </c>
    </row>
    <row r="168" spans="1:8" ht="15.75">
      <c r="A168" s="232">
        <v>75</v>
      </c>
      <c r="B168" s="119">
        <v>31</v>
      </c>
      <c r="C168" s="120" t="s">
        <v>13614</v>
      </c>
      <c r="D168" s="120" t="s">
        <v>4174</v>
      </c>
      <c r="E168" s="120" t="s">
        <v>13503</v>
      </c>
      <c r="F168" s="120">
        <v>820</v>
      </c>
      <c r="G168" s="120" t="s">
        <v>123</v>
      </c>
      <c r="H168" s="120" t="s">
        <v>13603</v>
      </c>
    </row>
    <row r="169" spans="1:8" ht="15.75">
      <c r="A169" s="113">
        <v>156</v>
      </c>
      <c r="B169" s="119">
        <v>32</v>
      </c>
      <c r="C169" s="120" t="s">
        <v>13601</v>
      </c>
      <c r="D169" s="120" t="s">
        <v>862</v>
      </c>
      <c r="E169" s="120" t="s">
        <v>13502</v>
      </c>
      <c r="F169" s="120">
        <v>1198</v>
      </c>
      <c r="G169" s="120" t="s">
        <v>123</v>
      </c>
      <c r="H169" s="120" t="s">
        <v>13505</v>
      </c>
    </row>
    <row r="170" spans="1:8" ht="15.75">
      <c r="A170" s="113">
        <v>71</v>
      </c>
      <c r="B170" s="119">
        <v>33</v>
      </c>
      <c r="C170" s="120" t="s">
        <v>13529</v>
      </c>
      <c r="D170" s="120" t="s">
        <v>3327</v>
      </c>
      <c r="E170" s="120" t="s">
        <v>13503</v>
      </c>
      <c r="F170" s="120">
        <v>615</v>
      </c>
      <c r="G170" s="120" t="s">
        <v>123</v>
      </c>
      <c r="H170" s="120" t="s">
        <v>13517</v>
      </c>
    </row>
    <row r="171" spans="1:8" ht="15.75">
      <c r="A171" s="232">
        <v>74</v>
      </c>
      <c r="B171" s="119">
        <v>34</v>
      </c>
      <c r="C171" s="120" t="s">
        <v>13530</v>
      </c>
      <c r="D171" s="120" t="s">
        <v>2603</v>
      </c>
      <c r="E171" s="120" t="s">
        <v>13503</v>
      </c>
      <c r="F171" s="120">
        <v>822</v>
      </c>
      <c r="G171" s="120" t="s">
        <v>123</v>
      </c>
      <c r="H171" s="120" t="s">
        <v>13603</v>
      </c>
    </row>
    <row r="172" spans="1:8" ht="15.75">
      <c r="A172" s="232">
        <v>76</v>
      </c>
      <c r="B172" s="119">
        <v>35</v>
      </c>
      <c r="C172" s="120" t="s">
        <v>13615</v>
      </c>
      <c r="D172" s="120" t="s">
        <v>4697</v>
      </c>
      <c r="E172" s="120" t="s">
        <v>13503</v>
      </c>
      <c r="F172" s="120">
        <v>662</v>
      </c>
      <c r="G172" s="120" t="s">
        <v>1183</v>
      </c>
      <c r="H172" s="120" t="s">
        <v>13603</v>
      </c>
    </row>
    <row r="173" spans="1:8" ht="15.75">
      <c r="A173" s="113">
        <v>123</v>
      </c>
      <c r="B173" s="119">
        <v>36</v>
      </c>
      <c r="C173" s="120" t="s">
        <v>13546</v>
      </c>
      <c r="D173" s="120" t="s">
        <v>1193</v>
      </c>
      <c r="E173" s="120" t="s">
        <v>13503</v>
      </c>
      <c r="F173" s="120">
        <v>846</v>
      </c>
      <c r="G173" s="120" t="s">
        <v>123</v>
      </c>
      <c r="H173" s="120" t="s">
        <v>13520</v>
      </c>
    </row>
    <row r="174" spans="1:8" ht="15.75">
      <c r="A174" s="113">
        <v>155</v>
      </c>
      <c r="B174" s="119">
        <v>37</v>
      </c>
      <c r="C174" s="120" t="s">
        <v>13547</v>
      </c>
      <c r="D174" s="120" t="s">
        <v>810</v>
      </c>
      <c r="E174" s="120" t="s">
        <v>13502</v>
      </c>
      <c r="F174" s="120">
        <v>959</v>
      </c>
      <c r="G174" s="120" t="s">
        <v>123</v>
      </c>
      <c r="H174" s="120" t="s">
        <v>13505</v>
      </c>
    </row>
    <row r="175" spans="1:8" ht="15.75">
      <c r="A175" s="232">
        <v>132</v>
      </c>
      <c r="B175" s="119">
        <v>38</v>
      </c>
      <c r="C175" s="120" t="s">
        <v>13605</v>
      </c>
      <c r="D175" s="120" t="s">
        <v>8320</v>
      </c>
      <c r="E175" s="120" t="s">
        <v>13503</v>
      </c>
      <c r="F175" s="120">
        <v>392</v>
      </c>
      <c r="G175" s="120" t="s">
        <v>2489</v>
      </c>
      <c r="H175" s="120" t="s">
        <v>13596</v>
      </c>
    </row>
    <row r="176" spans="1:8" ht="15.75">
      <c r="A176" s="123">
        <v>122</v>
      </c>
      <c r="B176" s="119">
        <v>39</v>
      </c>
      <c r="C176" s="233" t="s">
        <v>13617</v>
      </c>
      <c r="D176" s="120" t="s">
        <v>702</v>
      </c>
      <c r="E176" s="120" t="s">
        <v>13502</v>
      </c>
      <c r="F176" s="120">
        <v>1296</v>
      </c>
      <c r="G176" s="120" t="s">
        <v>1001</v>
      </c>
      <c r="H176" s="120" t="s">
        <v>13505</v>
      </c>
    </row>
    <row r="177" spans="1:8" ht="15.75">
      <c r="A177" s="113">
        <v>61</v>
      </c>
      <c r="B177" s="119">
        <v>40</v>
      </c>
      <c r="C177" s="120" t="s">
        <v>13619</v>
      </c>
      <c r="D177" s="120" t="s">
        <v>11508</v>
      </c>
      <c r="E177" s="120" t="s">
        <v>13502</v>
      </c>
      <c r="F177" s="120">
        <v>642</v>
      </c>
      <c r="G177" s="120" t="s">
        <v>1131</v>
      </c>
      <c r="H177" s="120" t="s">
        <v>13589</v>
      </c>
    </row>
    <row r="178" spans="1:8" ht="15.75">
      <c r="A178" s="231">
        <v>134</v>
      </c>
      <c r="B178" s="119">
        <v>41</v>
      </c>
      <c r="C178" s="120" t="s">
        <v>13607</v>
      </c>
      <c r="D178" s="120" t="s">
        <v>11554</v>
      </c>
      <c r="E178" s="120" t="s">
        <v>13503</v>
      </c>
      <c r="F178" s="120">
        <v>455</v>
      </c>
      <c r="G178" s="120" t="s">
        <v>2703</v>
      </c>
      <c r="H178" s="120" t="s">
        <v>13589</v>
      </c>
    </row>
    <row r="179" spans="1:8" ht="15.75">
      <c r="A179" s="232">
        <v>54</v>
      </c>
      <c r="B179" s="119">
        <v>42</v>
      </c>
      <c r="C179" s="120" t="s">
        <v>13533</v>
      </c>
      <c r="D179" s="120" t="s">
        <v>624</v>
      </c>
      <c r="E179" s="120" t="s">
        <v>13503</v>
      </c>
      <c r="F179" s="120">
        <v>825</v>
      </c>
      <c r="G179" s="120" t="s">
        <v>1001</v>
      </c>
      <c r="H179" s="120" t="s">
        <v>13521</v>
      </c>
    </row>
    <row r="180" spans="1:8" ht="15.75">
      <c r="A180" s="232">
        <v>53</v>
      </c>
      <c r="B180" s="119">
        <v>43</v>
      </c>
      <c r="C180" s="120" t="s">
        <v>13534</v>
      </c>
      <c r="D180" s="120" t="s">
        <v>4209</v>
      </c>
      <c r="E180" s="120" t="s">
        <v>13503</v>
      </c>
      <c r="F180" s="120">
        <v>637</v>
      </c>
      <c r="G180" s="120" t="s">
        <v>1001</v>
      </c>
      <c r="H180" s="120" t="s">
        <v>13532</v>
      </c>
    </row>
    <row r="181" spans="1:8" ht="15.75">
      <c r="A181" s="113">
        <v>131</v>
      </c>
      <c r="B181" s="119">
        <v>44</v>
      </c>
      <c r="C181" s="120" t="s">
        <v>13604</v>
      </c>
      <c r="D181" s="120" t="s">
        <v>10634</v>
      </c>
      <c r="E181" s="120" t="s">
        <v>13503</v>
      </c>
      <c r="F181" s="120">
        <v>291</v>
      </c>
      <c r="G181" s="120" t="s">
        <v>2489</v>
      </c>
      <c r="H181" s="120" t="s">
        <v>13596</v>
      </c>
    </row>
    <row r="182" spans="1:8" ht="15.75">
      <c r="A182" s="113">
        <v>112</v>
      </c>
      <c r="B182" s="119">
        <v>45</v>
      </c>
      <c r="C182" s="120" t="s">
        <v>13609</v>
      </c>
      <c r="D182" s="120" t="s">
        <v>5111</v>
      </c>
      <c r="E182" s="120" t="s">
        <v>13516</v>
      </c>
      <c r="F182" s="120">
        <v>345</v>
      </c>
      <c r="G182" s="120" t="s">
        <v>143</v>
      </c>
      <c r="H182" s="120" t="s">
        <v>13622</v>
      </c>
    </row>
    <row r="183" spans="1:8" ht="15.75">
      <c r="A183" s="123">
        <v>153</v>
      </c>
      <c r="B183" s="119">
        <v>46</v>
      </c>
      <c r="C183" s="120" t="s">
        <v>13590</v>
      </c>
      <c r="D183" s="120" t="s">
        <v>11712</v>
      </c>
      <c r="E183" s="120" t="s">
        <v>13588</v>
      </c>
      <c r="F183" s="120">
        <v>6</v>
      </c>
      <c r="G183" s="120" t="s">
        <v>123</v>
      </c>
      <c r="H183" s="120" t="s">
        <v>13589</v>
      </c>
    </row>
    <row r="184" spans="1:8" ht="15.75">
      <c r="A184" s="232">
        <v>102</v>
      </c>
      <c r="B184" s="119">
        <v>47</v>
      </c>
      <c r="C184" s="120" t="s">
        <v>13535</v>
      </c>
      <c r="D184" s="120" t="s">
        <v>11725</v>
      </c>
      <c r="E184" s="120" t="s">
        <v>13516</v>
      </c>
      <c r="F184" s="120">
        <v>287</v>
      </c>
      <c r="G184" s="120" t="s">
        <v>3611</v>
      </c>
      <c r="H184" s="120" t="s">
        <v>13597</v>
      </c>
    </row>
    <row r="185" spans="1:8" ht="15.75">
      <c r="A185" s="231">
        <v>126</v>
      </c>
      <c r="B185" s="119">
        <v>48</v>
      </c>
      <c r="C185" s="120" t="s">
        <v>13618</v>
      </c>
      <c r="D185" s="120" t="s">
        <v>2379</v>
      </c>
      <c r="E185" s="120" t="s">
        <v>13516</v>
      </c>
      <c r="F185" s="120">
        <v>749</v>
      </c>
      <c r="G185" s="120" t="s">
        <v>123</v>
      </c>
      <c r="H185" s="120" t="s">
        <v>13517</v>
      </c>
    </row>
    <row r="186" spans="1:8" ht="15.75">
      <c r="A186" s="113">
        <v>68</v>
      </c>
      <c r="B186" s="119">
        <v>49</v>
      </c>
      <c r="C186" s="120" t="s">
        <v>13655</v>
      </c>
      <c r="D186" s="120" t="s">
        <v>2787</v>
      </c>
      <c r="E186" s="120" t="s">
        <v>13531</v>
      </c>
      <c r="F186" s="120">
        <v>313</v>
      </c>
      <c r="G186" s="120" t="s">
        <v>143</v>
      </c>
      <c r="H186" s="120" t="s">
        <v>13620</v>
      </c>
    </row>
    <row r="187" spans="1:8" ht="15.75">
      <c r="A187" s="232">
        <v>114</v>
      </c>
      <c r="B187" s="119">
        <v>50</v>
      </c>
      <c r="C187" s="120" t="s">
        <v>13611</v>
      </c>
      <c r="D187" s="240">
        <v>29640</v>
      </c>
      <c r="E187" s="120" t="s">
        <v>13516</v>
      </c>
      <c r="F187" s="120">
        <v>194</v>
      </c>
      <c r="G187" s="120" t="s">
        <v>123</v>
      </c>
      <c r="H187" s="120" t="s">
        <v>13589</v>
      </c>
    </row>
    <row r="188" spans="1:8" ht="15.75">
      <c r="A188" s="232">
        <v>81</v>
      </c>
      <c r="B188" s="119">
        <v>51</v>
      </c>
      <c r="C188" s="120" t="s">
        <v>13623</v>
      </c>
      <c r="D188" s="120" t="s">
        <v>1376</v>
      </c>
      <c r="E188" s="120" t="s">
        <v>13503</v>
      </c>
      <c r="F188" s="120">
        <v>663</v>
      </c>
      <c r="G188" s="120" t="s">
        <v>1272</v>
      </c>
      <c r="H188" s="120" t="s">
        <v>13626</v>
      </c>
    </row>
    <row r="189" spans="1:8" ht="15.75">
      <c r="A189" s="113">
        <v>12</v>
      </c>
      <c r="B189" s="119">
        <v>52</v>
      </c>
      <c r="C189" s="120" t="s">
        <v>13536</v>
      </c>
      <c r="D189" s="120" t="s">
        <v>5331</v>
      </c>
      <c r="E189" s="120" t="s">
        <v>13503</v>
      </c>
      <c r="F189" s="120">
        <v>1017</v>
      </c>
      <c r="G189" s="120" t="s">
        <v>1001</v>
      </c>
      <c r="H189" s="120" t="s">
        <v>13521</v>
      </c>
    </row>
    <row r="190" spans="1:8" ht="15.75">
      <c r="A190" s="113">
        <v>13</v>
      </c>
      <c r="B190" s="119">
        <v>53</v>
      </c>
      <c r="C190" s="120" t="s">
        <v>13537</v>
      </c>
      <c r="D190" s="120" t="s">
        <v>5331</v>
      </c>
      <c r="E190" s="120" t="s">
        <v>13503</v>
      </c>
      <c r="F190" s="120">
        <v>1273</v>
      </c>
      <c r="G190" s="120" t="s">
        <v>1001</v>
      </c>
      <c r="H190" s="120" t="s">
        <v>13521</v>
      </c>
    </row>
    <row r="191" spans="1:8" ht="15.75">
      <c r="A191" s="232">
        <v>72</v>
      </c>
      <c r="B191" s="119">
        <v>54</v>
      </c>
      <c r="C191" s="120" t="s">
        <v>13538</v>
      </c>
      <c r="D191" s="120" t="s">
        <v>3626</v>
      </c>
      <c r="E191" s="120" t="s">
        <v>13503</v>
      </c>
      <c r="F191" s="120">
        <v>601</v>
      </c>
      <c r="G191" s="120" t="s">
        <v>123</v>
      </c>
      <c r="H191" s="120" t="s">
        <v>13517</v>
      </c>
    </row>
    <row r="192" spans="1:8" ht="15.75">
      <c r="A192" s="232">
        <v>51</v>
      </c>
      <c r="B192" s="119">
        <v>55</v>
      </c>
      <c r="C192" s="120" t="s">
        <v>13592</v>
      </c>
      <c r="D192" s="120" t="s">
        <v>1379</v>
      </c>
      <c r="E192" s="120" t="s">
        <v>13502</v>
      </c>
      <c r="F192" s="120">
        <v>1353</v>
      </c>
      <c r="G192" s="120" t="s">
        <v>232</v>
      </c>
      <c r="H192" s="120" t="s">
        <v>13528</v>
      </c>
    </row>
    <row r="193" spans="1:8" ht="15.75">
      <c r="A193" s="113">
        <v>52</v>
      </c>
      <c r="B193" s="119">
        <v>56</v>
      </c>
      <c r="C193" s="120" t="s">
        <v>13593</v>
      </c>
      <c r="D193" s="120" t="s">
        <v>13396</v>
      </c>
      <c r="E193" s="120" t="s">
        <v>13503</v>
      </c>
      <c r="F193" s="120">
        <v>676</v>
      </c>
      <c r="G193" s="120" t="s">
        <v>123</v>
      </c>
      <c r="H193" s="120" t="s">
        <v>13521</v>
      </c>
    </row>
    <row r="194" spans="1:8" ht="15.75">
      <c r="A194" s="232">
        <v>67</v>
      </c>
      <c r="B194" s="119">
        <v>57</v>
      </c>
      <c r="C194" s="120" t="s">
        <v>13654</v>
      </c>
      <c r="D194" s="120" t="s">
        <v>1367</v>
      </c>
      <c r="E194" s="120" t="s">
        <v>13516</v>
      </c>
      <c r="F194" s="120">
        <v>323</v>
      </c>
      <c r="G194" s="120" t="s">
        <v>1131</v>
      </c>
      <c r="H194" s="120" t="s">
        <v>13620</v>
      </c>
    </row>
    <row r="195" spans="1:8" ht="15.75">
      <c r="A195" s="232">
        <v>5</v>
      </c>
      <c r="B195" s="119">
        <v>58</v>
      </c>
      <c r="C195" s="120" t="s">
        <v>13539</v>
      </c>
      <c r="D195" s="120" t="s">
        <v>5358</v>
      </c>
      <c r="E195" s="120" t="s">
        <v>13502</v>
      </c>
      <c r="F195" s="120">
        <v>1294</v>
      </c>
      <c r="G195" s="120" t="s">
        <v>757</v>
      </c>
      <c r="H195" s="120" t="s">
        <v>13634</v>
      </c>
    </row>
    <row r="196" spans="1:8" ht="15.75">
      <c r="A196" s="232">
        <v>77</v>
      </c>
      <c r="B196" s="119">
        <v>59</v>
      </c>
      <c r="C196" s="120" t="s">
        <v>13616</v>
      </c>
      <c r="D196" s="120" t="s">
        <v>5795</v>
      </c>
      <c r="E196" s="120" t="s">
        <v>13516</v>
      </c>
      <c r="F196" s="120">
        <v>380</v>
      </c>
      <c r="G196" s="120" t="s">
        <v>169</v>
      </c>
      <c r="H196" s="120" t="s">
        <v>13520</v>
      </c>
    </row>
    <row r="197" spans="1:8" ht="15.75">
      <c r="A197" s="232">
        <v>83</v>
      </c>
      <c r="B197" s="119">
        <v>60</v>
      </c>
      <c r="C197" s="120" t="s">
        <v>13624</v>
      </c>
      <c r="D197" s="120" t="s">
        <v>5456</v>
      </c>
      <c r="E197" s="120" t="s">
        <v>13516</v>
      </c>
      <c r="F197" s="120">
        <v>492</v>
      </c>
      <c r="G197" s="120" t="s">
        <v>1272</v>
      </c>
      <c r="H197" s="120" t="s">
        <v>13626</v>
      </c>
    </row>
    <row r="198" spans="1:8" ht="15.75">
      <c r="A198" s="232">
        <v>93</v>
      </c>
      <c r="B198" s="119">
        <v>61</v>
      </c>
      <c r="C198" s="120" t="s">
        <v>13540</v>
      </c>
      <c r="D198" s="120" t="s">
        <v>1903</v>
      </c>
      <c r="E198" s="120" t="s">
        <v>13502</v>
      </c>
      <c r="F198" s="120">
        <v>429</v>
      </c>
      <c r="G198" s="120" t="s">
        <v>123</v>
      </c>
      <c r="H198" s="120" t="s">
        <v>13512</v>
      </c>
    </row>
    <row r="199" spans="1:8" ht="15.75">
      <c r="A199" s="232">
        <v>24</v>
      </c>
      <c r="B199" s="119">
        <v>62</v>
      </c>
      <c r="C199" s="120" t="s">
        <v>13630</v>
      </c>
      <c r="D199" s="120" t="s">
        <v>2006</v>
      </c>
      <c r="E199" s="120" t="s">
        <v>13502</v>
      </c>
      <c r="F199" s="120">
        <v>1067</v>
      </c>
      <c r="G199" s="120" t="s">
        <v>1077</v>
      </c>
      <c r="H199" s="120" t="s">
        <v>13632</v>
      </c>
    </row>
    <row r="200" spans="1:8" ht="15.75">
      <c r="A200" s="232">
        <v>6</v>
      </c>
      <c r="B200" s="119">
        <v>63</v>
      </c>
      <c r="C200" s="120" t="s">
        <v>13541</v>
      </c>
      <c r="D200" s="120" t="s">
        <v>13638</v>
      </c>
      <c r="E200" s="120" t="s">
        <v>13503</v>
      </c>
      <c r="F200" s="120">
        <v>0</v>
      </c>
      <c r="G200" s="120" t="s">
        <v>123</v>
      </c>
      <c r="H200" s="120" t="s">
        <v>13589</v>
      </c>
    </row>
    <row r="201" spans="1:8" ht="15.75">
      <c r="A201" s="232">
        <v>94</v>
      </c>
      <c r="B201" s="119">
        <v>64</v>
      </c>
      <c r="C201" s="120" t="s">
        <v>13542</v>
      </c>
      <c r="D201" s="120" t="s">
        <v>2867</v>
      </c>
      <c r="E201" s="120" t="s">
        <v>13503</v>
      </c>
      <c r="F201" s="120">
        <v>527</v>
      </c>
      <c r="G201" s="120" t="s">
        <v>123</v>
      </c>
      <c r="H201" s="120" t="s">
        <v>13517</v>
      </c>
    </row>
    <row r="202" spans="1:8" ht="15.75">
      <c r="A202" s="232">
        <v>124</v>
      </c>
      <c r="B202" s="119">
        <v>65</v>
      </c>
      <c r="C202" s="120" t="s">
        <v>13548</v>
      </c>
      <c r="D202" s="120" t="s">
        <v>2639</v>
      </c>
      <c r="E202" s="120" t="s">
        <v>13503</v>
      </c>
      <c r="F202" s="120">
        <v>924</v>
      </c>
      <c r="G202" s="120" t="s">
        <v>123</v>
      </c>
      <c r="H202" s="120" t="s">
        <v>13520</v>
      </c>
    </row>
  </sheetData>
  <sortState ref="A6:H207">
    <sortCondition ref="C6:C207"/>
  </sortState>
  <mergeCells count="4">
    <mergeCell ref="A1:H1"/>
    <mergeCell ref="A2:H2"/>
    <mergeCell ref="A3:H3"/>
    <mergeCell ref="D4:G4"/>
  </mergeCells>
  <pageMargins left="0" right="0" top="0" bottom="0" header="0" footer="0"/>
  <pageSetup paperSize="9" scale="87" orientation="portrait" r:id="rId1"/>
  <headerFooter alignWithMargins="0">
    <oddFooter>&amp;L&amp;"Arial Cyr,полужирный курсив"&amp;12Главный судья - судья ВК
Главный секретарь- судья I кат&amp;R&amp;"Arial Cyr,полужирный курсив"&amp;12А.К.Барабанщиков(г.Краснодар)
В.М.Нестеров(г.Краснодар)</oddFooter>
  </headerFooter>
  <rowBreaks count="1" manualBreakCount="1">
    <brk id="184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5</v>
      </c>
      <c r="Z8" s="442"/>
      <c r="AA8" s="443"/>
      <c r="AB8" s="448">
        <v>7</v>
      </c>
      <c r="AC8" s="449"/>
      <c r="AD8" s="450"/>
      <c r="AE8" s="441">
        <v>42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6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14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53</v>
      </c>
      <c r="C19" s="193" t="s">
        <v>81</v>
      </c>
      <c r="D19" s="78">
        <v>132</v>
      </c>
      <c r="E19" s="42" t="s">
        <v>92</v>
      </c>
      <c r="F19" s="399" t="str">
        <f>IF(B19="","",VLOOKUP(B19,СПИСКИ!$D:$J,2,FALSE))</f>
        <v>ТКАЧЕНКО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637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СЕРДЮК Роман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392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52</v>
      </c>
      <c r="C20" s="193" t="s">
        <v>80</v>
      </c>
      <c r="D20" s="78">
        <v>134</v>
      </c>
      <c r="E20" s="42" t="s">
        <v>93</v>
      </c>
      <c r="F20" s="399" t="str">
        <f>IF(B20="","",VLOOKUP(B20,СПИСКИ!$D:$J,2,FALSE))</f>
        <v>ЧЕРНЫШКОВА Нина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676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СОЛОВЕЙ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54</v>
      </c>
      <c r="C21" s="193" t="s">
        <v>82</v>
      </c>
      <c r="D21" s="78">
        <v>133</v>
      </c>
      <c r="E21" s="50" t="s">
        <v>84</v>
      </c>
      <c r="F21" s="402" t="str">
        <f>IF(B21="","",VLOOKUP(B21,СПИСКИ!$D:$J,2,FALSE))</f>
        <v>СУСЛИН Анатолий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825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ИВАНОВ Константин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53</v>
      </c>
      <c r="B24" s="75"/>
      <c r="C24" s="74">
        <f>IF(D20="","",D20)</f>
        <v>134</v>
      </c>
      <c r="D24" s="76"/>
      <c r="E24" s="59" t="s">
        <v>92</v>
      </c>
      <c r="F24" s="396" t="str">
        <f>IF(A24="","",VLOOKUP(A24,СПИСКИ!$D:$J,2,FALSE))</f>
        <v>ТКАЧЕНКО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СЕРДЮК Роман</v>
      </c>
      <c r="M24" s="397"/>
      <c r="N24" s="397"/>
      <c r="O24" s="397"/>
      <c r="P24" s="397"/>
      <c r="Q24" s="397"/>
      <c r="R24" s="398">
        <v>11</v>
      </c>
      <c r="S24" s="383"/>
      <c r="T24" s="383">
        <v>-8</v>
      </c>
      <c r="U24" s="383"/>
      <c r="V24" s="383">
        <v>4</v>
      </c>
      <c r="W24" s="383"/>
      <c r="X24" s="383">
        <v>-11</v>
      </c>
      <c r="Y24" s="383"/>
      <c r="Z24" s="383">
        <v>4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52</v>
      </c>
      <c r="B25" s="75"/>
      <c r="C25" s="74">
        <f>IF(D19="","",D19)</f>
        <v>132</v>
      </c>
      <c r="D25" s="76"/>
      <c r="E25" s="60" t="s">
        <v>93</v>
      </c>
      <c r="F25" s="379" t="str">
        <f>IF(A25="","",VLOOKUP(A25,СПИСКИ!$D:$J,2,FALSE))</f>
        <v>ЧЕРНЫШКОВА Нина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СОЛОВЕЙ Юрий</v>
      </c>
      <c r="M25" s="364"/>
      <c r="N25" s="364"/>
      <c r="O25" s="364"/>
      <c r="P25" s="364"/>
      <c r="Q25" s="364"/>
      <c r="R25" s="365">
        <v>-5</v>
      </c>
      <c r="S25" s="352"/>
      <c r="T25" s="352">
        <v>-8</v>
      </c>
      <c r="U25" s="352"/>
      <c r="V25" s="352">
        <v>11</v>
      </c>
      <c r="W25" s="352"/>
      <c r="X25" s="352">
        <v>-7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54</v>
      </c>
      <c r="B26" s="75"/>
      <c r="C26" s="74">
        <f>IF(D21="","",D21)</f>
        <v>133</v>
      </c>
      <c r="D26" s="76"/>
      <c r="E26" s="61" t="s">
        <v>84</v>
      </c>
      <c r="F26" s="379" t="str">
        <f>IF(A26="","",VLOOKUP(A26,СПИСКИ!$D:$J,2,FALSE))</f>
        <v>СУСЛИН Анатолий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ИВАНОВ Константин</v>
      </c>
      <c r="M26" s="380"/>
      <c r="N26" s="380"/>
      <c r="O26" s="380"/>
      <c r="P26" s="380"/>
      <c r="Q26" s="381"/>
      <c r="R26" s="382">
        <v>2</v>
      </c>
      <c r="S26" s="366"/>
      <c r="T26" s="366">
        <v>4</v>
      </c>
      <c r="U26" s="366"/>
      <c r="V26" s="366">
        <v>4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53</v>
      </c>
      <c r="B27" s="75"/>
      <c r="C27" s="74">
        <f>IF(D19="","",D19)</f>
        <v>132</v>
      </c>
      <c r="D27" s="76"/>
      <c r="E27" s="60" t="s">
        <v>986</v>
      </c>
      <c r="F27" s="363" t="str">
        <f>IF(A27="","",VLOOKUP(A27,СПИСКИ!$D:$J,2,FALSE))</f>
        <v>ТКАЧЕНКО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СОЛОВЕЙ Юрий</v>
      </c>
      <c r="M27" s="364"/>
      <c r="N27" s="364"/>
      <c r="O27" s="364"/>
      <c r="P27" s="364"/>
      <c r="Q27" s="364"/>
      <c r="R27" s="365">
        <v>8</v>
      </c>
      <c r="S27" s="352"/>
      <c r="T27" s="352">
        <v>2</v>
      </c>
      <c r="U27" s="352"/>
      <c r="V27" s="352">
        <v>9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52</v>
      </c>
      <c r="B28" s="75"/>
      <c r="C28" s="74">
        <f>D20</f>
        <v>134</v>
      </c>
      <c r="D28" s="76"/>
      <c r="E28" s="63" t="s">
        <v>985</v>
      </c>
      <c r="F28" s="360" t="str">
        <f>IF(A28="","",VLOOKUP(A28,СПИСКИ!$D:$J,2,FALSE))</f>
        <v>ЧЕРНЫШКОВА Нина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СЕРДЮК Роман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"Торнадо" г.Славянск-на-Кубани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13573</v>
      </c>
      <c r="W8" s="442"/>
      <c r="X8" s="443"/>
      <c r="Y8" s="441">
        <v>6</v>
      </c>
      <c r="Z8" s="442"/>
      <c r="AA8" s="443"/>
      <c r="AB8" s="448">
        <v>7</v>
      </c>
      <c r="AC8" s="449"/>
      <c r="AD8" s="450"/>
      <c r="AE8" s="441">
        <v>43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2</v>
      </c>
      <c r="B13" s="425"/>
      <c r="C13" s="426">
        <v>3</v>
      </c>
      <c r="D13" s="426"/>
      <c r="E13" s="427" t="str">
        <f>IF(A13="","",VLOOKUP(A13,СПИСКИ!$B:$J,2,FALSE))</f>
        <v>"Торнадо"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2</v>
      </c>
      <c r="B16" s="411"/>
      <c r="C16" s="412">
        <v>3</v>
      </c>
      <c r="D16" s="413"/>
      <c r="E16" s="414" t="str">
        <f>IF(A16="","",VLOOKUP(A16,СПИСКИ!$B:$J,2,FALSE))</f>
        <v>"Торнадо"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10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</v>
      </c>
      <c r="C19" s="193" t="s">
        <v>81</v>
      </c>
      <c r="D19" s="78">
        <v>25</v>
      </c>
      <c r="E19" s="42" t="s">
        <v>92</v>
      </c>
      <c r="F19" s="399" t="str">
        <f>IF(B19="","",VLOOKUP(B19,СПИСКИ!$D:$J,2,FALSE))</f>
        <v>ЧЕРКЕС Данил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1017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ЗУБОТЫКИН Юрий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</v>
      </c>
      <c r="C20" s="193" t="s">
        <v>80</v>
      </c>
      <c r="D20" s="78">
        <v>24</v>
      </c>
      <c r="E20" s="42" t="s">
        <v>93</v>
      </c>
      <c r="F20" s="399" t="str">
        <f>IF(B20="","",VLOOKUP(B20,СПИСКИ!$D:$J,2,FALSE))</f>
        <v>ЛОПАТИН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808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ШУМАКОВ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КОСТКИН Денис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561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</v>
      </c>
      <c r="B24" s="75"/>
      <c r="C24" s="74">
        <f>IF(D20="","",D20)</f>
        <v>24</v>
      </c>
      <c r="D24" s="76"/>
      <c r="E24" s="59" t="s">
        <v>92</v>
      </c>
      <c r="F24" s="396" t="str">
        <f>IF(A24="","",VLOOKUP(A24,СПИСКИ!$D:$J,2,FALSE))</f>
        <v>ЧЕРКЕС Данил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ЗУБОТЫКИН Юрий</v>
      </c>
      <c r="M24" s="397"/>
      <c r="N24" s="397"/>
      <c r="O24" s="397"/>
      <c r="P24" s="397"/>
      <c r="Q24" s="397"/>
      <c r="R24" s="398">
        <v>10</v>
      </c>
      <c r="S24" s="383"/>
      <c r="T24" s="383">
        <v>11</v>
      </c>
      <c r="U24" s="383"/>
      <c r="V24" s="383">
        <v>-7</v>
      </c>
      <c r="W24" s="383"/>
      <c r="X24" s="383">
        <v>-4</v>
      </c>
      <c r="Y24" s="383"/>
      <c r="Z24" s="383">
        <v>5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11</v>
      </c>
      <c r="B25" s="75"/>
      <c r="C25" s="74">
        <f>IF(D19="","",D19)</f>
        <v>25</v>
      </c>
      <c r="D25" s="76"/>
      <c r="E25" s="60" t="s">
        <v>93</v>
      </c>
      <c r="F25" s="379" t="str">
        <f>IF(A25="","",VLOOKUP(A25,СПИСКИ!$D:$J,2,FALSE))</f>
        <v>ЛОПАТИН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ШУМАКОВ Виталий</v>
      </c>
      <c r="M25" s="364"/>
      <c r="N25" s="364"/>
      <c r="O25" s="364"/>
      <c r="P25" s="364"/>
      <c r="Q25" s="364"/>
      <c r="R25" s="365">
        <v>-8</v>
      </c>
      <c r="S25" s="352"/>
      <c r="T25" s="352">
        <v>-4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КОСТКИН Денис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>
        <v>7</v>
      </c>
      <c r="S26" s="366"/>
      <c r="T26" s="366">
        <v>-8</v>
      </c>
      <c r="U26" s="366"/>
      <c r="V26" s="366">
        <v>-7</v>
      </c>
      <c r="W26" s="366"/>
      <c r="X26" s="366">
        <v>9</v>
      </c>
      <c r="Y26" s="366"/>
      <c r="Z26" s="366">
        <v>7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0</v>
      </c>
      <c r="AM26" s="101">
        <f>IF(X26&gt;0,1,0)</f>
        <v>1</v>
      </c>
      <c r="AN26" s="101">
        <f>IF(Z26&gt;0,1,0)</f>
        <v>1</v>
      </c>
      <c r="AO26" s="100">
        <f>IF(R26&lt;0,1,0)</f>
        <v>0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</v>
      </c>
      <c r="B27" s="75"/>
      <c r="C27" s="74">
        <f>IF(D19="","",D19)</f>
        <v>25</v>
      </c>
      <c r="D27" s="76"/>
      <c r="E27" s="60" t="s">
        <v>986</v>
      </c>
      <c r="F27" s="363" t="str">
        <f>IF(A27="","",VLOOKUP(A27,СПИСКИ!$D:$J,2,FALSE))</f>
        <v>ЧЕРКЕС Данил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ШУМАКОВ Виталий</v>
      </c>
      <c r="M27" s="364"/>
      <c r="N27" s="364"/>
      <c r="O27" s="364"/>
      <c r="P27" s="364"/>
      <c r="Q27" s="364"/>
      <c r="R27" s="365">
        <v>10</v>
      </c>
      <c r="S27" s="352"/>
      <c r="T27" s="352">
        <v>4</v>
      </c>
      <c r="U27" s="352"/>
      <c r="V27" s="352">
        <v>7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</v>
      </c>
      <c r="B28" s="75"/>
      <c r="C28" s="74">
        <f>D20</f>
        <v>24</v>
      </c>
      <c r="D28" s="76"/>
      <c r="E28" s="63" t="s">
        <v>985</v>
      </c>
      <c r="F28" s="360" t="str">
        <f>IF(A28="","",VLOOKUP(A28,СПИСКИ!$D:$J,2,FALSE))</f>
        <v>ЛОПАТИН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ЗУБОТЫКИН Юрий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7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1</v>
      </c>
      <c r="Z8" s="442"/>
      <c r="AA8" s="443"/>
      <c r="AB8" s="448">
        <v>8</v>
      </c>
      <c r="AC8" s="449"/>
      <c r="AD8" s="450"/>
      <c r="AE8" s="441">
        <v>44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9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"Титан" г.Батайск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9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81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ЧЕРЕДНИЧЕНКО Сергей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663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83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ШЕПЕЛЕВ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3</v>
      </c>
      <c r="C21" s="193" t="s">
        <v>82</v>
      </c>
      <c r="D21" s="78">
        <v>82</v>
      </c>
      <c r="E21" s="50" t="s">
        <v>84</v>
      </c>
      <c r="F21" s="402" t="str">
        <f>IF(B21="","",VLOOKUP(B21,СПИСКИ!$D:$J,2,FALSE))</f>
        <v>ДЕМЕНТЬЕВ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441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ЛАПИН Андрей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83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ЧЕРЕДНИЧЕНКО Сергей</v>
      </c>
      <c r="M24" s="397"/>
      <c r="N24" s="397"/>
      <c r="O24" s="397"/>
      <c r="P24" s="397"/>
      <c r="Q24" s="397"/>
      <c r="R24" s="398">
        <v>6</v>
      </c>
      <c r="S24" s="383"/>
      <c r="T24" s="383">
        <v>5</v>
      </c>
      <c r="U24" s="383"/>
      <c r="V24" s="383">
        <v>-7</v>
      </c>
      <c r="W24" s="383"/>
      <c r="X24" s="383">
        <v>7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81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ШЕПЕЛЕВ Роман</v>
      </c>
      <c r="M25" s="364"/>
      <c r="N25" s="364"/>
      <c r="O25" s="364"/>
      <c r="P25" s="364"/>
      <c r="Q25" s="364"/>
      <c r="R25" s="365">
        <v>11</v>
      </c>
      <c r="S25" s="352"/>
      <c r="T25" s="352">
        <v>3</v>
      </c>
      <c r="U25" s="352"/>
      <c r="V25" s="352">
        <v>7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3</v>
      </c>
      <c r="B26" s="75"/>
      <c r="C26" s="74">
        <f>IF(D21="","",D21)</f>
        <v>82</v>
      </c>
      <c r="D26" s="76"/>
      <c r="E26" s="61" t="s">
        <v>84</v>
      </c>
      <c r="F26" s="379" t="str">
        <f>IF(A26="","",VLOOKUP(A26,СПИСКИ!$D:$J,2,FALSE))</f>
        <v>ДЕМЕНТЬЕВ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ЛАПИН Андрей</v>
      </c>
      <c r="M26" s="380"/>
      <c r="N26" s="380"/>
      <c r="O26" s="380"/>
      <c r="P26" s="380"/>
      <c r="Q26" s="381"/>
      <c r="R26" s="382">
        <v>-8</v>
      </c>
      <c r="S26" s="366"/>
      <c r="T26" s="366">
        <v>-10</v>
      </c>
      <c r="U26" s="366"/>
      <c r="V26" s="366">
        <v>-6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81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ШЕПЕЛЕВ Роман</v>
      </c>
      <c r="M27" s="364"/>
      <c r="N27" s="364"/>
      <c r="O27" s="364"/>
      <c r="P27" s="364"/>
      <c r="Q27" s="364"/>
      <c r="R27" s="365">
        <v>4</v>
      </c>
      <c r="S27" s="352"/>
      <c r="T27" s="352">
        <v>-11</v>
      </c>
      <c r="U27" s="352"/>
      <c r="V27" s="352">
        <v>4</v>
      </c>
      <c r="W27" s="352"/>
      <c r="X27" s="352">
        <v>6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83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ЧЕРЕДНИЧЕНКО Сергей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2</v>
      </c>
      <c r="Z8" s="442"/>
      <c r="AA8" s="443"/>
      <c r="AB8" s="448">
        <v>8</v>
      </c>
      <c r="AC8" s="449"/>
      <c r="AD8" s="450"/>
      <c r="AE8" s="441">
        <v>45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8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10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75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МАСОВЕР Андрей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820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71</v>
      </c>
      <c r="C20" s="193" t="s">
        <v>80</v>
      </c>
      <c r="D20" s="78">
        <v>94</v>
      </c>
      <c r="E20" s="42" t="s">
        <v>93</v>
      </c>
      <c r="F20" s="399" t="str">
        <f>IF(B20="","",VLOOKUP(B20,СПИСКИ!$D:$J,2,FALSE))</f>
        <v>НАУМОВ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ЭРЕНЦЕНОВ Алдар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527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73</v>
      </c>
      <c r="C21" s="193" t="s">
        <v>82</v>
      </c>
      <c r="D21" s="78">
        <v>92</v>
      </c>
      <c r="E21" s="50" t="s">
        <v>84</v>
      </c>
      <c r="F21" s="402" t="str">
        <f>IF(B21="","",VLOOKUP(B21,СПИСКИ!$D:$J,2,FALSE))</f>
        <v>КАЛАШНИКОВА Эвелина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664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ЛЕБЕДЕВ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367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75</v>
      </c>
      <c r="B24" s="75"/>
      <c r="C24" s="74">
        <f>IF(D20="","",D20)</f>
        <v>94</v>
      </c>
      <c r="D24" s="76"/>
      <c r="E24" s="59" t="s">
        <v>92</v>
      </c>
      <c r="F24" s="396" t="str">
        <f>IF(A24="","",VLOOKUP(A24,СПИСКИ!$D:$J,2,FALSE))</f>
        <v>МАСОВЕР Андрей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9</v>
      </c>
      <c r="S24" s="383"/>
      <c r="T24" s="383">
        <v>4</v>
      </c>
      <c r="U24" s="383"/>
      <c r="V24" s="383">
        <v>5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71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НАУМОВ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ЭРЕНЦЕНОВ Алдар</v>
      </c>
      <c r="M25" s="364"/>
      <c r="N25" s="364"/>
      <c r="O25" s="364"/>
      <c r="P25" s="364"/>
      <c r="Q25" s="364"/>
      <c r="R25" s="365">
        <v>5</v>
      </c>
      <c r="S25" s="352"/>
      <c r="T25" s="352">
        <v>-9</v>
      </c>
      <c r="U25" s="352"/>
      <c r="V25" s="352">
        <v>8</v>
      </c>
      <c r="W25" s="352"/>
      <c r="X25" s="352">
        <v>-9</v>
      </c>
      <c r="Y25" s="352"/>
      <c r="Z25" s="352">
        <v>11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1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73</v>
      </c>
      <c r="B26" s="75"/>
      <c r="C26" s="74">
        <f>IF(D21="","",D21)</f>
        <v>92</v>
      </c>
      <c r="D26" s="76"/>
      <c r="E26" s="61" t="s">
        <v>84</v>
      </c>
      <c r="F26" s="379" t="str">
        <f>IF(A26="","",VLOOKUP(A26,СПИСКИ!$D:$J,2,FALSE))</f>
        <v>КАЛАШНИКОВА Эвелина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ЛЕБЕДЕВ Александр</v>
      </c>
      <c r="M26" s="380"/>
      <c r="N26" s="380"/>
      <c r="O26" s="380"/>
      <c r="P26" s="380"/>
      <c r="Q26" s="381"/>
      <c r="R26" s="382">
        <v>8</v>
      </c>
      <c r="S26" s="366"/>
      <c r="T26" s="366">
        <v>10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75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МАСОВЕР Андрей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ЭРЕНЦЕНОВ Алдар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71</v>
      </c>
      <c r="B28" s="75"/>
      <c r="C28" s="74">
        <f>D20</f>
        <v>94</v>
      </c>
      <c r="D28" s="76"/>
      <c r="E28" s="63" t="s">
        <v>985</v>
      </c>
      <c r="F28" s="360" t="str">
        <f>IF(A28="","",VLOOKUP(A28,СПИСКИ!$D:$J,2,FALSE))</f>
        <v>НАУМОВ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2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3</v>
      </c>
      <c r="Z8" s="442"/>
      <c r="AA8" s="443"/>
      <c r="AB8" s="448">
        <v>8</v>
      </c>
      <c r="AC8" s="449"/>
      <c r="AD8" s="450"/>
      <c r="AE8" s="441">
        <v>46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7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7</v>
      </c>
      <c r="D16" s="413"/>
      <c r="E16" s="414" t="str">
        <f>IF(A16="","",VLOOKUP(A16,СПИСКИ!$B:$J,2,FALSE))</f>
        <v>"Омега" г.Севастополь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102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УКРАИНСКИЙ Александр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287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103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ГУБАНОВ Никита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101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БОРОДИН Илья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626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102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УКРАИНСКИЙ Александр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-8</v>
      </c>
      <c r="S24" s="383"/>
      <c r="T24" s="383">
        <v>-3</v>
      </c>
      <c r="U24" s="383"/>
      <c r="V24" s="383">
        <v>-8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103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ГУБАНОВ Никита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13</v>
      </c>
      <c r="S25" s="352"/>
      <c r="T25" s="352">
        <v>-8</v>
      </c>
      <c r="U25" s="352"/>
      <c r="V25" s="352">
        <v>2</v>
      </c>
      <c r="W25" s="352"/>
      <c r="X25" s="352">
        <v>2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101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БОРОДИН Илья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4</v>
      </c>
      <c r="S26" s="366"/>
      <c r="T26" s="366">
        <v>3</v>
      </c>
      <c r="U26" s="366"/>
      <c r="V26" s="366">
        <v>3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102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УКРАИНСКИЙ Александр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-5</v>
      </c>
      <c r="S27" s="352"/>
      <c r="T27" s="352">
        <v>-5</v>
      </c>
      <c r="U27" s="352"/>
      <c r="V27" s="352">
        <v>-8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103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ГУБАНОВ Никита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>
        <v>8</v>
      </c>
      <c r="S28" s="344"/>
      <c r="T28" s="344">
        <v>5</v>
      </c>
      <c r="U28" s="344"/>
      <c r="V28" s="344">
        <v>6</v>
      </c>
      <c r="W28" s="344"/>
      <c r="X28" s="344"/>
      <c r="Y28" s="344"/>
      <c r="Z28" s="344"/>
      <c r="AA28" s="345"/>
      <c r="AB28" s="346">
        <f>IF(R28="","",SUM(AJ28:AN28))</f>
        <v>3</v>
      </c>
      <c r="AC28" s="347"/>
      <c r="AD28" s="347">
        <f>IF(R28="","",SUM(AO28:AS28))</f>
        <v>0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"Омега" г.Севастополь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7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9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4</v>
      </c>
      <c r="Z8" s="442"/>
      <c r="AA8" s="443"/>
      <c r="AB8" s="448">
        <v>8</v>
      </c>
      <c r="AC8" s="449"/>
      <c r="AD8" s="450"/>
      <c r="AE8" s="441">
        <v>47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6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12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54</v>
      </c>
      <c r="C19" s="193" t="s">
        <v>81</v>
      </c>
      <c r="D19" s="78">
        <v>111</v>
      </c>
      <c r="E19" s="42" t="s">
        <v>92</v>
      </c>
      <c r="F19" s="399" t="str">
        <f>IF(B19="","",VLOOKUP(B19,СПИСКИ!$D:$J,2,FALSE))</f>
        <v>СУСЛИН Анатолий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ЖУРЕНКО Денис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491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53</v>
      </c>
      <c r="C20" s="193" t="s">
        <v>80</v>
      </c>
      <c r="D20" s="78">
        <v>113</v>
      </c>
      <c r="E20" s="42" t="s">
        <v>93</v>
      </c>
      <c r="F20" s="399" t="str">
        <f>IF(B20="","",VLOOKUP(B20,СПИСКИ!$D:$J,2,FALSE))</f>
        <v>ТКАЧЕНКО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ЛЕЩЕНКО Дмитрий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474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112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ТРЕТЬЯКОВ Даниил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345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54</v>
      </c>
      <c r="B24" s="75"/>
      <c r="C24" s="74">
        <f>IF(D20="","",D20)</f>
        <v>113</v>
      </c>
      <c r="D24" s="76"/>
      <c r="E24" s="59" t="s">
        <v>92</v>
      </c>
      <c r="F24" s="396" t="str">
        <f>IF(A24="","",VLOOKUP(A24,СПИСКИ!$D:$J,2,FALSE))</f>
        <v>СУСЛИН Анатолий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ЖУРЕНКО Денис</v>
      </c>
      <c r="M24" s="397"/>
      <c r="N24" s="397"/>
      <c r="O24" s="397"/>
      <c r="P24" s="397"/>
      <c r="Q24" s="397"/>
      <c r="R24" s="398">
        <v>11</v>
      </c>
      <c r="S24" s="383"/>
      <c r="T24" s="383">
        <v>5</v>
      </c>
      <c r="U24" s="383"/>
      <c r="V24" s="383">
        <v>-9</v>
      </c>
      <c r="W24" s="383"/>
      <c r="X24" s="383">
        <v>-8</v>
      </c>
      <c r="Y24" s="383"/>
      <c r="Z24" s="383">
        <v>7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53</v>
      </c>
      <c r="B25" s="75"/>
      <c r="C25" s="74">
        <f>IF(D19="","",D19)</f>
        <v>111</v>
      </c>
      <c r="D25" s="76"/>
      <c r="E25" s="60" t="s">
        <v>93</v>
      </c>
      <c r="F25" s="379" t="str">
        <f>IF(A25="","",VLOOKUP(A25,СПИСКИ!$D:$J,2,FALSE))</f>
        <v>ТКАЧЕНКО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ЛЕЩЕНКО Дмитрий</v>
      </c>
      <c r="M25" s="364"/>
      <c r="N25" s="364"/>
      <c r="O25" s="364"/>
      <c r="P25" s="364"/>
      <c r="Q25" s="364"/>
      <c r="R25" s="365">
        <v>5</v>
      </c>
      <c r="S25" s="352"/>
      <c r="T25" s="352">
        <v>10</v>
      </c>
      <c r="U25" s="352"/>
      <c r="V25" s="352">
        <v>6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112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ТРЕТЬЯКОВ Даниил</v>
      </c>
      <c r="M26" s="380"/>
      <c r="N26" s="380"/>
      <c r="O26" s="380"/>
      <c r="P26" s="380"/>
      <c r="Q26" s="381"/>
      <c r="R26" s="382">
        <v>-10</v>
      </c>
      <c r="S26" s="366"/>
      <c r="T26" s="366">
        <v>6</v>
      </c>
      <c r="U26" s="366"/>
      <c r="V26" s="366">
        <v>-7</v>
      </c>
      <c r="W26" s="366"/>
      <c r="X26" s="366">
        <v>7</v>
      </c>
      <c r="Y26" s="366"/>
      <c r="Z26" s="366">
        <v>8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1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54</v>
      </c>
      <c r="B27" s="75"/>
      <c r="C27" s="74">
        <f>IF(D19="","",D19)</f>
        <v>111</v>
      </c>
      <c r="D27" s="76"/>
      <c r="E27" s="60" t="s">
        <v>986</v>
      </c>
      <c r="F27" s="363" t="str">
        <f>IF(A27="","",VLOOKUP(A27,СПИСКИ!$D:$J,2,FALSE))</f>
        <v>СУСЛИН Анатолий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ЛЕЩЕНКО Дмитрий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53</v>
      </c>
      <c r="B28" s="75"/>
      <c r="C28" s="74">
        <f>D20</f>
        <v>113</v>
      </c>
      <c r="D28" s="76"/>
      <c r="E28" s="63" t="s">
        <v>985</v>
      </c>
      <c r="F28" s="360" t="str">
        <f>IF(A28="","",VLOOKUP(A28,СПИСКИ!$D:$J,2,FALSE))</f>
        <v>ТКАЧЕНКО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ЖУРЕНКО Денис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5</v>
      </c>
      <c r="Z8" s="442"/>
      <c r="AA8" s="443"/>
      <c r="AB8" s="448">
        <v>8</v>
      </c>
      <c r="AC8" s="449"/>
      <c r="AD8" s="450"/>
      <c r="AE8" s="441">
        <v>48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3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3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24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ШУМАКОВ Виталий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141</v>
      </c>
      <c r="C20" s="193" t="s">
        <v>80</v>
      </c>
      <c r="D20" s="78">
        <v>25</v>
      </c>
      <c r="E20" s="42" t="s">
        <v>93</v>
      </c>
      <c r="F20" s="399" t="str">
        <f>IF(B20="","",VLOOKUP(B20,СПИСКИ!$D:$J,2,FALSE))</f>
        <v>АНТИФЕЕВ Олег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416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ЗУБОТЫКИН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143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ВАСИЛЕНКО Михаил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25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ШУМАКОВ Виталий</v>
      </c>
      <c r="M24" s="397"/>
      <c r="N24" s="397"/>
      <c r="O24" s="397"/>
      <c r="P24" s="397"/>
      <c r="Q24" s="397"/>
      <c r="R24" s="398">
        <v>-9</v>
      </c>
      <c r="S24" s="383"/>
      <c r="T24" s="383">
        <v>-8</v>
      </c>
      <c r="U24" s="383"/>
      <c r="V24" s="383">
        <v>-9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141</v>
      </c>
      <c r="B25" s="75"/>
      <c r="C25" s="74">
        <f>IF(D19="","",D19)</f>
        <v>24</v>
      </c>
      <c r="D25" s="76"/>
      <c r="E25" s="60" t="s">
        <v>93</v>
      </c>
      <c r="F25" s="379" t="str">
        <f>IF(A25="","",VLOOKUP(A25,СПИСКИ!$D:$J,2,FALSE))</f>
        <v>АНТИФЕЕВ Олег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ЗУБОТЫКИН Юрий</v>
      </c>
      <c r="M25" s="364"/>
      <c r="N25" s="364"/>
      <c r="O25" s="364"/>
      <c r="P25" s="364"/>
      <c r="Q25" s="364"/>
      <c r="R25" s="365">
        <v>-10</v>
      </c>
      <c r="S25" s="352"/>
      <c r="T25" s="352">
        <v>-6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143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ВАСИЛЕНКО Михаил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>
        <v>-7</v>
      </c>
      <c r="S26" s="366"/>
      <c r="T26" s="366">
        <v>-7</v>
      </c>
      <c r="U26" s="366"/>
      <c r="V26" s="366">
        <v>-7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142</v>
      </c>
      <c r="B27" s="75"/>
      <c r="C27" s="74">
        <f>IF(D19="","",D19)</f>
        <v>24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ЗУБОТЫКИН Юрий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141</v>
      </c>
      <c r="B28" s="75"/>
      <c r="C28" s="74">
        <f>D20</f>
        <v>25</v>
      </c>
      <c r="D28" s="76"/>
      <c r="E28" s="63" t="s">
        <v>985</v>
      </c>
      <c r="F28" s="360" t="str">
        <f>IF(A28="","",VLOOKUP(A28,СПИСКИ!$D:$J,2,FALSE))</f>
        <v>АНТИФЕЕВ Олег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ШУМАКОВ Виталий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0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"Торнадо" г.Славянск-на-Кубани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43763</v>
      </c>
      <c r="T8" s="439"/>
      <c r="U8" s="440"/>
      <c r="V8" s="441" t="s">
        <v>13571</v>
      </c>
      <c r="W8" s="442"/>
      <c r="X8" s="443"/>
      <c r="Y8" s="441">
        <v>6</v>
      </c>
      <c r="Z8" s="442"/>
      <c r="AA8" s="443"/>
      <c r="AB8" s="448">
        <v>8</v>
      </c>
      <c r="AC8" s="449"/>
      <c r="AD8" s="450"/>
      <c r="AE8" s="441">
        <v>49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16</v>
      </c>
      <c r="B13" s="425"/>
      <c r="C13" s="426">
        <v>2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2</v>
      </c>
      <c r="B16" s="411"/>
      <c r="C16" s="412">
        <v>16</v>
      </c>
      <c r="D16" s="413"/>
      <c r="E16" s="414" t="str">
        <f>IF(A16="","",VLOOKUP(A16,СПИСКИ!$B:$J,2,FALSE))</f>
        <v>"Торнадо"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"Мирмекс"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10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</v>
      </c>
      <c r="C19" s="193" t="s">
        <v>81</v>
      </c>
      <c r="D19" s="78">
        <v>153</v>
      </c>
      <c r="E19" s="42" t="s">
        <v>92</v>
      </c>
      <c r="F19" s="399" t="str">
        <f>IF(B19="","",VLOOKUP(B19,СПИСКИ!$D:$J,2,FALSE))</f>
        <v>КОСТКИН Денис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561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ТХАКАХОВ Руслан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</v>
      </c>
      <c r="C20" s="193" t="s">
        <v>80</v>
      </c>
      <c r="D20" s="78">
        <v>156</v>
      </c>
      <c r="E20" s="42" t="s">
        <v>93</v>
      </c>
      <c r="F20" s="399" t="str">
        <f>IF(B20="","",VLOOKUP(B20,СПИСКИ!$D:$J,2,FALSE))</f>
        <v>ЛОПАТИН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808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МАТРИЗАЕВА Александра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1198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</v>
      </c>
      <c r="C21" s="193" t="s">
        <v>82</v>
      </c>
      <c r="D21" s="78">
        <v>151</v>
      </c>
      <c r="E21" s="50" t="s">
        <v>84</v>
      </c>
      <c r="F21" s="402" t="str">
        <f>IF(B21="","",VLOOKUP(B21,СПИСКИ!$D:$J,2,FALSE))</f>
        <v>ЧЕРКЕС Данил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1017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КЛИМЧЕНКО Виктория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965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</v>
      </c>
      <c r="B24" s="75"/>
      <c r="C24" s="74">
        <f>IF(D20="","",D20)</f>
        <v>156</v>
      </c>
      <c r="D24" s="76"/>
      <c r="E24" s="59" t="s">
        <v>92</v>
      </c>
      <c r="F24" s="396" t="str">
        <f>IF(A24="","",VLOOKUP(A24,СПИСКИ!$D:$J,2,FALSE))</f>
        <v>КОСТКИН Денис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ТХАКАХОВ Руслан</v>
      </c>
      <c r="M24" s="397"/>
      <c r="N24" s="397"/>
      <c r="O24" s="397"/>
      <c r="P24" s="397"/>
      <c r="Q24" s="397"/>
      <c r="R24" s="398">
        <v>4</v>
      </c>
      <c r="S24" s="383"/>
      <c r="T24" s="383">
        <v>2</v>
      </c>
      <c r="U24" s="383"/>
      <c r="V24" s="383">
        <v>4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</v>
      </c>
      <c r="B25" s="75"/>
      <c r="C25" s="74">
        <f>IF(D19="","",D19)</f>
        <v>153</v>
      </c>
      <c r="D25" s="76"/>
      <c r="E25" s="60" t="s">
        <v>93</v>
      </c>
      <c r="F25" s="379" t="str">
        <f>IF(A25="","",VLOOKUP(A25,СПИСКИ!$D:$J,2,FALSE))</f>
        <v>ЛОПАТИН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МАТРИЗАЕВА Александра</v>
      </c>
      <c r="M25" s="364"/>
      <c r="N25" s="364"/>
      <c r="O25" s="364"/>
      <c r="P25" s="364"/>
      <c r="Q25" s="364"/>
      <c r="R25" s="365">
        <v>8</v>
      </c>
      <c r="S25" s="352"/>
      <c r="T25" s="352">
        <v>-8</v>
      </c>
      <c r="U25" s="352"/>
      <c r="V25" s="352">
        <v>8</v>
      </c>
      <c r="W25" s="352"/>
      <c r="X25" s="352">
        <v>8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</v>
      </c>
      <c r="B26" s="75"/>
      <c r="C26" s="74">
        <f>IF(D21="","",D21)</f>
        <v>151</v>
      </c>
      <c r="D26" s="76"/>
      <c r="E26" s="61" t="s">
        <v>84</v>
      </c>
      <c r="F26" s="379" t="str">
        <f>IF(A26="","",VLOOKUP(A26,СПИСКИ!$D:$J,2,FALSE))</f>
        <v>ЧЕРКЕС Данил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КЛИМЧЕНКО Виктория</v>
      </c>
      <c r="M26" s="380"/>
      <c r="N26" s="380"/>
      <c r="O26" s="380"/>
      <c r="P26" s="380"/>
      <c r="Q26" s="381"/>
      <c r="R26" s="382">
        <v>2</v>
      </c>
      <c r="S26" s="366"/>
      <c r="T26" s="366">
        <v>17</v>
      </c>
      <c r="U26" s="366"/>
      <c r="V26" s="366">
        <v>9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</v>
      </c>
      <c r="B27" s="75"/>
      <c r="C27" s="74">
        <f>IF(D19="","",D19)</f>
        <v>153</v>
      </c>
      <c r="D27" s="76"/>
      <c r="E27" s="60" t="s">
        <v>986</v>
      </c>
      <c r="F27" s="363" t="str">
        <f>IF(A27="","",VLOOKUP(A27,СПИСКИ!$D:$J,2,FALSE))</f>
        <v>КОСТКИН Денис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МАТРИЗАЕВА Александра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</v>
      </c>
      <c r="B28" s="75"/>
      <c r="C28" s="74">
        <f>D20</f>
        <v>156</v>
      </c>
      <c r="D28" s="76"/>
      <c r="E28" s="63" t="s">
        <v>985</v>
      </c>
      <c r="F28" s="360" t="str">
        <f>IF(A28="","",VLOOKUP(A28,СПИСКИ!$D:$J,2,FALSE))</f>
        <v>ЛОПАТИН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ТХАКАХОВ Руслан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1</v>
      </c>
      <c r="Z8" s="442"/>
      <c r="AA8" s="443"/>
      <c r="AB8" s="448">
        <v>9</v>
      </c>
      <c r="AC8" s="449"/>
      <c r="AD8" s="450"/>
      <c r="AE8" s="441">
        <v>50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8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"ЦОП-1"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8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75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МАСОВЕР Андрей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820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</v>
      </c>
      <c r="C20" s="193" t="s">
        <v>80</v>
      </c>
      <c r="D20" s="78">
        <v>74</v>
      </c>
      <c r="E20" s="42" t="s">
        <v>93</v>
      </c>
      <c r="F20" s="399" t="str">
        <f>IF(B20="","",VLOOKUP(B20,СПИСКИ!$D:$J,2,FALSE))</f>
        <v>ШУТОВ Артем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0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ОСИПОВ Дмитрий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3</v>
      </c>
      <c r="C21" s="193" t="s">
        <v>82</v>
      </c>
      <c r="D21" s="78">
        <v>71</v>
      </c>
      <c r="E21" s="50" t="s">
        <v>84</v>
      </c>
      <c r="F21" s="402" t="str">
        <f>IF(B21="","",VLOOKUP(B21,СПИСКИ!$D:$J,2,FALSE))</f>
        <v>ДЕМЕНТЬЕВ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441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НАУМОВ Михаил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74</v>
      </c>
      <c r="D24" s="76"/>
      <c r="E24" s="59" t="s">
        <v>92</v>
      </c>
      <c r="F24" s="459" t="str">
        <f>IF(A24="","",VLOOKUP(A24,СПИСКИ!$D:$J,2,FALSE))</f>
        <v>ЧИМБАРЦЕВ Владислав</v>
      </c>
      <c r="G24" s="460"/>
      <c r="H24" s="460"/>
      <c r="I24" s="460"/>
      <c r="J24" s="460"/>
      <c r="K24" s="30" t="s">
        <v>81</v>
      </c>
      <c r="L24" s="396" t="str">
        <f>IF(C25="","",VLOOKUP(C25,СПИСКИ!$D:$J,2,FALSE))</f>
        <v>МАСОВЕР Андрей</v>
      </c>
      <c r="M24" s="397"/>
      <c r="N24" s="397"/>
      <c r="O24" s="397"/>
      <c r="P24" s="397"/>
      <c r="Q24" s="397"/>
      <c r="R24" s="398">
        <v>8</v>
      </c>
      <c r="S24" s="383"/>
      <c r="T24" s="383">
        <v>11</v>
      </c>
      <c r="U24" s="383"/>
      <c r="V24" s="383">
        <v>-9</v>
      </c>
      <c r="W24" s="383"/>
      <c r="X24" s="383">
        <v>6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</v>
      </c>
      <c r="B25" s="75"/>
      <c r="C25" s="74">
        <f>IF(D19="","",D19)</f>
        <v>75</v>
      </c>
      <c r="D25" s="76"/>
      <c r="E25" s="60" t="s">
        <v>93</v>
      </c>
      <c r="F25" s="379" t="str">
        <f>IF(A25="","",VLOOKUP(A25,СПИСКИ!$D:$J,2,FALSE))</f>
        <v>ШУТОВ Артем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ОСИПОВ Дмитрий</v>
      </c>
      <c r="M25" s="364"/>
      <c r="N25" s="364"/>
      <c r="O25" s="364"/>
      <c r="P25" s="364"/>
      <c r="Q25" s="364"/>
      <c r="R25" s="365">
        <v>-12</v>
      </c>
      <c r="S25" s="352"/>
      <c r="T25" s="352">
        <v>-9</v>
      </c>
      <c r="U25" s="352"/>
      <c r="V25" s="352">
        <v>13</v>
      </c>
      <c r="W25" s="352"/>
      <c r="X25" s="352">
        <v>-4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3</v>
      </c>
      <c r="B26" s="75"/>
      <c r="C26" s="74">
        <f>IF(D21="","",D21)</f>
        <v>71</v>
      </c>
      <c r="D26" s="76"/>
      <c r="E26" s="61" t="s">
        <v>84</v>
      </c>
      <c r="F26" s="379" t="str">
        <f>IF(A26="","",VLOOKUP(A26,СПИСКИ!$D:$J,2,FALSE))</f>
        <v>ДЕМЕНТЬЕВ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НАУМОВ Михаил</v>
      </c>
      <c r="M26" s="380"/>
      <c r="N26" s="380"/>
      <c r="O26" s="380"/>
      <c r="P26" s="380"/>
      <c r="Q26" s="381"/>
      <c r="R26" s="382">
        <v>-7</v>
      </c>
      <c r="S26" s="366"/>
      <c r="T26" s="366">
        <v>-6</v>
      </c>
      <c r="U26" s="366"/>
      <c r="V26" s="366">
        <v>5</v>
      </c>
      <c r="W26" s="366"/>
      <c r="X26" s="366">
        <v>-3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75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ОСИПОВ Дмитрий</v>
      </c>
      <c r="M27" s="364"/>
      <c r="N27" s="364"/>
      <c r="O27" s="364"/>
      <c r="P27" s="364"/>
      <c r="Q27" s="364"/>
      <c r="R27" s="365">
        <v>8</v>
      </c>
      <c r="S27" s="352"/>
      <c r="T27" s="352">
        <v>8</v>
      </c>
      <c r="U27" s="352"/>
      <c r="V27" s="352">
        <v>5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</v>
      </c>
      <c r="B28" s="75"/>
      <c r="C28" s="74">
        <f>D20</f>
        <v>74</v>
      </c>
      <c r="D28" s="76"/>
      <c r="E28" s="63" t="s">
        <v>985</v>
      </c>
      <c r="F28" s="360" t="str">
        <f>IF(A28="","",VLOOKUP(A28,СПИСКИ!$D:$J,2,FALSE))</f>
        <v>ШУТОВ Артем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МАСОВЕР Андрей</v>
      </c>
      <c r="M28" s="361"/>
      <c r="N28" s="361"/>
      <c r="O28" s="361"/>
      <c r="P28" s="361"/>
      <c r="Q28" s="361"/>
      <c r="R28" s="362">
        <v>-9</v>
      </c>
      <c r="S28" s="344"/>
      <c r="T28" s="344">
        <v>-7</v>
      </c>
      <c r="U28" s="344"/>
      <c r="V28" s="344">
        <v>10</v>
      </c>
      <c r="W28" s="344"/>
      <c r="X28" s="344">
        <v>-5</v>
      </c>
      <c r="Y28" s="344"/>
      <c r="Z28" s="344"/>
      <c r="AA28" s="345"/>
      <c r="AB28" s="346">
        <f>IF(R28="","",SUM(AJ28:AN28))</f>
        <v>1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1</v>
      </c>
      <c r="AQ28" s="100">
        <f>IF(V28&lt;0,1,0)</f>
        <v>0</v>
      </c>
      <c r="AR28" s="100">
        <f>IF(X28&lt;0,1,0)</f>
        <v>1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10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2</v>
      </c>
      <c r="Z8" s="442"/>
      <c r="AA8" s="443"/>
      <c r="AB8" s="448">
        <v>9</v>
      </c>
      <c r="AC8" s="449"/>
      <c r="AD8" s="450"/>
      <c r="AE8" s="441">
        <v>51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7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9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61</v>
      </c>
      <c r="C19" s="193" t="s">
        <v>81</v>
      </c>
      <c r="D19" s="78">
        <v>82</v>
      </c>
      <c r="E19" s="42" t="s">
        <v>92</v>
      </c>
      <c r="F19" s="399" t="str">
        <f>IF(B19="","",VLOOKUP(B19,СПИСКИ!$D:$J,2,FALSE))</f>
        <v>СИНЧЕНКО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642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ЛАПИН Андрей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496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62</v>
      </c>
      <c r="C20" s="193" t="s">
        <v>80</v>
      </c>
      <c r="D20" s="78">
        <v>81</v>
      </c>
      <c r="E20" s="42" t="s">
        <v>93</v>
      </c>
      <c r="F20" s="399" t="str">
        <f>IF(B20="","",VLOOKUP(B20,СПИСКИ!$D:$J,2,FALSE))</f>
        <v>ЧЕРНЯВСКАЯ Елизавета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323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ЧЕРЕДНИЧЕНКО Сергей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663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83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ШЕПЕЛЕВ Роман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492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61</v>
      </c>
      <c r="B24" s="75"/>
      <c r="C24" s="74">
        <f>IF(D20="","",D20)</f>
        <v>81</v>
      </c>
      <c r="D24" s="76"/>
      <c r="E24" s="59" t="s">
        <v>92</v>
      </c>
      <c r="F24" s="396" t="str">
        <f>IF(A24="","",VLOOKUP(A24,СПИСКИ!$D:$J,2,FALSE))</f>
        <v>СИНЧЕНКО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ЛАПИН Андрей</v>
      </c>
      <c r="M24" s="397"/>
      <c r="N24" s="397"/>
      <c r="O24" s="397"/>
      <c r="P24" s="397"/>
      <c r="Q24" s="397"/>
      <c r="R24" s="398">
        <v>3</v>
      </c>
      <c r="S24" s="383"/>
      <c r="T24" s="383">
        <v>7</v>
      </c>
      <c r="U24" s="383"/>
      <c r="V24" s="383">
        <v>-11</v>
      </c>
      <c r="W24" s="383"/>
      <c r="X24" s="383">
        <v>18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62</v>
      </c>
      <c r="B25" s="75"/>
      <c r="C25" s="74">
        <f>IF(D19="","",D19)</f>
        <v>82</v>
      </c>
      <c r="D25" s="76"/>
      <c r="E25" s="60" t="s">
        <v>93</v>
      </c>
      <c r="F25" s="379" t="str">
        <f>IF(A25="","",VLOOKUP(A25,СПИСКИ!$D:$J,2,FALSE))</f>
        <v>ЧЕРНЯВСКАЯ Елизавета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ЧЕРЕДНИЧЕНКО Сергей</v>
      </c>
      <c r="M25" s="364"/>
      <c r="N25" s="364"/>
      <c r="O25" s="364"/>
      <c r="P25" s="364"/>
      <c r="Q25" s="364"/>
      <c r="R25" s="365">
        <v>8</v>
      </c>
      <c r="S25" s="352"/>
      <c r="T25" s="352">
        <v>8</v>
      </c>
      <c r="U25" s="352"/>
      <c r="V25" s="352">
        <v>-8</v>
      </c>
      <c r="W25" s="352"/>
      <c r="X25" s="352">
        <v>-7</v>
      </c>
      <c r="Y25" s="352"/>
      <c r="Z25" s="352">
        <v>-6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63</v>
      </c>
      <c r="B26" s="75"/>
      <c r="C26" s="74">
        <f>IF(D21="","",D21)</f>
        <v>83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ШЕПЕЛЕВ Роман</v>
      </c>
      <c r="M26" s="380"/>
      <c r="N26" s="380"/>
      <c r="O26" s="380"/>
      <c r="P26" s="380"/>
      <c r="Q26" s="381"/>
      <c r="R26" s="382">
        <v>11</v>
      </c>
      <c r="S26" s="366"/>
      <c r="T26" s="366">
        <v>-6</v>
      </c>
      <c r="U26" s="366"/>
      <c r="V26" s="366">
        <v>-5</v>
      </c>
      <c r="W26" s="366"/>
      <c r="X26" s="366">
        <v>-8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61</v>
      </c>
      <c r="B27" s="75"/>
      <c r="C27" s="74">
        <f>IF(D19="","",D19)</f>
        <v>82</v>
      </c>
      <c r="D27" s="76"/>
      <c r="E27" s="60" t="s">
        <v>986</v>
      </c>
      <c r="F27" s="363" t="str">
        <f>IF(A27="","",VLOOKUP(A27,СПИСКИ!$D:$J,2,FALSE))</f>
        <v>СИНЧЕНКО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ЧЕРЕДНИЧЕНКО Сергей</v>
      </c>
      <c r="M27" s="364"/>
      <c r="N27" s="364"/>
      <c r="O27" s="364"/>
      <c r="P27" s="364"/>
      <c r="Q27" s="364"/>
      <c r="R27" s="365">
        <v>-13</v>
      </c>
      <c r="S27" s="352"/>
      <c r="T27" s="352">
        <v>-5</v>
      </c>
      <c r="U27" s="352"/>
      <c r="V27" s="352">
        <v>5</v>
      </c>
      <c r="W27" s="352"/>
      <c r="X27" s="352">
        <v>6</v>
      </c>
      <c r="Y27" s="352"/>
      <c r="Z27" s="352">
        <v>6</v>
      </c>
      <c r="AA27" s="353"/>
      <c r="AB27" s="354">
        <f>IF(R27="","",SUM(AJ27:AN27))</f>
        <v>3</v>
      </c>
      <c r="AC27" s="355"/>
      <c r="AD27" s="355">
        <f>IF(R27="","",SUM(AO27:AS27))</f>
        <v>2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1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62</v>
      </c>
      <c r="B28" s="75"/>
      <c r="C28" s="74">
        <f>D20</f>
        <v>81</v>
      </c>
      <c r="D28" s="76"/>
      <c r="E28" s="63" t="s">
        <v>985</v>
      </c>
      <c r="F28" s="360" t="str">
        <f>IF(A28="","",VLOOKUP(A28,СПИСКИ!$D:$J,2,FALSE))</f>
        <v>ЧЕРНЯВСКАЯ Елизавета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ЛАПИН Андрей</v>
      </c>
      <c r="M28" s="361"/>
      <c r="N28" s="361"/>
      <c r="O28" s="361"/>
      <c r="P28" s="361"/>
      <c r="Q28" s="361"/>
      <c r="R28" s="362">
        <v>9</v>
      </c>
      <c r="S28" s="344"/>
      <c r="T28" s="344">
        <v>9</v>
      </c>
      <c r="U28" s="344"/>
      <c r="V28" s="344">
        <v>-9</v>
      </c>
      <c r="W28" s="344"/>
      <c r="X28" s="344">
        <v>-5</v>
      </c>
      <c r="Y28" s="344"/>
      <c r="Z28" s="344">
        <v>-7</v>
      </c>
      <c r="AA28" s="345"/>
      <c r="AB28" s="346">
        <f>IF(R28="","",SUM(AJ28:AN28))</f>
        <v>2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1</v>
      </c>
      <c r="AR28" s="100">
        <f>IF(X28&lt;0,1,0)</f>
        <v>1</v>
      </c>
      <c r="AS28" s="100">
        <f>IF(Z28&lt;0,1,0)</f>
        <v>1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12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K207"/>
  <sheetViews>
    <sheetView zoomScale="70" zoomScaleNormal="70" zoomScaleSheetLayoutView="80" workbookViewId="0">
      <selection sqref="A1:H1"/>
    </sheetView>
  </sheetViews>
  <sheetFormatPr defaultColWidth="11.42578125" defaultRowHeight="16.5" outlineLevelCol="1"/>
  <cols>
    <col min="1" max="1" width="4.7109375" style="123" customWidth="1" outlineLevel="1"/>
    <col min="2" max="2" width="5.85546875" style="124" customWidth="1"/>
    <col min="3" max="3" width="28.7109375" style="109" customWidth="1"/>
    <col min="4" max="4" width="13.5703125" style="125" customWidth="1"/>
    <col min="5" max="5" width="8.42578125" style="123" customWidth="1"/>
    <col min="6" max="6" width="9.28515625" style="123" customWidth="1"/>
    <col min="7" max="7" width="25.85546875" style="126" customWidth="1"/>
    <col min="8" max="8" width="28.85546875" style="127" customWidth="1"/>
    <col min="9" max="16384" width="11.42578125" style="109"/>
  </cols>
  <sheetData>
    <row r="1" spans="1:8" ht="18" customHeight="1">
      <c r="A1" s="292" t="str">
        <f>СПИСКИ!A1</f>
        <v>3 тур открытого Чемпионата Краснодарского края</v>
      </c>
      <c r="B1" s="292"/>
      <c r="C1" s="292"/>
      <c r="D1" s="292"/>
      <c r="E1" s="292"/>
      <c r="F1" s="292"/>
      <c r="G1" s="292"/>
      <c r="H1" s="292"/>
    </row>
    <row r="2" spans="1:8" ht="18" customHeight="1">
      <c r="A2" s="292" t="str">
        <f>СПИСКИ!A2</f>
        <v>по настольному теннису (1 лига)</v>
      </c>
      <c r="B2" s="292"/>
      <c r="C2" s="292"/>
      <c r="D2" s="292"/>
      <c r="E2" s="292"/>
      <c r="F2" s="292"/>
      <c r="G2" s="292"/>
      <c r="H2" s="292"/>
    </row>
    <row r="3" spans="1:8" ht="18" customHeight="1">
      <c r="A3" s="293" t="str">
        <f>СПИСКИ!A3</f>
        <v>город Краснодар                                                   дата 24-27.10.2019г.</v>
      </c>
      <c r="B3" s="293"/>
      <c r="C3" s="293"/>
      <c r="D3" s="293"/>
      <c r="E3" s="293"/>
      <c r="F3" s="293"/>
      <c r="G3" s="293"/>
      <c r="H3" s="293"/>
    </row>
    <row r="4" spans="1:8">
      <c r="A4" s="110"/>
      <c r="B4" s="110"/>
      <c r="C4" s="110"/>
      <c r="D4" s="111"/>
      <c r="E4" s="110"/>
      <c r="F4" s="110"/>
      <c r="G4" s="112"/>
      <c r="H4" s="112"/>
    </row>
    <row r="5" spans="1:8">
      <c r="A5" s="113" t="s">
        <v>1016</v>
      </c>
      <c r="B5" s="114" t="s">
        <v>73</v>
      </c>
      <c r="C5" s="115" t="s">
        <v>1017</v>
      </c>
      <c r="D5" s="116" t="s">
        <v>1018</v>
      </c>
      <c r="E5" s="117" t="s">
        <v>1015</v>
      </c>
      <c r="F5" s="117" t="s">
        <v>1019</v>
      </c>
      <c r="G5" s="118" t="s">
        <v>121</v>
      </c>
      <c r="H5" s="118" t="s">
        <v>1020</v>
      </c>
    </row>
    <row r="6" spans="1:8" ht="15.75">
      <c r="A6" s="113">
        <v>1</v>
      </c>
      <c r="B6" s="119">
        <v>1</v>
      </c>
      <c r="C6" s="120" t="str">
        <f>IF($A6="","",VLOOKUP($A6,СПИСКИ!$D:$J,2,FALSE))</f>
        <v>ДОРОФЕЕВ Петр</v>
      </c>
      <c r="D6" s="120" t="str">
        <f>IF($A6="","",VLOOKUP($A6,СПИСКИ!$D:$J,3,FALSE))</f>
        <v>24.06.1987</v>
      </c>
      <c r="E6" s="120" t="str">
        <f>IF($A6="","",VLOOKUP($A6,СПИСКИ!$D:$J,4,FALSE))</f>
        <v>КМС</v>
      </c>
      <c r="F6" s="120">
        <f>IF($A6="","",VLOOKUP($A6,СПИСКИ!$D:$J,5,FALSE))</f>
        <v>295</v>
      </c>
      <c r="G6" s="120" t="str">
        <f>IF($A6="","",VLOOKUP($A6,СПИСКИ!$D:$J,6,FALSE))</f>
        <v>Краснодар</v>
      </c>
      <c r="H6" s="120" t="str">
        <f>IF($A6="","",VLOOKUP($A6,СПИСКИ!$D:$J,7,FALSE))</f>
        <v>Светличный Е.А.</v>
      </c>
    </row>
    <row r="7" spans="1:8" ht="15.75">
      <c r="A7" s="113">
        <v>2</v>
      </c>
      <c r="B7" s="119">
        <v>2</v>
      </c>
      <c r="C7" s="120" t="str">
        <f>IF($A7="","",VLOOKUP($A7,СПИСКИ!$D:$J,2,FALSE))</f>
        <v>ДОБРОТВОРСКИЙ Дмитрий</v>
      </c>
      <c r="D7" s="120" t="str">
        <f>IF($A7="","",VLOOKUP($A7,СПИСКИ!$D:$J,3,FALSE))</f>
        <v>05.04.1967</v>
      </c>
      <c r="E7" s="120" t="str">
        <f>IF($A7="","",VLOOKUP($A7,СПИСКИ!$D:$J,4,FALSE))</f>
        <v>КМС</v>
      </c>
      <c r="F7" s="120">
        <f>IF($A7="","",VLOOKUP($A7,СПИСКИ!$D:$J,5,FALSE))</f>
        <v>288</v>
      </c>
      <c r="G7" s="120" t="str">
        <f>IF($A7="","",VLOOKUP($A7,СПИСКИ!$D:$J,6,FALSE))</f>
        <v>Краснодар</v>
      </c>
      <c r="H7" s="120" t="str">
        <f>IF($A7="","",VLOOKUP($A7,СПИСКИ!$D:$J,7,FALSE))</f>
        <v>Светличный Е.А.</v>
      </c>
    </row>
    <row r="8" spans="1:8" ht="15.75">
      <c r="A8" s="113">
        <v>3</v>
      </c>
      <c r="B8" s="119">
        <v>3</v>
      </c>
      <c r="C8" s="120" t="str">
        <f>IF($A8="","",VLOOKUP($A8,СПИСКИ!$D:$J,2,FALSE))</f>
        <v>ДЕМЕНТЬЕВ Петр</v>
      </c>
      <c r="D8" s="120" t="str">
        <f>IF($A8="","",VLOOKUP($A8,СПИСКИ!$D:$J,3,FALSE))</f>
        <v>29.09.1960</v>
      </c>
      <c r="E8" s="120" t="str">
        <f>IF($A8="","",VLOOKUP($A8,СПИСКИ!$D:$J,4,FALSE))</f>
        <v>КМС</v>
      </c>
      <c r="F8" s="120">
        <f>IF($A8="","",VLOOKUP($A8,СПИСКИ!$D:$J,5,FALSE))</f>
        <v>441</v>
      </c>
      <c r="G8" s="120" t="str">
        <f>IF($A8="","",VLOOKUP($A8,СПИСКИ!$D:$J,6,FALSE))</f>
        <v>Краснодар</v>
      </c>
      <c r="H8" s="120" t="str">
        <f>IF($A8="","",VLOOKUP($A8,СПИСКИ!$D:$J,7,FALSE))</f>
        <v>Стрельников Г.М.</v>
      </c>
    </row>
    <row r="9" spans="1:8" ht="15.75">
      <c r="A9" s="113">
        <v>4</v>
      </c>
      <c r="B9" s="119">
        <v>4</v>
      </c>
      <c r="C9" s="120" t="str">
        <f>IF($A9="","",VLOOKUP($A9,СПИСКИ!$D:$J,2,FALSE))</f>
        <v>ИВАНОВ Михаил</v>
      </c>
      <c r="D9" s="120" t="str">
        <f>IF($A9="","",VLOOKUP($A9,СПИСКИ!$D:$J,3,FALSE))</f>
        <v>09.05.1998</v>
      </c>
      <c r="E9" s="120" t="str">
        <f>IF($A9="","",VLOOKUP($A9,СПИСКИ!$D:$J,4,FALSE))</f>
        <v>МС</v>
      </c>
      <c r="F9" s="120">
        <f>IF($A9="","",VLOOKUP($A9,СПИСКИ!$D:$J,5,FALSE))</f>
        <v>1357</v>
      </c>
      <c r="G9" s="120" t="str">
        <f>IF($A9="","",VLOOKUP($A9,СПИСКИ!$D:$J,6,FALSE))</f>
        <v>Краснодар</v>
      </c>
      <c r="H9" s="120" t="str">
        <f>IF($A9="","",VLOOKUP($A9,СПИСКИ!$D:$J,7,FALSE))</f>
        <v>Ахмедов В.Р.</v>
      </c>
    </row>
    <row r="10" spans="1:8" ht="15.75">
      <c r="A10" s="113">
        <v>5</v>
      </c>
      <c r="B10" s="119">
        <v>5</v>
      </c>
      <c r="C10" s="120" t="str">
        <f>IF($A10="","",VLOOKUP($A10,СПИСКИ!$D:$J,2,FALSE))</f>
        <v>ЧИМБАРЦЕВ Владислав</v>
      </c>
      <c r="D10" s="120" t="str">
        <f>IF($A10="","",VLOOKUP($A10,СПИСКИ!$D:$J,3,FALSE))</f>
        <v>05.03.1989</v>
      </c>
      <c r="E10" s="120" t="str">
        <f>IF($A10="","",VLOOKUP($A10,СПИСКИ!$D:$J,4,FALSE))</f>
        <v>МС</v>
      </c>
      <c r="F10" s="120">
        <f>IF($A10="","",VLOOKUP($A10,СПИСКИ!$D:$J,5,FALSE))</f>
        <v>1294</v>
      </c>
      <c r="G10" s="120" t="str">
        <f>IF($A10="","",VLOOKUP($A10,СПИСКИ!$D:$J,6,FALSE))</f>
        <v>Нальчик</v>
      </c>
      <c r="H10" s="120" t="str">
        <f>IF($A10="","",VLOOKUP($A10,СПИСКИ!$D:$J,7,FALSE))</f>
        <v>Чимбарцев М.В.</v>
      </c>
    </row>
    <row r="11" spans="1:8" ht="15.75">
      <c r="A11" s="113">
        <v>6</v>
      </c>
      <c r="B11" s="119">
        <v>6</v>
      </c>
      <c r="C11" s="120" t="str">
        <f>IF($A11="","",VLOOKUP($A11,СПИСКИ!$D:$J,2,FALSE))</f>
        <v>ШУТОВ Артем</v>
      </c>
      <c r="D11" s="120" t="str">
        <f>IF($A11="","",VLOOKUP($A11,СПИСКИ!$D:$J,3,FALSE))</f>
        <v>25.02.1985</v>
      </c>
      <c r="E11" s="120" t="str">
        <f>IF($A11="","",VLOOKUP($A11,СПИСКИ!$D:$J,4,FALSE))</f>
        <v>КМС</v>
      </c>
      <c r="F11" s="120">
        <f>IF($A11="","",VLOOKUP($A11,СПИСКИ!$D:$J,5,FALSE))</f>
        <v>0</v>
      </c>
      <c r="G11" s="120" t="str">
        <f>IF($A11="","",VLOOKUP($A11,СПИСКИ!$D:$J,6,FALSE))</f>
        <v>Краснодар</v>
      </c>
      <c r="H11" s="120" t="str">
        <f>IF($A11="","",VLOOKUP($A11,СПИСКИ!$D:$J,7,FALSE))</f>
        <v>Самостоятельно</v>
      </c>
    </row>
    <row r="12" spans="1:8" ht="15.75">
      <c r="A12" s="113">
        <v>7</v>
      </c>
      <c r="B12" s="119">
        <v>7</v>
      </c>
      <c r="C12" s="120">
        <f>IF($A12="","",VLOOKUP($A12,СПИСКИ!$D:$J,2,FALSE))</f>
        <v>0</v>
      </c>
      <c r="D12" s="120" t="str">
        <f>IF($A12="","",VLOOKUP($A12,СПИСКИ!$D:$J,3,FALSE))</f>
        <v/>
      </c>
      <c r="E12" s="120">
        <f>IF($A12="","",VLOOKUP($A12,СПИСКИ!$D:$J,4,FALSE))</f>
        <v>0</v>
      </c>
      <c r="F12" s="120" t="str">
        <f>IF($A12="","",VLOOKUP($A12,СПИСКИ!$D:$J,5,FALSE))</f>
        <v/>
      </c>
      <c r="G12" s="120" t="str">
        <f>IF($A12="","",VLOOKUP($A12,СПИСКИ!$D:$J,6,FALSE))</f>
        <v/>
      </c>
      <c r="H12" s="120">
        <f>IF($A12="","",VLOOKUP($A12,СПИСКИ!$D:$J,7,FALSE))</f>
        <v>0</v>
      </c>
    </row>
    <row r="13" spans="1:8" ht="15.75">
      <c r="A13" s="113">
        <v>8</v>
      </c>
      <c r="B13" s="119">
        <v>8</v>
      </c>
      <c r="C13" s="120">
        <f>IF($A13="","",VLOOKUP($A13,СПИСКИ!$D:$J,2,FALSE))</f>
        <v>0</v>
      </c>
      <c r="D13" s="120" t="str">
        <f>IF($A13="","",VLOOKUP($A13,СПИСКИ!$D:$J,3,FALSE))</f>
        <v/>
      </c>
      <c r="E13" s="120">
        <f>IF($A13="","",VLOOKUP($A13,СПИСКИ!$D:$J,4,FALSE))</f>
        <v>0</v>
      </c>
      <c r="F13" s="120" t="str">
        <f>IF($A13="","",VLOOKUP($A13,СПИСКИ!$D:$J,5,FALSE))</f>
        <v/>
      </c>
      <c r="G13" s="120" t="str">
        <f>IF($A13="","",VLOOKUP($A13,СПИСКИ!$D:$J,6,FALSE))</f>
        <v/>
      </c>
      <c r="H13" s="120">
        <f>IF($A13="","",VLOOKUP($A13,СПИСКИ!$D:$J,7,FALSE))</f>
        <v>0</v>
      </c>
    </row>
    <row r="14" spans="1:8" ht="15.75">
      <c r="A14" s="113">
        <v>9</v>
      </c>
      <c r="B14" s="119">
        <v>9</v>
      </c>
      <c r="C14" s="120">
        <f>IF($A14="","",VLOOKUP($A14,СПИСКИ!$D:$J,2,FALSE))</f>
        <v>0</v>
      </c>
      <c r="D14" s="120" t="str">
        <f>IF($A14="","",VLOOKUP($A14,СПИСКИ!$D:$J,3,FALSE))</f>
        <v/>
      </c>
      <c r="E14" s="120">
        <f>IF($A14="","",VLOOKUP($A14,СПИСКИ!$D:$J,4,FALSE))</f>
        <v>0</v>
      </c>
      <c r="F14" s="120" t="str">
        <f>IF($A14="","",VLOOKUP($A14,СПИСКИ!$D:$J,5,FALSE))</f>
        <v/>
      </c>
      <c r="G14" s="120" t="str">
        <f>IF($A14="","",VLOOKUP($A14,СПИСКИ!$D:$J,6,FALSE))</f>
        <v/>
      </c>
      <c r="H14" s="120">
        <f>IF($A14="","",VLOOKUP($A14,СПИСКИ!$D:$J,7,FALSE))</f>
        <v>0</v>
      </c>
    </row>
    <row r="15" spans="1:8" ht="15.75">
      <c r="A15" s="113">
        <v>10</v>
      </c>
      <c r="B15" s="119">
        <v>10</v>
      </c>
      <c r="C15" s="120">
        <f>IF($A15="","",VLOOKUP($A15,СПИСКИ!$D:$J,2,FALSE))</f>
        <v>0</v>
      </c>
      <c r="D15" s="120" t="str">
        <f>IF($A15="","",VLOOKUP($A15,СПИСКИ!$D:$J,3,FALSE))</f>
        <v/>
      </c>
      <c r="E15" s="120">
        <f>IF($A15="","",VLOOKUP($A15,СПИСКИ!$D:$J,4,FALSE))</f>
        <v>0</v>
      </c>
      <c r="F15" s="120" t="str">
        <f>IF($A15="","",VLOOKUP($A15,СПИСКИ!$D:$J,5,FALSE))</f>
        <v/>
      </c>
      <c r="G15" s="120" t="str">
        <f>IF($A15="","",VLOOKUP($A15,СПИСКИ!$D:$J,6,FALSE))</f>
        <v/>
      </c>
      <c r="H15" s="120">
        <f>IF($A15="","",VLOOKUP($A15,СПИСКИ!$D:$J,7,FALSE))</f>
        <v>0</v>
      </c>
    </row>
    <row r="16" spans="1:8" ht="15.75">
      <c r="A16" s="113">
        <v>11</v>
      </c>
      <c r="B16" s="119">
        <v>11</v>
      </c>
      <c r="C16" s="120" t="str">
        <f>IF($A16="","",VLOOKUP($A16,СПИСКИ!$D:$J,2,FALSE))</f>
        <v>ЛОПАТИН Александр</v>
      </c>
      <c r="D16" s="120" t="str">
        <f>IF($A16="","",VLOOKUP($A16,СПИСКИ!$D:$J,3,FALSE))</f>
        <v>10.07.1975</v>
      </c>
      <c r="E16" s="120" t="str">
        <f>IF($A16="","",VLOOKUP($A16,СПИСКИ!$D:$J,4,FALSE))</f>
        <v>МС</v>
      </c>
      <c r="F16" s="120">
        <f>IF($A16="","",VLOOKUP($A16,СПИСКИ!$D:$J,5,FALSE))</f>
        <v>808</v>
      </c>
      <c r="G16" s="120" t="str">
        <f>IF($A16="","",VLOOKUP($A16,СПИСКИ!$D:$J,6,FALSE))</f>
        <v>Славянск-на-Кубани</v>
      </c>
      <c r="H16" s="120" t="str">
        <f>IF($A16="","",VLOOKUP($A16,СПИСКИ!$D:$J,7,FALSE))</f>
        <v>Боровик В.С.</v>
      </c>
    </row>
    <row r="17" spans="1:8" ht="15.75">
      <c r="A17" s="113">
        <v>12</v>
      </c>
      <c r="B17" s="119">
        <v>12</v>
      </c>
      <c r="C17" s="120" t="str">
        <f>IF($A17="","",VLOOKUP($A17,СПИСКИ!$D:$J,2,FALSE))</f>
        <v>ЧЕРКЕС Данил</v>
      </c>
      <c r="D17" s="120" t="str">
        <f>IF($A17="","",VLOOKUP($A17,СПИСКИ!$D:$J,3,FALSE))</f>
        <v>17.11.2003</v>
      </c>
      <c r="E17" s="120" t="str">
        <f>IF($A17="","",VLOOKUP($A17,СПИСКИ!$D:$J,4,FALSE))</f>
        <v>КМС</v>
      </c>
      <c r="F17" s="120">
        <f>IF($A17="","",VLOOKUP($A17,СПИСКИ!$D:$J,5,FALSE))</f>
        <v>1017</v>
      </c>
      <c r="G17" s="120" t="str">
        <f>IF($A17="","",VLOOKUP($A17,СПИСКИ!$D:$J,6,FALSE))</f>
        <v>Славянск-на-Кубани</v>
      </c>
      <c r="H17" s="120" t="str">
        <f>IF($A17="","",VLOOKUP($A17,СПИСКИ!$D:$J,7,FALSE))</f>
        <v>Крылов В.В.</v>
      </c>
    </row>
    <row r="18" spans="1:8" ht="15.75">
      <c r="A18" s="113">
        <v>13</v>
      </c>
      <c r="B18" s="119">
        <v>13</v>
      </c>
      <c r="C18" s="120" t="str">
        <f>IF($A18="","",VLOOKUP($A18,СПИСКИ!$D:$J,2,FALSE))</f>
        <v>ЧЕРКЕС Руслан</v>
      </c>
      <c r="D18" s="120" t="str">
        <f>IF($A18="","",VLOOKUP($A18,СПИСКИ!$D:$J,3,FALSE))</f>
        <v>17.11.2003</v>
      </c>
      <c r="E18" s="120" t="str">
        <f>IF($A18="","",VLOOKUP($A18,СПИСКИ!$D:$J,4,FALSE))</f>
        <v>КМС</v>
      </c>
      <c r="F18" s="120">
        <f>IF($A18="","",VLOOKUP($A18,СПИСКИ!$D:$J,5,FALSE))</f>
        <v>1273</v>
      </c>
      <c r="G18" s="120" t="str">
        <f>IF($A18="","",VLOOKUP($A18,СПИСКИ!$D:$J,6,FALSE))</f>
        <v>Славянск-на-Кубани</v>
      </c>
      <c r="H18" s="120" t="str">
        <f>IF($A18="","",VLOOKUP($A18,СПИСКИ!$D:$J,7,FALSE))</f>
        <v>Крылов В.В.</v>
      </c>
    </row>
    <row r="19" spans="1:8" ht="15.75">
      <c r="A19" s="113">
        <v>14</v>
      </c>
      <c r="B19" s="119">
        <v>14</v>
      </c>
      <c r="C19" s="120" t="str">
        <f>IF($A19="","",VLOOKUP($A19,СПИСКИ!$D:$J,2,FALSE))</f>
        <v>КОСТКИН Денис</v>
      </c>
      <c r="D19" s="120" t="str">
        <f>IF($A19="","",VLOOKUP($A19,СПИСКИ!$D:$J,3,FALSE))</f>
        <v>15.01.2001</v>
      </c>
      <c r="E19" s="120" t="str">
        <f>IF($A19="","",VLOOKUP($A19,СПИСКИ!$D:$J,4,FALSE))</f>
        <v>КМС</v>
      </c>
      <c r="F19" s="120">
        <f>IF($A19="","",VLOOKUP($A19,СПИСКИ!$D:$J,5,FALSE))</f>
        <v>561</v>
      </c>
      <c r="G19" s="120" t="str">
        <f>IF($A19="","",VLOOKUP($A19,СПИСКИ!$D:$J,6,FALSE))</f>
        <v>Славянск-на-Кубани</v>
      </c>
      <c r="H19" s="120" t="str">
        <f>IF($A19="","",VLOOKUP($A19,СПИСКИ!$D:$J,7,FALSE))</f>
        <v>Крылов В.В.</v>
      </c>
    </row>
    <row r="20" spans="1:8" ht="15.75">
      <c r="A20" s="113">
        <v>15</v>
      </c>
      <c r="B20" s="119">
        <v>15</v>
      </c>
      <c r="C20" s="120">
        <f>IF($A20="","",VLOOKUP($A20,СПИСКИ!$D:$J,2,FALSE))</f>
        <v>0</v>
      </c>
      <c r="D20" s="120" t="str">
        <f>IF($A20="","",VLOOKUP($A20,СПИСКИ!$D:$J,3,FALSE))</f>
        <v/>
      </c>
      <c r="E20" s="120">
        <f>IF($A20="","",VLOOKUP($A20,СПИСКИ!$D:$J,4,FALSE))</f>
        <v>0</v>
      </c>
      <c r="F20" s="120" t="str">
        <f>IF($A20="","",VLOOKUP($A20,СПИСКИ!$D:$J,5,FALSE))</f>
        <v/>
      </c>
      <c r="G20" s="120" t="str">
        <f>IF($A20="","",VLOOKUP($A20,СПИСКИ!$D:$J,6,FALSE))</f>
        <v/>
      </c>
      <c r="H20" s="120">
        <f>IF($A20="","",VLOOKUP($A20,СПИСКИ!$D:$J,7,FALSE))</f>
        <v>0</v>
      </c>
    </row>
    <row r="21" spans="1:8" ht="15.75">
      <c r="A21" s="113">
        <v>16</v>
      </c>
      <c r="B21" s="119">
        <v>16</v>
      </c>
      <c r="C21" s="120">
        <f>IF($A21="","",VLOOKUP($A21,СПИСКИ!$D:$J,2,FALSE))</f>
        <v>0</v>
      </c>
      <c r="D21" s="120" t="str">
        <f>IF($A21="","",VLOOKUP($A21,СПИСКИ!$D:$J,3,FALSE))</f>
        <v/>
      </c>
      <c r="E21" s="120">
        <f>IF($A21="","",VLOOKUP($A21,СПИСКИ!$D:$J,4,FALSE))</f>
        <v>0</v>
      </c>
      <c r="F21" s="120" t="str">
        <f>IF($A21="","",VLOOKUP($A21,СПИСКИ!$D:$J,5,FALSE))</f>
        <v/>
      </c>
      <c r="G21" s="120" t="str">
        <f>IF($A21="","",VLOOKUP($A21,СПИСКИ!$D:$J,6,FALSE))</f>
        <v/>
      </c>
      <c r="H21" s="120">
        <f>IF($A21="","",VLOOKUP($A21,СПИСКИ!$D:$J,7,FALSE))</f>
        <v>0</v>
      </c>
    </row>
    <row r="22" spans="1:8" ht="15.75">
      <c r="A22" s="113">
        <v>17</v>
      </c>
      <c r="B22" s="119">
        <v>17</v>
      </c>
      <c r="C22" s="120">
        <f>IF($A22="","",VLOOKUP($A22,СПИСКИ!$D:$J,2,FALSE))</f>
        <v>0</v>
      </c>
      <c r="D22" s="120" t="str">
        <f>IF($A22="","",VLOOKUP($A22,СПИСКИ!$D:$J,3,FALSE))</f>
        <v/>
      </c>
      <c r="E22" s="120">
        <f>IF($A22="","",VLOOKUP($A22,СПИСКИ!$D:$J,4,FALSE))</f>
        <v>0</v>
      </c>
      <c r="F22" s="120" t="str">
        <f>IF($A22="","",VLOOKUP($A22,СПИСКИ!$D:$J,5,FALSE))</f>
        <v/>
      </c>
      <c r="G22" s="120" t="str">
        <f>IF($A22="","",VLOOKUP($A22,СПИСКИ!$D:$J,6,FALSE))</f>
        <v/>
      </c>
      <c r="H22" s="120">
        <f>IF($A22="","",VLOOKUP($A22,СПИСКИ!$D:$J,7,FALSE))</f>
        <v>0</v>
      </c>
    </row>
    <row r="23" spans="1:8" ht="15.75">
      <c r="A23" s="113">
        <v>18</v>
      </c>
      <c r="B23" s="119">
        <v>18</v>
      </c>
      <c r="C23" s="120">
        <f>IF($A23="","",VLOOKUP($A23,СПИСКИ!$D:$J,2,FALSE))</f>
        <v>0</v>
      </c>
      <c r="D23" s="120" t="str">
        <f>IF($A23="","",VLOOKUP($A23,СПИСКИ!$D:$J,3,FALSE))</f>
        <v/>
      </c>
      <c r="E23" s="120">
        <f>IF($A23="","",VLOOKUP($A23,СПИСКИ!$D:$J,4,FALSE))</f>
        <v>0</v>
      </c>
      <c r="F23" s="120" t="str">
        <f>IF($A23="","",VLOOKUP($A23,СПИСКИ!$D:$J,5,FALSE))</f>
        <v/>
      </c>
      <c r="G23" s="120" t="str">
        <f>IF($A23="","",VLOOKUP($A23,СПИСКИ!$D:$J,6,FALSE))</f>
        <v/>
      </c>
      <c r="H23" s="120">
        <f>IF($A23="","",VLOOKUP($A23,СПИСКИ!$D:$J,7,FALSE))</f>
        <v>0</v>
      </c>
    </row>
    <row r="24" spans="1:8" ht="15.75">
      <c r="A24" s="113">
        <v>19</v>
      </c>
      <c r="B24" s="119">
        <v>19</v>
      </c>
      <c r="C24" s="120">
        <f>IF($A24="","",VLOOKUP($A24,СПИСКИ!$D:$J,2,FALSE))</f>
        <v>0</v>
      </c>
      <c r="D24" s="120" t="str">
        <f>IF($A24="","",VLOOKUP($A24,СПИСКИ!$D:$J,3,FALSE))</f>
        <v/>
      </c>
      <c r="E24" s="120">
        <f>IF($A24="","",VLOOKUP($A24,СПИСКИ!$D:$J,4,FALSE))</f>
        <v>0</v>
      </c>
      <c r="F24" s="120" t="str">
        <f>IF($A24="","",VLOOKUP($A24,СПИСКИ!$D:$J,5,FALSE))</f>
        <v/>
      </c>
      <c r="G24" s="120" t="str">
        <f>IF($A24="","",VLOOKUP($A24,СПИСКИ!$D:$J,6,FALSE))</f>
        <v/>
      </c>
      <c r="H24" s="120">
        <f>IF($A24="","",VLOOKUP($A24,СПИСКИ!$D:$J,7,FALSE))</f>
        <v>0</v>
      </c>
    </row>
    <row r="25" spans="1:8" ht="15.75">
      <c r="A25" s="113">
        <v>20</v>
      </c>
      <c r="B25" s="119">
        <v>20</v>
      </c>
      <c r="C25" s="120">
        <f>IF($A25="","",VLOOKUP($A25,СПИСКИ!$D:$J,2,FALSE))</f>
        <v>0</v>
      </c>
      <c r="D25" s="120" t="str">
        <f>IF($A25="","",VLOOKUP($A25,СПИСКИ!$D:$J,3,FALSE))</f>
        <v/>
      </c>
      <c r="E25" s="120">
        <f>IF($A25="","",VLOOKUP($A25,СПИСКИ!$D:$J,4,FALSE))</f>
        <v>0</v>
      </c>
      <c r="F25" s="120" t="str">
        <f>IF($A25="","",VLOOKUP($A25,СПИСКИ!$D:$J,5,FALSE))</f>
        <v/>
      </c>
      <c r="G25" s="120" t="str">
        <f>IF($A25="","",VLOOKUP($A25,СПИСКИ!$D:$J,6,FALSE))</f>
        <v/>
      </c>
      <c r="H25" s="120">
        <f>IF($A25="","",VLOOKUP($A25,СПИСКИ!$D:$J,7,FALSE))</f>
        <v>0</v>
      </c>
    </row>
    <row r="26" spans="1:8" ht="15.75">
      <c r="A26" s="113">
        <v>21</v>
      </c>
      <c r="B26" s="119">
        <v>21</v>
      </c>
      <c r="C26" s="120" t="str">
        <f>IF($A26="","",VLOOKUP($A26,СПИСКИ!$D:$J,2,FALSE))</f>
        <v>БЕСЧАСТНЫЙ Юрий</v>
      </c>
      <c r="D26" s="120" t="str">
        <f>IF($A26="","",VLOOKUP($A26,СПИСКИ!$D:$J,3,FALSE))</f>
        <v>23.05.2000</v>
      </c>
      <c r="E26" s="120" t="str">
        <f>IF($A26="","",VLOOKUP($A26,СПИСКИ!$D:$J,4,FALSE))</f>
        <v>МС</v>
      </c>
      <c r="F26" s="120">
        <f>IF($A26="","",VLOOKUP($A26,СПИСКИ!$D:$J,5,FALSE))</f>
        <v>1227</v>
      </c>
      <c r="G26" s="120" t="str">
        <f>IF($A26="","",VLOOKUP($A26,СПИСКИ!$D:$J,6,FALSE))</f>
        <v>Краснодар</v>
      </c>
      <c r="H26" s="120" t="str">
        <f>IF($A26="","",VLOOKUP($A26,СПИСКИ!$D:$J,7,FALSE))</f>
        <v>Казанцев М.А.</v>
      </c>
    </row>
    <row r="27" spans="1:8" ht="15.75">
      <c r="A27" s="113">
        <v>22</v>
      </c>
      <c r="B27" s="119">
        <v>22</v>
      </c>
      <c r="C27" s="120" t="str">
        <f>IF($A27="","",VLOOKUP($A27,СПИСКИ!$D:$J,2,FALSE))</f>
        <v>БОНДАРЬ Владимир</v>
      </c>
      <c r="D27" s="120" t="str">
        <f>IF($A27="","",VLOOKUP($A27,СПИСКИ!$D:$J,3,FALSE))</f>
        <v>05.10.1983</v>
      </c>
      <c r="E27" s="120" t="str">
        <f>IF($A27="","",VLOOKUP($A27,СПИСКИ!$D:$J,4,FALSE))</f>
        <v>МС</v>
      </c>
      <c r="F27" s="120">
        <f>IF($A27="","",VLOOKUP($A27,СПИСКИ!$D:$J,5,FALSE))</f>
        <v>618</v>
      </c>
      <c r="G27" s="120" t="str">
        <f>IF($A27="","",VLOOKUP($A27,СПИСКИ!$D:$J,6,FALSE))</f>
        <v>Краснодар</v>
      </c>
      <c r="H27" s="120" t="str">
        <f>IF($A27="","",VLOOKUP($A27,СПИСКИ!$D:$J,7,FALSE))</f>
        <v>Абдуллин Ф.М.</v>
      </c>
    </row>
    <row r="28" spans="1:8" ht="15.75">
      <c r="A28" s="113">
        <v>23</v>
      </c>
      <c r="B28" s="119">
        <v>23</v>
      </c>
      <c r="C28" s="120" t="str">
        <f>IF($A28="","",VLOOKUP($A28,СПИСКИ!$D:$J,2,FALSE))</f>
        <v>АБДУЛЛИН Фанис</v>
      </c>
      <c r="D28" s="120" t="str">
        <f>IF($A28="","",VLOOKUP($A28,СПИСКИ!$D:$J,3,FALSE))</f>
        <v>25.05.1953</v>
      </c>
      <c r="E28" s="120" t="str">
        <f>IF($A28="","",VLOOKUP($A28,СПИСКИ!$D:$J,4,FALSE))</f>
        <v>МС</v>
      </c>
      <c r="F28" s="120">
        <f>IF($A28="","",VLOOKUP($A28,СПИСКИ!$D:$J,5,FALSE))</f>
        <v>345</v>
      </c>
      <c r="G28" s="120" t="str">
        <f>IF($A28="","",VLOOKUP($A28,СПИСКИ!$D:$J,6,FALSE))</f>
        <v>Краснодар</v>
      </c>
      <c r="H28" s="120" t="str">
        <f>IF($A28="","",VLOOKUP($A28,СПИСКИ!$D:$J,7,FALSE))</f>
        <v>Самостоятельно</v>
      </c>
    </row>
    <row r="29" spans="1:8" ht="15.75">
      <c r="A29" s="113">
        <v>24</v>
      </c>
      <c r="B29" s="119">
        <v>24</v>
      </c>
      <c r="C29" s="120" t="str">
        <f>IF($A29="","",VLOOKUP($A29,СПИСКИ!$D:$J,2,FALSE))</f>
        <v>ШУМАКОВ Виталий</v>
      </c>
      <c r="D29" s="120" t="str">
        <f>IF($A29="","",VLOOKUP($A29,СПИСКИ!$D:$J,3,FALSE))</f>
        <v>17.12.2002</v>
      </c>
      <c r="E29" s="120" t="str">
        <f>IF($A29="","",VLOOKUP($A29,СПИСКИ!$D:$J,4,FALSE))</f>
        <v>МС</v>
      </c>
      <c r="F29" s="120">
        <f>IF($A29="","",VLOOKUP($A29,СПИСКИ!$D:$J,5,FALSE))</f>
        <v>1067</v>
      </c>
      <c r="G29" s="120" t="str">
        <f>IF($A29="","",VLOOKUP($A29,СПИСКИ!$D:$J,6,FALSE))</f>
        <v>Майкоп  Адыгея</v>
      </c>
      <c r="H29" s="120" t="str">
        <f>IF($A29="","",VLOOKUP($A29,СПИСКИ!$D:$J,7,FALSE))</f>
        <v>Балтабаев К.Г.</v>
      </c>
    </row>
    <row r="30" spans="1:8" ht="15.75">
      <c r="A30" s="113">
        <v>25</v>
      </c>
      <c r="B30" s="119">
        <v>25</v>
      </c>
      <c r="C30" s="120" t="str">
        <f>IF($A30="","",VLOOKUP($A30,СПИСКИ!$D:$J,2,FALSE))</f>
        <v>ЗУБОТЫКИН Юрий</v>
      </c>
      <c r="D30" s="120" t="str">
        <f>IF($A30="","",VLOOKUP($A30,СПИСКИ!$D:$J,3,FALSE))</f>
        <v>19.10.1998</v>
      </c>
      <c r="E30" s="120" t="str">
        <f>IF($A30="","",VLOOKUP($A30,СПИСКИ!$D:$J,4,FALSE))</f>
        <v>КМС</v>
      </c>
      <c r="F30" s="120">
        <f>IF($A30="","",VLOOKUP($A30,СПИСКИ!$D:$J,5,FALSE))</f>
        <v>655</v>
      </c>
      <c r="G30" s="120" t="str">
        <f>IF($A30="","",VLOOKUP($A30,СПИСКИ!$D:$J,6,FALSE))</f>
        <v>Славянск-на-Кубани</v>
      </c>
      <c r="H30" s="120" t="str">
        <f>IF($A30="","",VLOOKUP($A30,СПИСКИ!$D:$J,7,FALSE))</f>
        <v>Крылов В.В.</v>
      </c>
    </row>
    <row r="31" spans="1:8" ht="15.75">
      <c r="A31" s="113">
        <v>26</v>
      </c>
      <c r="B31" s="119">
        <v>26</v>
      </c>
      <c r="C31" s="120">
        <f>IF($A31="","",VLOOKUP($A31,СПИСКИ!$D:$J,2,FALSE))</f>
        <v>0</v>
      </c>
      <c r="D31" s="120" t="str">
        <f>IF($A31="","",VLOOKUP($A31,СПИСКИ!$D:$J,3,FALSE))</f>
        <v/>
      </c>
      <c r="E31" s="120">
        <f>IF($A31="","",VLOOKUP($A31,СПИСКИ!$D:$J,4,FALSE))</f>
        <v>0</v>
      </c>
      <c r="F31" s="120" t="str">
        <f>IF($A31="","",VLOOKUP($A31,СПИСКИ!$D:$J,5,FALSE))</f>
        <v/>
      </c>
      <c r="G31" s="120" t="str">
        <f>IF($A31="","",VLOOKUP($A31,СПИСКИ!$D:$J,6,FALSE))</f>
        <v/>
      </c>
      <c r="H31" s="120">
        <f>IF($A31="","",VLOOKUP($A31,СПИСКИ!$D:$J,7,FALSE))</f>
        <v>0</v>
      </c>
    </row>
    <row r="32" spans="1:8" ht="15.75">
      <c r="A32" s="113">
        <v>27</v>
      </c>
      <c r="B32" s="119">
        <v>27</v>
      </c>
      <c r="C32" s="120">
        <f>IF($A32="","",VLOOKUP($A32,СПИСКИ!$D:$J,2,FALSE))</f>
        <v>0</v>
      </c>
      <c r="D32" s="120" t="str">
        <f>IF($A32="","",VLOOKUP($A32,СПИСКИ!$D:$J,3,FALSE))</f>
        <v/>
      </c>
      <c r="E32" s="120">
        <f>IF($A32="","",VLOOKUP($A32,СПИСКИ!$D:$J,4,FALSE))</f>
        <v>0</v>
      </c>
      <c r="F32" s="120" t="str">
        <f>IF($A32="","",VLOOKUP($A32,СПИСКИ!$D:$J,5,FALSE))</f>
        <v/>
      </c>
      <c r="G32" s="120" t="str">
        <f>IF($A32="","",VLOOKUP($A32,СПИСКИ!$D:$J,6,FALSE))</f>
        <v/>
      </c>
      <c r="H32" s="120">
        <f>IF($A32="","",VLOOKUP($A32,СПИСКИ!$D:$J,7,FALSE))</f>
        <v>0</v>
      </c>
    </row>
    <row r="33" spans="1:8" ht="15.75">
      <c r="A33" s="113">
        <v>28</v>
      </c>
      <c r="B33" s="119">
        <v>28</v>
      </c>
      <c r="C33" s="120">
        <f>IF($A33="","",VLOOKUP($A33,СПИСКИ!$D:$J,2,FALSE))</f>
        <v>0</v>
      </c>
      <c r="D33" s="120" t="str">
        <f>IF($A33="","",VLOOKUP($A33,СПИСКИ!$D:$J,3,FALSE))</f>
        <v/>
      </c>
      <c r="E33" s="120">
        <f>IF($A33="","",VLOOKUP($A33,СПИСКИ!$D:$J,4,FALSE))</f>
        <v>0</v>
      </c>
      <c r="F33" s="120" t="str">
        <f>IF($A33="","",VLOOKUP($A33,СПИСКИ!$D:$J,5,FALSE))</f>
        <v/>
      </c>
      <c r="G33" s="120" t="str">
        <f>IF($A33="","",VLOOKUP($A33,СПИСКИ!$D:$J,6,FALSE))</f>
        <v/>
      </c>
      <c r="H33" s="120">
        <f>IF($A33="","",VLOOKUP($A33,СПИСКИ!$D:$J,7,FALSE))</f>
        <v>0</v>
      </c>
    </row>
    <row r="34" spans="1:8" ht="15.75">
      <c r="A34" s="113">
        <v>29</v>
      </c>
      <c r="B34" s="119">
        <v>29</v>
      </c>
      <c r="C34" s="120">
        <f>IF($A34="","",VLOOKUP($A34,СПИСКИ!$D:$J,2,FALSE))</f>
        <v>0</v>
      </c>
      <c r="D34" s="120" t="str">
        <f>IF($A34="","",VLOOKUP($A34,СПИСКИ!$D:$J,3,FALSE))</f>
        <v/>
      </c>
      <c r="E34" s="120">
        <f>IF($A34="","",VLOOKUP($A34,СПИСКИ!$D:$J,4,FALSE))</f>
        <v>0</v>
      </c>
      <c r="F34" s="120" t="str">
        <f>IF($A34="","",VLOOKUP($A34,СПИСКИ!$D:$J,5,FALSE))</f>
        <v/>
      </c>
      <c r="G34" s="120" t="str">
        <f>IF($A34="","",VLOOKUP($A34,СПИСКИ!$D:$J,6,FALSE))</f>
        <v/>
      </c>
      <c r="H34" s="120">
        <f>IF($A34="","",VLOOKUP($A34,СПИСКИ!$D:$J,7,FALSE))</f>
        <v>0</v>
      </c>
    </row>
    <row r="35" spans="1:8" ht="15.75">
      <c r="A35" s="113">
        <v>30</v>
      </c>
      <c r="B35" s="119">
        <v>30</v>
      </c>
      <c r="C35" s="120">
        <f>IF($A35="","",VLOOKUP($A35,СПИСКИ!$D:$J,2,FALSE))</f>
        <v>0</v>
      </c>
      <c r="D35" s="120" t="str">
        <f>IF($A35="","",VLOOKUP($A35,СПИСКИ!$D:$J,3,FALSE))</f>
        <v/>
      </c>
      <c r="E35" s="120">
        <f>IF($A35="","",VLOOKUP($A35,СПИСКИ!$D:$J,4,FALSE))</f>
        <v>0</v>
      </c>
      <c r="F35" s="120" t="str">
        <f>IF($A35="","",VLOOKUP($A35,СПИСКИ!$D:$J,5,FALSE))</f>
        <v/>
      </c>
      <c r="G35" s="120" t="str">
        <f>IF($A35="","",VLOOKUP($A35,СПИСКИ!$D:$J,6,FALSE))</f>
        <v/>
      </c>
      <c r="H35" s="120">
        <f>IF($A35="","",VLOOKUP($A35,СПИСКИ!$D:$J,7,FALSE))</f>
        <v>0</v>
      </c>
    </row>
    <row r="36" spans="1:8" ht="15.75">
      <c r="A36" s="113">
        <v>31</v>
      </c>
      <c r="B36" s="119">
        <v>31</v>
      </c>
      <c r="C36" s="120">
        <f>IF($A36="","",VLOOKUP($A36,СПИСКИ!$D:$J,2,FALSE))</f>
        <v>0</v>
      </c>
      <c r="D36" s="120" t="str">
        <f>IF($A36="","",VLOOKUP($A36,СПИСКИ!$D:$J,3,FALSE))</f>
        <v/>
      </c>
      <c r="E36" s="120">
        <f>IF($A36="","",VLOOKUP($A36,СПИСКИ!$D:$J,4,FALSE))</f>
        <v>0</v>
      </c>
      <c r="F36" s="120" t="str">
        <f>IF($A36="","",VLOOKUP($A36,СПИСКИ!$D:$J,5,FALSE))</f>
        <v/>
      </c>
      <c r="G36" s="120" t="str">
        <f>IF($A36="","",VLOOKUP($A36,СПИСКИ!$D:$J,6,FALSE))</f>
        <v/>
      </c>
      <c r="H36" s="120">
        <f>IF($A36="","",VLOOKUP($A36,СПИСКИ!$D:$J,7,FALSE))</f>
        <v>0</v>
      </c>
    </row>
    <row r="37" spans="1:8" ht="15.75">
      <c r="A37" s="113">
        <v>32</v>
      </c>
      <c r="B37" s="119">
        <v>32</v>
      </c>
      <c r="C37" s="120">
        <f>IF($A37="","",VLOOKUP($A37,СПИСКИ!$D:$J,2,FALSE))</f>
        <v>0</v>
      </c>
      <c r="D37" s="120" t="str">
        <f>IF($A37="","",VLOOKUP($A37,СПИСКИ!$D:$J,3,FALSE))</f>
        <v/>
      </c>
      <c r="E37" s="120">
        <f>IF($A37="","",VLOOKUP($A37,СПИСКИ!$D:$J,4,FALSE))</f>
        <v>0</v>
      </c>
      <c r="F37" s="120" t="str">
        <f>IF($A37="","",VLOOKUP($A37,СПИСКИ!$D:$J,5,FALSE))</f>
        <v/>
      </c>
      <c r="G37" s="120" t="str">
        <f>IF($A37="","",VLOOKUP($A37,СПИСКИ!$D:$J,6,FALSE))</f>
        <v/>
      </c>
      <c r="H37" s="120">
        <f>IF($A37="","",VLOOKUP($A37,СПИСКИ!$D:$J,7,FALSE))</f>
        <v>0</v>
      </c>
    </row>
    <row r="38" spans="1:8" ht="15.75">
      <c r="A38" s="113">
        <v>33</v>
      </c>
      <c r="B38" s="119">
        <v>33</v>
      </c>
      <c r="C38" s="120">
        <f>IF($A38="","",VLOOKUP($A38,СПИСКИ!$D:$J,2,FALSE))</f>
        <v>0</v>
      </c>
      <c r="D38" s="120" t="str">
        <f>IF($A38="","",VLOOKUP($A38,СПИСКИ!$D:$J,3,FALSE))</f>
        <v/>
      </c>
      <c r="E38" s="120">
        <f>IF($A38="","",VLOOKUP($A38,СПИСКИ!$D:$J,4,FALSE))</f>
        <v>0</v>
      </c>
      <c r="F38" s="120" t="str">
        <f>IF($A38="","",VLOOKUP($A38,СПИСКИ!$D:$J,5,FALSE))</f>
        <v/>
      </c>
      <c r="G38" s="120" t="str">
        <f>IF($A38="","",VLOOKUP($A38,СПИСКИ!$D:$J,6,FALSE))</f>
        <v/>
      </c>
      <c r="H38" s="120">
        <f>IF($A38="","",VLOOKUP($A38,СПИСКИ!$D:$J,7,FALSE))</f>
        <v>0</v>
      </c>
    </row>
    <row r="39" spans="1:8" ht="15.75">
      <c r="A39" s="113">
        <v>34</v>
      </c>
      <c r="B39" s="119">
        <v>34</v>
      </c>
      <c r="C39" s="120">
        <f>IF($A39="","",VLOOKUP($A39,СПИСКИ!$D:$J,2,FALSE))</f>
        <v>0</v>
      </c>
      <c r="D39" s="120" t="str">
        <f>IF($A39="","",VLOOKUP($A39,СПИСКИ!$D:$J,3,FALSE))</f>
        <v/>
      </c>
      <c r="E39" s="120">
        <f>IF($A39="","",VLOOKUP($A39,СПИСКИ!$D:$J,4,FALSE))</f>
        <v>0</v>
      </c>
      <c r="F39" s="120" t="str">
        <f>IF($A39="","",VLOOKUP($A39,СПИСКИ!$D:$J,5,FALSE))</f>
        <v/>
      </c>
      <c r="G39" s="120" t="str">
        <f>IF($A39="","",VLOOKUP($A39,СПИСКИ!$D:$J,6,FALSE))</f>
        <v/>
      </c>
      <c r="H39" s="120">
        <f>IF($A39="","",VLOOKUP($A39,СПИСКИ!$D:$J,7,FALSE))</f>
        <v>0</v>
      </c>
    </row>
    <row r="40" spans="1:8" ht="15.75">
      <c r="A40" s="113">
        <v>35</v>
      </c>
      <c r="B40" s="119">
        <v>35</v>
      </c>
      <c r="C40" s="120">
        <f>IF($A40="","",VLOOKUP($A40,СПИСКИ!$D:$J,2,FALSE))</f>
        <v>0</v>
      </c>
      <c r="D40" s="120" t="str">
        <f>IF($A40="","",VLOOKUP($A40,СПИСКИ!$D:$J,3,FALSE))</f>
        <v/>
      </c>
      <c r="E40" s="120">
        <f>IF($A40="","",VLOOKUP($A40,СПИСКИ!$D:$J,4,FALSE))</f>
        <v>0</v>
      </c>
      <c r="F40" s="120" t="str">
        <f>IF($A40="","",VLOOKUP($A40,СПИСКИ!$D:$J,5,FALSE))</f>
        <v/>
      </c>
      <c r="G40" s="120" t="str">
        <f>IF($A40="","",VLOOKUP($A40,СПИСКИ!$D:$J,6,FALSE))</f>
        <v/>
      </c>
      <c r="H40" s="120">
        <f>IF($A40="","",VLOOKUP($A40,СПИСКИ!$D:$J,7,FALSE))</f>
        <v>0</v>
      </c>
    </row>
    <row r="41" spans="1:8" ht="15.75">
      <c r="A41" s="113">
        <v>36</v>
      </c>
      <c r="B41" s="119">
        <v>36</v>
      </c>
      <c r="C41" s="120">
        <f>IF($A41="","",VLOOKUP($A41,СПИСКИ!$D:$J,2,FALSE))</f>
        <v>0</v>
      </c>
      <c r="D41" s="120" t="str">
        <f>IF($A41="","",VLOOKUP($A41,СПИСКИ!$D:$J,3,FALSE))</f>
        <v/>
      </c>
      <c r="E41" s="120">
        <f>IF($A41="","",VLOOKUP($A41,СПИСКИ!$D:$J,4,FALSE))</f>
        <v>0</v>
      </c>
      <c r="F41" s="120" t="str">
        <f>IF($A41="","",VLOOKUP($A41,СПИСКИ!$D:$J,5,FALSE))</f>
        <v/>
      </c>
      <c r="G41" s="120" t="str">
        <f>IF($A41="","",VLOOKUP($A41,СПИСКИ!$D:$J,6,FALSE))</f>
        <v/>
      </c>
      <c r="H41" s="120">
        <f>IF($A41="","",VLOOKUP($A41,СПИСКИ!$D:$J,7,FALSE))</f>
        <v>0</v>
      </c>
    </row>
    <row r="42" spans="1:8" ht="15.75">
      <c r="A42" s="113">
        <v>37</v>
      </c>
      <c r="B42" s="119">
        <v>37</v>
      </c>
      <c r="C42" s="120">
        <f>IF($A42="","",VLOOKUP($A42,СПИСКИ!$D:$J,2,FALSE))</f>
        <v>0</v>
      </c>
      <c r="D42" s="120" t="str">
        <f>IF($A42="","",VLOOKUP($A42,СПИСКИ!$D:$J,3,FALSE))</f>
        <v/>
      </c>
      <c r="E42" s="120">
        <f>IF($A42="","",VLOOKUP($A42,СПИСКИ!$D:$J,4,FALSE))</f>
        <v>0</v>
      </c>
      <c r="F42" s="120" t="str">
        <f>IF($A42="","",VLOOKUP($A42,СПИСКИ!$D:$J,5,FALSE))</f>
        <v/>
      </c>
      <c r="G42" s="120" t="str">
        <f>IF($A42="","",VLOOKUP($A42,СПИСКИ!$D:$J,6,FALSE))</f>
        <v/>
      </c>
      <c r="H42" s="120">
        <f>IF($A42="","",VLOOKUP($A42,СПИСКИ!$D:$J,7,FALSE))</f>
        <v>0</v>
      </c>
    </row>
    <row r="43" spans="1:8" ht="15.75">
      <c r="A43" s="113">
        <v>38</v>
      </c>
      <c r="B43" s="119">
        <v>38</v>
      </c>
      <c r="C43" s="120">
        <f>IF($A43="","",VLOOKUP($A43,СПИСКИ!$D:$J,2,FALSE))</f>
        <v>0</v>
      </c>
      <c r="D43" s="120" t="str">
        <f>IF($A43="","",VLOOKUP($A43,СПИСКИ!$D:$J,3,FALSE))</f>
        <v/>
      </c>
      <c r="E43" s="120">
        <f>IF($A43="","",VLOOKUP($A43,СПИСКИ!$D:$J,4,FALSE))</f>
        <v>0</v>
      </c>
      <c r="F43" s="120" t="str">
        <f>IF($A43="","",VLOOKUP($A43,СПИСКИ!$D:$J,5,FALSE))</f>
        <v/>
      </c>
      <c r="G43" s="120" t="str">
        <f>IF($A43="","",VLOOKUP($A43,СПИСКИ!$D:$J,6,FALSE))</f>
        <v/>
      </c>
      <c r="H43" s="120">
        <f>IF($A43="","",VLOOKUP($A43,СПИСКИ!$D:$J,7,FALSE))</f>
        <v>0</v>
      </c>
    </row>
    <row r="44" spans="1:8" ht="15.75">
      <c r="A44" s="113">
        <v>39</v>
      </c>
      <c r="B44" s="119">
        <v>39</v>
      </c>
      <c r="C44" s="120">
        <f>IF($A44="","",VLOOKUP($A44,СПИСКИ!$D:$J,2,FALSE))</f>
        <v>0</v>
      </c>
      <c r="D44" s="120" t="str">
        <f>IF($A44="","",VLOOKUP($A44,СПИСКИ!$D:$J,3,FALSE))</f>
        <v/>
      </c>
      <c r="E44" s="120">
        <f>IF($A44="","",VLOOKUP($A44,СПИСКИ!$D:$J,4,FALSE))</f>
        <v>0</v>
      </c>
      <c r="F44" s="120" t="str">
        <f>IF($A44="","",VLOOKUP($A44,СПИСКИ!$D:$J,5,FALSE))</f>
        <v/>
      </c>
      <c r="G44" s="120" t="str">
        <f>IF($A44="","",VLOOKUP($A44,СПИСКИ!$D:$J,6,FALSE))</f>
        <v/>
      </c>
      <c r="H44" s="120">
        <f>IF($A44="","",VLOOKUP($A44,СПИСКИ!$D:$J,7,FALSE))</f>
        <v>0</v>
      </c>
    </row>
    <row r="45" spans="1:8" ht="15.75">
      <c r="A45" s="113">
        <v>40</v>
      </c>
      <c r="B45" s="119">
        <v>40</v>
      </c>
      <c r="C45" s="120">
        <f>IF($A45="","",VLOOKUP($A45,СПИСКИ!$D:$J,2,FALSE))</f>
        <v>0</v>
      </c>
      <c r="D45" s="120" t="str">
        <f>IF($A45="","",VLOOKUP($A45,СПИСКИ!$D:$J,3,FALSE))</f>
        <v/>
      </c>
      <c r="E45" s="120">
        <f>IF($A45="","",VLOOKUP($A45,СПИСКИ!$D:$J,4,FALSE))</f>
        <v>0</v>
      </c>
      <c r="F45" s="120" t="str">
        <f>IF($A45="","",VLOOKUP($A45,СПИСКИ!$D:$J,5,FALSE))</f>
        <v/>
      </c>
      <c r="G45" s="120" t="str">
        <f>IF($A45="","",VLOOKUP($A45,СПИСКИ!$D:$J,6,FALSE))</f>
        <v/>
      </c>
      <c r="H45" s="120">
        <f>IF($A45="","",VLOOKUP($A45,СПИСКИ!$D:$J,7,FALSE))</f>
        <v>0</v>
      </c>
    </row>
    <row r="46" spans="1:8" ht="15.75">
      <c r="A46" s="113">
        <v>41</v>
      </c>
      <c r="B46" s="119">
        <v>41</v>
      </c>
      <c r="C46" s="120">
        <f>IF($A46="","",VLOOKUP($A46,СПИСКИ!$D:$J,2,FALSE))</f>
        <v>0</v>
      </c>
      <c r="D46" s="120" t="str">
        <f>IF($A46="","",VLOOKUP($A46,СПИСКИ!$D:$J,3,FALSE))</f>
        <v/>
      </c>
      <c r="E46" s="120">
        <f>IF($A46="","",VLOOKUP($A46,СПИСКИ!$D:$J,4,FALSE))</f>
        <v>0</v>
      </c>
      <c r="F46" s="120" t="str">
        <f>IF($A46="","",VLOOKUP($A46,СПИСКИ!$D:$J,5,FALSE))</f>
        <v/>
      </c>
      <c r="G46" s="120" t="str">
        <f>IF($A46="","",VLOOKUP($A46,СПИСКИ!$D:$J,6,FALSE))</f>
        <v/>
      </c>
      <c r="H46" s="120">
        <f>IF($A46="","",VLOOKUP($A46,СПИСКИ!$D:$J,7,FALSE))</f>
        <v>0</v>
      </c>
    </row>
    <row r="47" spans="1:8" ht="15.75">
      <c r="A47" s="113">
        <v>42</v>
      </c>
      <c r="B47" s="119">
        <v>42</v>
      </c>
      <c r="C47" s="120">
        <f>IF($A47="","",VLOOKUP($A47,СПИСКИ!$D:$J,2,FALSE))</f>
        <v>0</v>
      </c>
      <c r="D47" s="120" t="str">
        <f>IF($A47="","",VLOOKUP($A47,СПИСКИ!$D:$J,3,FALSE))</f>
        <v/>
      </c>
      <c r="E47" s="120">
        <f>IF($A47="","",VLOOKUP($A47,СПИСКИ!$D:$J,4,FALSE))</f>
        <v>0</v>
      </c>
      <c r="F47" s="120" t="str">
        <f>IF($A47="","",VLOOKUP($A47,СПИСКИ!$D:$J,5,FALSE))</f>
        <v/>
      </c>
      <c r="G47" s="120" t="str">
        <f>IF($A47="","",VLOOKUP($A47,СПИСКИ!$D:$J,6,FALSE))</f>
        <v/>
      </c>
      <c r="H47" s="120">
        <f>IF($A47="","",VLOOKUP($A47,СПИСКИ!$D:$J,7,FALSE))</f>
        <v>0</v>
      </c>
    </row>
    <row r="48" spans="1:8" ht="15.75">
      <c r="A48" s="113">
        <v>43</v>
      </c>
      <c r="B48" s="119">
        <v>43</v>
      </c>
      <c r="C48" s="120">
        <f>IF($A48="","",VLOOKUP($A48,СПИСКИ!$D:$J,2,FALSE))</f>
        <v>0</v>
      </c>
      <c r="D48" s="120" t="str">
        <f>IF($A48="","",VLOOKUP($A48,СПИСКИ!$D:$J,3,FALSE))</f>
        <v/>
      </c>
      <c r="E48" s="120">
        <f>IF($A48="","",VLOOKUP($A48,СПИСКИ!$D:$J,4,FALSE))</f>
        <v>0</v>
      </c>
      <c r="F48" s="120" t="str">
        <f>IF($A48="","",VLOOKUP($A48,СПИСКИ!$D:$J,5,FALSE))</f>
        <v/>
      </c>
      <c r="G48" s="120" t="str">
        <f>IF($A48="","",VLOOKUP($A48,СПИСКИ!$D:$J,6,FALSE))</f>
        <v/>
      </c>
      <c r="H48" s="120">
        <f>IF($A48="","",VLOOKUP($A48,СПИСКИ!$D:$J,7,FALSE))</f>
        <v>0</v>
      </c>
    </row>
    <row r="49" spans="1:8" ht="15.75">
      <c r="A49" s="113">
        <v>44</v>
      </c>
      <c r="B49" s="119">
        <v>44</v>
      </c>
      <c r="C49" s="120">
        <f>IF($A49="","",VLOOKUP($A49,СПИСКИ!$D:$J,2,FALSE))</f>
        <v>0</v>
      </c>
      <c r="D49" s="120" t="str">
        <f>IF($A49="","",VLOOKUP($A49,СПИСКИ!$D:$J,3,FALSE))</f>
        <v/>
      </c>
      <c r="E49" s="120">
        <f>IF($A49="","",VLOOKUP($A49,СПИСКИ!$D:$J,4,FALSE))</f>
        <v>0</v>
      </c>
      <c r="F49" s="120" t="str">
        <f>IF($A49="","",VLOOKUP($A49,СПИСКИ!$D:$J,5,FALSE))</f>
        <v/>
      </c>
      <c r="G49" s="120" t="str">
        <f>IF($A49="","",VLOOKUP($A49,СПИСКИ!$D:$J,6,FALSE))</f>
        <v/>
      </c>
      <c r="H49" s="120">
        <f>IF($A49="","",VLOOKUP($A49,СПИСКИ!$D:$J,7,FALSE))</f>
        <v>0</v>
      </c>
    </row>
    <row r="50" spans="1:8" ht="15.75">
      <c r="A50" s="113">
        <v>45</v>
      </c>
      <c r="B50" s="119">
        <v>45</v>
      </c>
      <c r="C50" s="120">
        <f>IF($A50="","",VLOOKUP($A50,СПИСКИ!$D:$J,2,FALSE))</f>
        <v>0</v>
      </c>
      <c r="D50" s="120" t="str">
        <f>IF($A50="","",VLOOKUP($A50,СПИСКИ!$D:$J,3,FALSE))</f>
        <v/>
      </c>
      <c r="E50" s="120">
        <f>IF($A50="","",VLOOKUP($A50,СПИСКИ!$D:$J,4,FALSE))</f>
        <v>0</v>
      </c>
      <c r="F50" s="120" t="str">
        <f>IF($A50="","",VLOOKUP($A50,СПИСКИ!$D:$J,5,FALSE))</f>
        <v/>
      </c>
      <c r="G50" s="120" t="str">
        <f>IF($A50="","",VLOOKUP($A50,СПИСКИ!$D:$J,6,FALSE))</f>
        <v/>
      </c>
      <c r="H50" s="120">
        <f>IF($A50="","",VLOOKUP($A50,СПИСКИ!$D:$J,7,FALSE))</f>
        <v>0</v>
      </c>
    </row>
    <row r="51" spans="1:8" ht="15.75">
      <c r="A51" s="113">
        <v>46</v>
      </c>
      <c r="B51" s="119">
        <v>46</v>
      </c>
      <c r="C51" s="120">
        <f>IF($A51="","",VLOOKUP($A51,СПИСКИ!$D:$J,2,FALSE))</f>
        <v>0</v>
      </c>
      <c r="D51" s="120" t="str">
        <f>IF($A51="","",VLOOKUP($A51,СПИСКИ!$D:$J,3,FALSE))</f>
        <v/>
      </c>
      <c r="E51" s="120">
        <f>IF($A51="","",VLOOKUP($A51,СПИСКИ!$D:$J,4,FALSE))</f>
        <v>0</v>
      </c>
      <c r="F51" s="120" t="str">
        <f>IF($A51="","",VLOOKUP($A51,СПИСКИ!$D:$J,5,FALSE))</f>
        <v/>
      </c>
      <c r="G51" s="120" t="str">
        <f>IF($A51="","",VLOOKUP($A51,СПИСКИ!$D:$J,6,FALSE))</f>
        <v/>
      </c>
      <c r="H51" s="120">
        <f>IF($A51="","",VLOOKUP($A51,СПИСКИ!$D:$J,7,FALSE))</f>
        <v>0</v>
      </c>
    </row>
    <row r="52" spans="1:8" ht="15.75">
      <c r="A52" s="113">
        <v>47</v>
      </c>
      <c r="B52" s="119">
        <v>47</v>
      </c>
      <c r="C52" s="120">
        <f>IF($A52="","",VLOOKUP($A52,СПИСКИ!$D:$J,2,FALSE))</f>
        <v>0</v>
      </c>
      <c r="D52" s="120" t="str">
        <f>IF($A52="","",VLOOKUP($A52,СПИСКИ!$D:$J,3,FALSE))</f>
        <v/>
      </c>
      <c r="E52" s="120">
        <f>IF($A52="","",VLOOKUP($A52,СПИСКИ!$D:$J,4,FALSE))</f>
        <v>0</v>
      </c>
      <c r="F52" s="120" t="str">
        <f>IF($A52="","",VLOOKUP($A52,СПИСКИ!$D:$J,5,FALSE))</f>
        <v/>
      </c>
      <c r="G52" s="120" t="str">
        <f>IF($A52="","",VLOOKUP($A52,СПИСКИ!$D:$J,6,FALSE))</f>
        <v/>
      </c>
      <c r="H52" s="120">
        <f>IF($A52="","",VLOOKUP($A52,СПИСКИ!$D:$J,7,FALSE))</f>
        <v>0</v>
      </c>
    </row>
    <row r="53" spans="1:8" ht="15.75">
      <c r="A53" s="113">
        <v>48</v>
      </c>
      <c r="B53" s="119">
        <v>48</v>
      </c>
      <c r="C53" s="120">
        <f>IF($A53="","",VLOOKUP($A53,СПИСКИ!$D:$J,2,FALSE))</f>
        <v>0</v>
      </c>
      <c r="D53" s="120" t="str">
        <f>IF($A53="","",VLOOKUP($A53,СПИСКИ!$D:$J,3,FALSE))</f>
        <v/>
      </c>
      <c r="E53" s="120">
        <f>IF($A53="","",VLOOKUP($A53,СПИСКИ!$D:$J,4,FALSE))</f>
        <v>0</v>
      </c>
      <c r="F53" s="120" t="str">
        <f>IF($A53="","",VLOOKUP($A53,СПИСКИ!$D:$J,5,FALSE))</f>
        <v/>
      </c>
      <c r="G53" s="120" t="str">
        <f>IF($A53="","",VLOOKUP($A53,СПИСКИ!$D:$J,6,FALSE))</f>
        <v/>
      </c>
      <c r="H53" s="120">
        <f>IF($A53="","",VLOOKUP($A53,СПИСКИ!$D:$J,7,FALSE))</f>
        <v>0</v>
      </c>
    </row>
    <row r="54" spans="1:8" ht="15.75">
      <c r="A54" s="113">
        <v>49</v>
      </c>
      <c r="B54" s="119">
        <v>49</v>
      </c>
      <c r="C54" s="120">
        <f>IF($A54="","",VLOOKUP($A54,СПИСКИ!$D:$J,2,FALSE))</f>
        <v>0</v>
      </c>
      <c r="D54" s="120" t="str">
        <f>IF($A54="","",VLOOKUP($A54,СПИСКИ!$D:$J,3,FALSE))</f>
        <v/>
      </c>
      <c r="E54" s="120">
        <f>IF($A54="","",VLOOKUP($A54,СПИСКИ!$D:$J,4,FALSE))</f>
        <v>0</v>
      </c>
      <c r="F54" s="120" t="str">
        <f>IF($A54="","",VLOOKUP($A54,СПИСКИ!$D:$J,5,FALSE))</f>
        <v/>
      </c>
      <c r="G54" s="120" t="str">
        <f>IF($A54="","",VLOOKUP($A54,СПИСКИ!$D:$J,6,FALSE))</f>
        <v/>
      </c>
      <c r="H54" s="120">
        <f>IF($A54="","",VLOOKUP($A54,СПИСКИ!$D:$J,7,FALSE))</f>
        <v>0</v>
      </c>
    </row>
    <row r="55" spans="1:8" ht="15.75">
      <c r="A55" s="113">
        <v>50</v>
      </c>
      <c r="B55" s="119">
        <v>50</v>
      </c>
      <c r="C55" s="120">
        <f>IF($A55="","",VLOOKUP($A55,СПИСКИ!$D:$J,2,FALSE))</f>
        <v>0</v>
      </c>
      <c r="D55" s="120" t="str">
        <f>IF($A55="","",VLOOKUP($A55,СПИСКИ!$D:$J,3,FALSE))</f>
        <v/>
      </c>
      <c r="E55" s="120">
        <f>IF($A55="","",VLOOKUP($A55,СПИСКИ!$D:$J,4,FALSE))</f>
        <v>0</v>
      </c>
      <c r="F55" s="120" t="str">
        <f>IF($A55="","",VLOOKUP($A55,СПИСКИ!$D:$J,5,FALSE))</f>
        <v/>
      </c>
      <c r="G55" s="120" t="str">
        <f>IF($A55="","",VLOOKUP($A55,СПИСКИ!$D:$J,6,FALSE))</f>
        <v/>
      </c>
      <c r="H55" s="120">
        <f>IF($A55="","",VLOOKUP($A55,СПИСКИ!$D:$J,7,FALSE))</f>
        <v>0</v>
      </c>
    </row>
    <row r="56" spans="1:8" ht="15.75">
      <c r="A56" s="113">
        <v>51</v>
      </c>
      <c r="B56" s="119">
        <v>51</v>
      </c>
      <c r="C56" s="120" t="str">
        <f>IF($A56="","",VLOOKUP($A56,СПИСКИ!$D:$J,2,FALSE))</f>
        <v>ЧЕРНЫШКОВ Алексей</v>
      </c>
      <c r="D56" s="120" t="str">
        <f>IF($A56="","",VLOOKUP($A56,СПИСКИ!$D:$J,3,FALSE))</f>
        <v>12.02.1983</v>
      </c>
      <c r="E56" s="120" t="str">
        <f>IF($A56="","",VLOOKUP($A56,СПИСКИ!$D:$J,4,FALSE))</f>
        <v>МС</v>
      </c>
      <c r="F56" s="120">
        <f>IF($A56="","",VLOOKUP($A56,СПИСКИ!$D:$J,5,FALSE))</f>
        <v>1353</v>
      </c>
      <c r="G56" s="120" t="str">
        <f>IF($A56="","",VLOOKUP($A56,СПИСКИ!$D:$J,6,FALSE))</f>
        <v>Уссурийск</v>
      </c>
      <c r="H56" s="120" t="str">
        <f>IF($A56="","",VLOOKUP($A56,СПИСКИ!$D:$J,7,FALSE))</f>
        <v>Боровик В.С.</v>
      </c>
    </row>
    <row r="57" spans="1:8" ht="15.75">
      <c r="A57" s="113">
        <v>52</v>
      </c>
      <c r="B57" s="119">
        <v>52</v>
      </c>
      <c r="C57" s="120" t="str">
        <f>IF($A57="","",VLOOKUP($A57,СПИСКИ!$D:$J,2,FALSE))</f>
        <v>ЧЕРНЫШКОВА Нина</v>
      </c>
      <c r="D57" s="120" t="str">
        <f>IF($A57="","",VLOOKUP($A57,СПИСКИ!$D:$J,3,FALSE))</f>
        <v>29.04.1985</v>
      </c>
      <c r="E57" s="120" t="str">
        <f>IF($A57="","",VLOOKUP($A57,СПИСКИ!$D:$J,4,FALSE))</f>
        <v>КМС</v>
      </c>
      <c r="F57" s="120">
        <f>IF($A57="","",VLOOKUP($A57,СПИСКИ!$D:$J,5,FALSE))</f>
        <v>676</v>
      </c>
      <c r="G57" s="120" t="str">
        <f>IF($A57="","",VLOOKUP($A57,СПИСКИ!$D:$J,6,FALSE))</f>
        <v>Краснодар</v>
      </c>
      <c r="H57" s="120" t="str">
        <f>IF($A57="","",VLOOKUP($A57,СПИСКИ!$D:$J,7,FALSE))</f>
        <v>Крылов В.В.</v>
      </c>
    </row>
    <row r="58" spans="1:8" ht="15.75">
      <c r="A58" s="113">
        <v>53</v>
      </c>
      <c r="B58" s="119">
        <v>53</v>
      </c>
      <c r="C58" s="120" t="str">
        <f>IF($A58="","",VLOOKUP($A58,СПИСКИ!$D:$J,2,FALSE))</f>
        <v>ТКАЧЕНКО Максим</v>
      </c>
      <c r="D58" s="120" t="str">
        <f>IF($A58="","",VLOOKUP($A58,СПИСКИ!$D:$J,3,FALSE))</f>
        <v>01.07.2004</v>
      </c>
      <c r="E58" s="120" t="str">
        <f>IF($A58="","",VLOOKUP($A58,СПИСКИ!$D:$J,4,FALSE))</f>
        <v>КМС</v>
      </c>
      <c r="F58" s="120">
        <f>IF($A58="","",VLOOKUP($A58,СПИСКИ!$D:$J,5,FALSE))</f>
        <v>637</v>
      </c>
      <c r="G58" s="120" t="str">
        <f>IF($A58="","",VLOOKUP($A58,СПИСКИ!$D:$J,6,FALSE))</f>
        <v>Славянск-на-Кубани</v>
      </c>
      <c r="H58" s="120" t="str">
        <f>IF($A58="","",VLOOKUP($A58,СПИСКИ!$D:$J,7,FALSE))</f>
        <v>Черняк В.Г.</v>
      </c>
    </row>
    <row r="59" spans="1:8" ht="15.75">
      <c r="A59" s="113">
        <v>54</v>
      </c>
      <c r="B59" s="119">
        <v>54</v>
      </c>
      <c r="C59" s="120" t="str">
        <f>IF($A59="","",VLOOKUP($A59,СПИСКИ!$D:$J,2,FALSE))</f>
        <v>СУСЛИН Анатолий</v>
      </c>
      <c r="D59" s="120" t="str">
        <f>IF($A59="","",VLOOKUP($A59,СПИСКИ!$D:$J,3,FALSE))</f>
        <v>19.11.1994</v>
      </c>
      <c r="E59" s="120" t="str">
        <f>IF($A59="","",VLOOKUP($A59,СПИСКИ!$D:$J,4,FALSE))</f>
        <v>КМС</v>
      </c>
      <c r="F59" s="120">
        <f>IF($A59="","",VLOOKUP($A59,СПИСКИ!$D:$J,5,FALSE))</f>
        <v>825</v>
      </c>
      <c r="G59" s="120" t="str">
        <f>IF($A59="","",VLOOKUP($A59,СПИСКИ!$D:$J,6,FALSE))</f>
        <v>Славянск-на-Кубани</v>
      </c>
      <c r="H59" s="120" t="str">
        <f>IF($A59="","",VLOOKUP($A59,СПИСКИ!$D:$J,7,FALSE))</f>
        <v>Крылов В.В.</v>
      </c>
    </row>
    <row r="60" spans="1:8" ht="15.75">
      <c r="A60" s="113">
        <v>55</v>
      </c>
      <c r="B60" s="119">
        <v>55</v>
      </c>
      <c r="C60" s="120">
        <f>IF($A60="","",VLOOKUP($A60,СПИСКИ!$D:$J,2,FALSE))</f>
        <v>0</v>
      </c>
      <c r="D60" s="120" t="str">
        <f>IF($A60="","",VLOOKUP($A60,СПИСКИ!$D:$J,3,FALSE))</f>
        <v/>
      </c>
      <c r="E60" s="120">
        <f>IF($A60="","",VLOOKUP($A60,СПИСКИ!$D:$J,4,FALSE))</f>
        <v>0</v>
      </c>
      <c r="F60" s="120" t="str">
        <f>IF($A60="","",VLOOKUP($A60,СПИСКИ!$D:$J,5,FALSE))</f>
        <v/>
      </c>
      <c r="G60" s="120" t="str">
        <f>IF($A60="","",VLOOKUP($A60,СПИСКИ!$D:$J,6,FALSE))</f>
        <v/>
      </c>
      <c r="H60" s="120">
        <f>IF($A60="","",VLOOKUP($A60,СПИСКИ!$D:$J,7,FALSE))</f>
        <v>0</v>
      </c>
    </row>
    <row r="61" spans="1:8" ht="15.75">
      <c r="A61" s="113">
        <v>56</v>
      </c>
      <c r="B61" s="119">
        <v>56</v>
      </c>
      <c r="C61" s="120">
        <f>IF($A61="","",VLOOKUP($A61,СПИСКИ!$D:$J,2,FALSE))</f>
        <v>0</v>
      </c>
      <c r="D61" s="120" t="str">
        <f>IF($A61="","",VLOOKUP($A61,СПИСКИ!$D:$J,3,FALSE))</f>
        <v/>
      </c>
      <c r="E61" s="120">
        <f>IF($A61="","",VLOOKUP($A61,СПИСКИ!$D:$J,4,FALSE))</f>
        <v>0</v>
      </c>
      <c r="F61" s="120" t="str">
        <f>IF($A61="","",VLOOKUP($A61,СПИСКИ!$D:$J,5,FALSE))</f>
        <v/>
      </c>
      <c r="G61" s="120" t="str">
        <f>IF($A61="","",VLOOKUP($A61,СПИСКИ!$D:$J,6,FALSE))</f>
        <v/>
      </c>
      <c r="H61" s="120">
        <f>IF($A61="","",VLOOKUP($A61,СПИСКИ!$D:$J,7,FALSE))</f>
        <v>0</v>
      </c>
    </row>
    <row r="62" spans="1:8" ht="15.75">
      <c r="A62" s="113">
        <v>57</v>
      </c>
      <c r="B62" s="119">
        <v>57</v>
      </c>
      <c r="C62" s="120">
        <f>IF($A62="","",VLOOKUP($A62,СПИСКИ!$D:$J,2,FALSE))</f>
        <v>0</v>
      </c>
      <c r="D62" s="120" t="str">
        <f>IF($A62="","",VLOOKUP($A62,СПИСКИ!$D:$J,3,FALSE))</f>
        <v/>
      </c>
      <c r="E62" s="120">
        <f>IF($A62="","",VLOOKUP($A62,СПИСКИ!$D:$J,4,FALSE))</f>
        <v>0</v>
      </c>
      <c r="F62" s="120" t="str">
        <f>IF($A62="","",VLOOKUP($A62,СПИСКИ!$D:$J,5,FALSE))</f>
        <v/>
      </c>
      <c r="G62" s="120" t="str">
        <f>IF($A62="","",VLOOKUP($A62,СПИСКИ!$D:$J,6,FALSE))</f>
        <v/>
      </c>
      <c r="H62" s="120">
        <f>IF($A62="","",VLOOKUP($A62,СПИСКИ!$D:$J,7,FALSE))</f>
        <v>0</v>
      </c>
    </row>
    <row r="63" spans="1:8" ht="15.75">
      <c r="A63" s="113">
        <v>58</v>
      </c>
      <c r="B63" s="119">
        <v>58</v>
      </c>
      <c r="C63" s="120">
        <f>IF($A63="","",VLOOKUP($A63,СПИСКИ!$D:$J,2,FALSE))</f>
        <v>0</v>
      </c>
      <c r="D63" s="120" t="str">
        <f>IF($A63="","",VLOOKUP($A63,СПИСКИ!$D:$J,3,FALSE))</f>
        <v/>
      </c>
      <c r="E63" s="120">
        <f>IF($A63="","",VLOOKUP($A63,СПИСКИ!$D:$J,4,FALSE))</f>
        <v>0</v>
      </c>
      <c r="F63" s="120" t="str">
        <f>IF($A63="","",VLOOKUP($A63,СПИСКИ!$D:$J,5,FALSE))</f>
        <v/>
      </c>
      <c r="G63" s="120" t="str">
        <f>IF($A63="","",VLOOKUP($A63,СПИСКИ!$D:$J,6,FALSE))</f>
        <v/>
      </c>
      <c r="H63" s="120">
        <f>IF($A63="","",VLOOKUP($A63,СПИСКИ!$D:$J,7,FALSE))</f>
        <v>0</v>
      </c>
    </row>
    <row r="64" spans="1:8" ht="15.75">
      <c r="A64" s="113">
        <v>59</v>
      </c>
      <c r="B64" s="119">
        <v>59</v>
      </c>
      <c r="C64" s="120">
        <f>IF($A64="","",VLOOKUP($A64,СПИСКИ!$D:$J,2,FALSE))</f>
        <v>0</v>
      </c>
      <c r="D64" s="120" t="str">
        <f>IF($A64="","",VLOOKUP($A64,СПИСКИ!$D:$J,3,FALSE))</f>
        <v/>
      </c>
      <c r="E64" s="120">
        <f>IF($A64="","",VLOOKUP($A64,СПИСКИ!$D:$J,4,FALSE))</f>
        <v>0</v>
      </c>
      <c r="F64" s="120" t="str">
        <f>IF($A64="","",VLOOKUP($A64,СПИСКИ!$D:$J,5,FALSE))</f>
        <v/>
      </c>
      <c r="G64" s="120" t="str">
        <f>IF($A64="","",VLOOKUP($A64,СПИСКИ!$D:$J,6,FALSE))</f>
        <v/>
      </c>
      <c r="H64" s="120">
        <f>IF($A64="","",VLOOKUP($A64,СПИСКИ!$D:$J,7,FALSE))</f>
        <v>0</v>
      </c>
    </row>
    <row r="65" spans="1:8" ht="15.75">
      <c r="A65" s="113">
        <v>60</v>
      </c>
      <c r="B65" s="119">
        <v>60</v>
      </c>
      <c r="C65" s="120">
        <f>IF($A65="","",VLOOKUP($A65,СПИСКИ!$D:$J,2,FALSE))</f>
        <v>0</v>
      </c>
      <c r="D65" s="120" t="str">
        <f>IF($A65="","",VLOOKUP($A65,СПИСКИ!$D:$J,3,FALSE))</f>
        <v/>
      </c>
      <c r="E65" s="120">
        <f>IF($A65="","",VLOOKUP($A65,СПИСКИ!$D:$J,4,FALSE))</f>
        <v>0</v>
      </c>
      <c r="F65" s="120" t="str">
        <f>IF($A65="","",VLOOKUP($A65,СПИСКИ!$D:$J,5,FALSE))</f>
        <v/>
      </c>
      <c r="G65" s="120" t="str">
        <f>IF($A65="","",VLOOKUP($A65,СПИСКИ!$D:$J,6,FALSE))</f>
        <v/>
      </c>
      <c r="H65" s="120">
        <f>IF($A65="","",VLOOKUP($A65,СПИСКИ!$D:$J,7,FALSE))</f>
        <v>0</v>
      </c>
    </row>
    <row r="66" spans="1:8" ht="15.75">
      <c r="A66" s="113">
        <v>61</v>
      </c>
      <c r="B66" s="119">
        <v>61</v>
      </c>
      <c r="C66" s="120" t="str">
        <f>IF($A66="","",VLOOKUP($A66,СПИСКИ!$D:$J,2,FALSE))</f>
        <v>СИНЧЕНКО Виталий</v>
      </c>
      <c r="D66" s="120" t="str">
        <f>IF($A66="","",VLOOKUP($A66,СПИСКИ!$D:$J,3,FALSE))</f>
        <v>05.01.1984</v>
      </c>
      <c r="E66" s="120" t="str">
        <f>IF($A66="","",VLOOKUP($A66,СПИСКИ!$D:$J,4,FALSE))</f>
        <v>МС</v>
      </c>
      <c r="F66" s="120">
        <f>IF($A66="","",VLOOKUP($A66,СПИСКИ!$D:$J,5,FALSE))</f>
        <v>642</v>
      </c>
      <c r="G66" s="120" t="str">
        <f>IF($A66="","",VLOOKUP($A66,СПИСКИ!$D:$J,6,FALSE))</f>
        <v>Ростов-на-Дону</v>
      </c>
      <c r="H66" s="120" t="str">
        <f>IF($A66="","",VLOOKUP($A66,СПИСКИ!$D:$J,7,FALSE))</f>
        <v>Самостоятельно</v>
      </c>
    </row>
    <row r="67" spans="1:8" ht="15.75">
      <c r="A67" s="113">
        <v>62</v>
      </c>
      <c r="B67" s="119">
        <v>62</v>
      </c>
      <c r="C67" s="120" t="str">
        <f>IF($A67="","",VLOOKUP($A67,СПИСКИ!$D:$J,2,FALSE))</f>
        <v>ЧЕРНЯВСКАЯ Елизавета</v>
      </c>
      <c r="D67" s="120" t="str">
        <f>IF($A67="","",VLOOKUP($A67,СПИСКИ!$D:$J,3,FALSE))</f>
        <v>14.09.2002</v>
      </c>
      <c r="E67" s="120" t="str">
        <f>IF($A67="","",VLOOKUP($A67,СПИСКИ!$D:$J,4,FALSE))</f>
        <v>I</v>
      </c>
      <c r="F67" s="120">
        <f>IF($A67="","",VLOOKUP($A67,СПИСКИ!$D:$J,5,FALSE))</f>
        <v>323</v>
      </c>
      <c r="G67" s="120" t="str">
        <f>IF($A67="","",VLOOKUP($A67,СПИСКИ!$D:$J,6,FALSE))</f>
        <v>Ростов-на-Дону</v>
      </c>
      <c r="H67" s="120" t="str">
        <f>IF($A67="","",VLOOKUP($A67,СПИСКИ!$D:$J,7,FALSE))</f>
        <v>Синченко В.С</v>
      </c>
    </row>
    <row r="68" spans="1:8" ht="15.75">
      <c r="A68" s="113">
        <v>63</v>
      </c>
      <c r="B68" s="119">
        <v>63</v>
      </c>
      <c r="C68" s="120" t="str">
        <f>IF($A68="","",VLOOKUP($A68,СПИСКИ!$D:$J,2,FALSE))</f>
        <v>ХАРЧЕНКО Вера</v>
      </c>
      <c r="D68" s="120" t="str">
        <f>IF($A68="","",VLOOKUP($A68,СПИСКИ!$D:$J,3,FALSE))</f>
        <v>16.04.2004</v>
      </c>
      <c r="E68" s="120" t="str">
        <f>IF($A68="","",VLOOKUP($A68,СПИСКИ!$D:$J,4,FALSE))</f>
        <v>II</v>
      </c>
      <c r="F68" s="120">
        <f>IF($A68="","",VLOOKUP($A68,СПИСКИ!$D:$J,5,FALSE))</f>
        <v>313</v>
      </c>
      <c r="G68" s="120" t="str">
        <f>IF($A68="","",VLOOKUP($A68,СПИСКИ!$D:$J,6,FALSE))</f>
        <v>Таганрог</v>
      </c>
      <c r="H68" s="120" t="str">
        <f>IF($A68="","",VLOOKUP($A68,СПИСКИ!$D:$J,7,FALSE))</f>
        <v>Синченко В.С</v>
      </c>
    </row>
    <row r="69" spans="1:8" ht="15.75">
      <c r="A69" s="113">
        <v>64</v>
      </c>
      <c r="B69" s="119">
        <v>64</v>
      </c>
      <c r="C69" s="120">
        <f>IF($A69="","",VLOOKUP($A69,СПИСКИ!$D:$J,2,FALSE))</f>
        <v>0</v>
      </c>
      <c r="D69" s="120" t="str">
        <f>IF($A69="","",VLOOKUP($A69,СПИСКИ!$D:$J,3,FALSE))</f>
        <v/>
      </c>
      <c r="E69" s="120">
        <f>IF($A69="","",VLOOKUP($A69,СПИСКИ!$D:$J,4,FALSE))</f>
        <v>0</v>
      </c>
      <c r="F69" s="120" t="str">
        <f>IF($A69="","",VLOOKUP($A69,СПИСКИ!$D:$J,5,FALSE))</f>
        <v/>
      </c>
      <c r="G69" s="120" t="str">
        <f>IF($A69="","",VLOOKUP($A69,СПИСКИ!$D:$J,6,FALSE))</f>
        <v/>
      </c>
      <c r="H69" s="120">
        <f>IF($A69="","",VLOOKUP($A69,СПИСКИ!$D:$J,7,FALSE))</f>
        <v>0</v>
      </c>
    </row>
    <row r="70" spans="1:8" ht="15.75">
      <c r="A70" s="113">
        <v>65</v>
      </c>
      <c r="B70" s="119">
        <v>65</v>
      </c>
      <c r="C70" s="120">
        <f>IF($A70="","",VLOOKUP($A70,СПИСКИ!$D:$J,2,FALSE))</f>
        <v>0</v>
      </c>
      <c r="D70" s="120" t="str">
        <f>IF($A70="","",VLOOKUP($A70,СПИСКИ!$D:$J,3,FALSE))</f>
        <v/>
      </c>
      <c r="E70" s="120">
        <f>IF($A70="","",VLOOKUP($A70,СПИСКИ!$D:$J,4,FALSE))</f>
        <v>0</v>
      </c>
      <c r="F70" s="120" t="str">
        <f>IF($A70="","",VLOOKUP($A70,СПИСКИ!$D:$J,5,FALSE))</f>
        <v/>
      </c>
      <c r="G70" s="120" t="str">
        <f>IF($A70="","",VLOOKUP($A70,СПИСКИ!$D:$J,6,FALSE))</f>
        <v/>
      </c>
      <c r="H70" s="120">
        <f>IF($A70="","",VLOOKUP($A70,СПИСКИ!$D:$J,7,FALSE))</f>
        <v>0</v>
      </c>
    </row>
    <row r="71" spans="1:8" ht="15.75">
      <c r="A71" s="113">
        <v>66</v>
      </c>
      <c r="B71" s="119">
        <v>66</v>
      </c>
      <c r="C71" s="120">
        <f>IF($A71="","",VLOOKUP($A71,СПИСКИ!$D:$J,2,FALSE))</f>
        <v>0</v>
      </c>
      <c r="D71" s="120" t="str">
        <f>IF($A71="","",VLOOKUP($A71,СПИСКИ!$D:$J,3,FALSE))</f>
        <v/>
      </c>
      <c r="E71" s="120">
        <f>IF($A71="","",VLOOKUP($A71,СПИСКИ!$D:$J,4,FALSE))</f>
        <v>0</v>
      </c>
      <c r="F71" s="120" t="str">
        <f>IF($A71="","",VLOOKUP($A71,СПИСКИ!$D:$J,5,FALSE))</f>
        <v/>
      </c>
      <c r="G71" s="120" t="str">
        <f>IF($A71="","",VLOOKUP($A71,СПИСКИ!$D:$J,6,FALSE))</f>
        <v/>
      </c>
      <c r="H71" s="120">
        <f>IF($A71="","",VLOOKUP($A71,СПИСКИ!$D:$J,7,FALSE))</f>
        <v>0</v>
      </c>
    </row>
    <row r="72" spans="1:8" ht="15.75">
      <c r="A72" s="113">
        <v>67</v>
      </c>
      <c r="B72" s="119">
        <v>67</v>
      </c>
      <c r="C72" s="120">
        <f>IF($A72="","",VLOOKUP($A72,СПИСКИ!$D:$J,2,FALSE))</f>
        <v>0</v>
      </c>
      <c r="D72" s="120" t="str">
        <f>IF($A72="","",VLOOKUP($A72,СПИСКИ!$D:$J,3,FALSE))</f>
        <v/>
      </c>
      <c r="E72" s="120">
        <f>IF($A72="","",VLOOKUP($A72,СПИСКИ!$D:$J,4,FALSE))</f>
        <v>0</v>
      </c>
      <c r="F72" s="120" t="str">
        <f>IF($A72="","",VLOOKUP($A72,СПИСКИ!$D:$J,5,FALSE))</f>
        <v/>
      </c>
      <c r="G72" s="120" t="str">
        <f>IF($A72="","",VLOOKUP($A72,СПИСКИ!$D:$J,6,FALSE))</f>
        <v/>
      </c>
      <c r="H72" s="120">
        <f>IF($A72="","",VLOOKUP($A72,СПИСКИ!$D:$J,7,FALSE))</f>
        <v>0</v>
      </c>
    </row>
    <row r="73" spans="1:8" ht="15.75">
      <c r="A73" s="113">
        <v>68</v>
      </c>
      <c r="B73" s="119">
        <v>68</v>
      </c>
      <c r="C73" s="120">
        <f>IF($A73="","",VLOOKUP($A73,СПИСКИ!$D:$J,2,FALSE))</f>
        <v>0</v>
      </c>
      <c r="D73" s="120" t="str">
        <f>IF($A73="","",VLOOKUP($A73,СПИСКИ!$D:$J,3,FALSE))</f>
        <v/>
      </c>
      <c r="E73" s="120">
        <f>IF($A73="","",VLOOKUP($A73,СПИСКИ!$D:$J,4,FALSE))</f>
        <v>0</v>
      </c>
      <c r="F73" s="120" t="str">
        <f>IF($A73="","",VLOOKUP($A73,СПИСКИ!$D:$J,5,FALSE))</f>
        <v/>
      </c>
      <c r="G73" s="120" t="str">
        <f>IF($A73="","",VLOOKUP($A73,СПИСКИ!$D:$J,6,FALSE))</f>
        <v/>
      </c>
      <c r="H73" s="120">
        <f>IF($A73="","",VLOOKUP($A73,СПИСКИ!$D:$J,7,FALSE))</f>
        <v>0</v>
      </c>
    </row>
    <row r="74" spans="1:8" ht="15.75">
      <c r="A74" s="113">
        <v>69</v>
      </c>
      <c r="B74" s="119">
        <v>69</v>
      </c>
      <c r="C74" s="120">
        <f>IF($A74="","",VLOOKUP($A74,СПИСКИ!$D:$J,2,FALSE))</f>
        <v>0</v>
      </c>
      <c r="D74" s="120" t="str">
        <f>IF($A74="","",VLOOKUP($A74,СПИСКИ!$D:$J,3,FALSE))</f>
        <v/>
      </c>
      <c r="E74" s="120">
        <f>IF($A74="","",VLOOKUP($A74,СПИСКИ!$D:$J,4,FALSE))</f>
        <v>0</v>
      </c>
      <c r="F74" s="120" t="str">
        <f>IF($A74="","",VLOOKUP($A74,СПИСКИ!$D:$J,5,FALSE))</f>
        <v/>
      </c>
      <c r="G74" s="120" t="str">
        <f>IF($A74="","",VLOOKUP($A74,СПИСКИ!$D:$J,6,FALSE))</f>
        <v/>
      </c>
      <c r="H74" s="120">
        <f>IF($A74="","",VLOOKUP($A74,СПИСКИ!$D:$J,7,FALSE))</f>
        <v>0</v>
      </c>
    </row>
    <row r="75" spans="1:8" ht="15.75">
      <c r="A75" s="113">
        <v>70</v>
      </c>
      <c r="B75" s="119">
        <v>70</v>
      </c>
      <c r="C75" s="120">
        <f>IF($A75="","",VLOOKUP($A75,СПИСКИ!$D:$J,2,FALSE))</f>
        <v>0</v>
      </c>
      <c r="D75" s="120" t="str">
        <f>IF($A75="","",VLOOKUP($A75,СПИСКИ!$D:$J,3,FALSE))</f>
        <v/>
      </c>
      <c r="E75" s="120">
        <f>IF($A75="","",VLOOKUP($A75,СПИСКИ!$D:$J,4,FALSE))</f>
        <v>0</v>
      </c>
      <c r="F75" s="120" t="str">
        <f>IF($A75="","",VLOOKUP($A75,СПИСКИ!$D:$J,5,FALSE))</f>
        <v/>
      </c>
      <c r="G75" s="120" t="str">
        <f>IF($A75="","",VLOOKUP($A75,СПИСКИ!$D:$J,6,FALSE))</f>
        <v/>
      </c>
      <c r="H75" s="120">
        <f>IF($A75="","",VLOOKUP($A75,СПИСКИ!$D:$J,7,FALSE))</f>
        <v>0</v>
      </c>
    </row>
    <row r="76" spans="1:8" ht="15.75">
      <c r="A76" s="113">
        <v>71</v>
      </c>
      <c r="B76" s="119">
        <v>71</v>
      </c>
      <c r="C76" s="120" t="str">
        <f>IF($A76="","",VLOOKUP($A76,СПИСКИ!$D:$J,2,FALSE))</f>
        <v>НАУМОВ Михаил</v>
      </c>
      <c r="D76" s="120" t="str">
        <f>IF($A76="","",VLOOKUP($A76,СПИСКИ!$D:$J,3,FALSE))</f>
        <v>29.12.2004</v>
      </c>
      <c r="E76" s="120" t="str">
        <f>IF($A76="","",VLOOKUP($A76,СПИСКИ!$D:$J,4,FALSE))</f>
        <v>КМС</v>
      </c>
      <c r="F76" s="120">
        <f>IF($A76="","",VLOOKUP($A76,СПИСКИ!$D:$J,5,FALSE))</f>
        <v>615</v>
      </c>
      <c r="G76" s="120" t="str">
        <f>IF($A76="","",VLOOKUP($A76,СПИСКИ!$D:$J,6,FALSE))</f>
        <v>Краснодар</v>
      </c>
      <c r="H76" s="120" t="str">
        <f>IF($A76="","",VLOOKUP($A76,СПИСКИ!$D:$J,7,FALSE))</f>
        <v>Шакутин С.Е.</v>
      </c>
    </row>
    <row r="77" spans="1:8" ht="15.75">
      <c r="A77" s="113">
        <v>72</v>
      </c>
      <c r="B77" s="119">
        <v>72</v>
      </c>
      <c r="C77" s="120" t="str">
        <f>IF($A77="","",VLOOKUP($A77,СПИСКИ!$D:$J,2,FALSE))</f>
        <v>ЧЕРНОКНИЖНИКОВ Александр</v>
      </c>
      <c r="D77" s="120" t="str">
        <f>IF($A77="","",VLOOKUP($A77,СПИСКИ!$D:$J,3,FALSE))</f>
        <v>21.05.2005</v>
      </c>
      <c r="E77" s="120" t="str">
        <f>IF($A77="","",VLOOKUP($A77,СПИСКИ!$D:$J,4,FALSE))</f>
        <v>КМС</v>
      </c>
      <c r="F77" s="120">
        <f>IF($A77="","",VLOOKUP($A77,СПИСКИ!$D:$J,5,FALSE))</f>
        <v>601</v>
      </c>
      <c r="G77" s="120" t="str">
        <f>IF($A77="","",VLOOKUP($A77,СПИСКИ!$D:$J,6,FALSE))</f>
        <v>Краснодар</v>
      </c>
      <c r="H77" s="120" t="str">
        <f>IF($A77="","",VLOOKUP($A77,СПИСКИ!$D:$J,7,FALSE))</f>
        <v>Шакутин С.Е.</v>
      </c>
    </row>
    <row r="78" spans="1:8" ht="15.75">
      <c r="A78" s="113">
        <v>73</v>
      </c>
      <c r="B78" s="119">
        <v>73</v>
      </c>
      <c r="C78" s="120" t="str">
        <f>IF($A78="","",VLOOKUP($A78,СПИСКИ!$D:$J,2,FALSE))</f>
        <v>КАЛАШНИКОВА Эвелина</v>
      </c>
      <c r="D78" s="120" t="str">
        <f>IF($A78="","",VLOOKUP($A78,СПИСКИ!$D:$J,3,FALSE))</f>
        <v>08.05.2002</v>
      </c>
      <c r="E78" s="120" t="str">
        <f>IF($A78="","",VLOOKUP($A78,СПИСКИ!$D:$J,4,FALSE))</f>
        <v>КМС</v>
      </c>
      <c r="F78" s="120">
        <f>IF($A78="","",VLOOKUP($A78,СПИСКИ!$D:$J,5,FALSE))</f>
        <v>664</v>
      </c>
      <c r="G78" s="120" t="str">
        <f>IF($A78="","",VLOOKUP($A78,СПИСКИ!$D:$J,6,FALSE))</f>
        <v>Новороссийск</v>
      </c>
      <c r="H78" s="120" t="str">
        <f>IF($A78="","",VLOOKUP($A78,СПИСКИ!$D:$J,7,FALSE))</f>
        <v>Гущин В.В.</v>
      </c>
    </row>
    <row r="79" spans="1:8" ht="15.75">
      <c r="A79" s="113">
        <v>74</v>
      </c>
      <c r="B79" s="119">
        <v>74</v>
      </c>
      <c r="C79" s="120" t="str">
        <f>IF($A79="","",VLOOKUP($A79,СПИСКИ!$D:$J,2,FALSE))</f>
        <v>ОСИПОВ Дмитрий</v>
      </c>
      <c r="D79" s="120" t="str">
        <f>IF($A79="","",VLOOKUP($A79,СПИСКИ!$D:$J,3,FALSE))</f>
        <v>19.05.2002</v>
      </c>
      <c r="E79" s="120" t="str">
        <f>IF($A79="","",VLOOKUP($A79,СПИСКИ!$D:$J,4,FALSE))</f>
        <v>КМС</v>
      </c>
      <c r="F79" s="120">
        <f>IF($A79="","",VLOOKUP($A79,СПИСКИ!$D:$J,5,FALSE))</f>
        <v>822</v>
      </c>
      <c r="G79" s="120" t="str">
        <f>IF($A79="","",VLOOKUP($A79,СПИСКИ!$D:$J,6,FALSE))</f>
        <v>Краснодар</v>
      </c>
      <c r="H79" s="120" t="str">
        <f>IF($A79="","",VLOOKUP($A79,СПИСКИ!$D:$J,7,FALSE))</f>
        <v>Гущин В.В.</v>
      </c>
    </row>
    <row r="80" spans="1:8" ht="15.75">
      <c r="A80" s="113">
        <v>75</v>
      </c>
      <c r="B80" s="119">
        <v>75</v>
      </c>
      <c r="C80" s="120" t="str">
        <f>IF($A80="","",VLOOKUP($A80,СПИСКИ!$D:$J,2,FALSE))</f>
        <v>МАСОВЕР Андрей</v>
      </c>
      <c r="D80" s="120" t="str">
        <f>IF($A80="","",VLOOKUP($A80,СПИСКИ!$D:$J,3,FALSE))</f>
        <v>22.10.2003</v>
      </c>
      <c r="E80" s="120" t="str">
        <f>IF($A80="","",VLOOKUP($A80,СПИСКИ!$D:$J,4,FALSE))</f>
        <v>КМС</v>
      </c>
      <c r="F80" s="120">
        <f>IF($A80="","",VLOOKUP($A80,СПИСКИ!$D:$J,5,FALSE))</f>
        <v>820</v>
      </c>
      <c r="G80" s="120" t="str">
        <f>IF($A80="","",VLOOKUP($A80,СПИСКИ!$D:$J,6,FALSE))</f>
        <v>Краснодар</v>
      </c>
      <c r="H80" s="120" t="str">
        <f>IF($A80="","",VLOOKUP($A80,СПИСКИ!$D:$J,7,FALSE))</f>
        <v>Гущин В.В.</v>
      </c>
    </row>
    <row r="81" spans="1:11" ht="15.75">
      <c r="A81" s="113">
        <v>76</v>
      </c>
      <c r="B81" s="119">
        <v>76</v>
      </c>
      <c r="C81" s="120" t="str">
        <f>IF($A81="","",VLOOKUP($A81,СПИСКИ!$D:$J,2,FALSE))</f>
        <v>ПЕТРОВА Виктория</v>
      </c>
      <c r="D81" s="120" t="str">
        <f>IF($A81="","",VLOOKUP($A81,СПИСКИ!$D:$J,3,FALSE))</f>
        <v>28.01.2004</v>
      </c>
      <c r="E81" s="120" t="str">
        <f>IF($A81="","",VLOOKUP($A81,СПИСКИ!$D:$J,4,FALSE))</f>
        <v>КМС</v>
      </c>
      <c r="F81" s="120">
        <f>IF($A81="","",VLOOKUP($A81,СПИСКИ!$D:$J,5,FALSE))</f>
        <v>662</v>
      </c>
      <c r="G81" s="120" t="str">
        <f>IF($A81="","",VLOOKUP($A81,СПИСКИ!$D:$J,6,FALSE))</f>
        <v>Крыловская  Красн.кр.</v>
      </c>
      <c r="H81" s="120" t="str">
        <f>IF($A81="","",VLOOKUP($A81,СПИСКИ!$D:$J,7,FALSE))</f>
        <v>Гущин В.В.</v>
      </c>
    </row>
    <row r="82" spans="1:11" ht="15.75">
      <c r="A82" s="113">
        <v>77</v>
      </c>
      <c r="B82" s="119">
        <v>77</v>
      </c>
      <c r="C82" s="120" t="str">
        <f>IF($A82="","",VLOOKUP($A82,СПИСКИ!$D:$J,2,FALSE))</f>
        <v>ШЕВЧУК Анастасия</v>
      </c>
      <c r="D82" s="120" t="str">
        <f>IF($A82="","",VLOOKUP($A82,СПИСКИ!$D:$J,3,FALSE))</f>
        <v>06.09.2006</v>
      </c>
      <c r="E82" s="120" t="str">
        <f>IF($A82="","",VLOOKUP($A82,СПИСКИ!$D:$J,4,FALSE))</f>
        <v>I</v>
      </c>
      <c r="F82" s="120">
        <f>IF($A82="","",VLOOKUP($A82,СПИСКИ!$D:$J,5,FALSE))</f>
        <v>380</v>
      </c>
      <c r="G82" s="120" t="str">
        <f>IF($A82="","",VLOOKUP($A82,СПИСКИ!$D:$J,6,FALSE))</f>
        <v>Каневская  Красн. кр.</v>
      </c>
      <c r="H82" s="120" t="str">
        <f>IF($A82="","",VLOOKUP($A82,СПИСКИ!$D:$J,7,FALSE))</f>
        <v>Ахмедов В.Р.</v>
      </c>
    </row>
    <row r="83" spans="1:11" s="122" customFormat="1" ht="15.75">
      <c r="A83" s="113">
        <v>78</v>
      </c>
      <c r="B83" s="119">
        <v>78</v>
      </c>
      <c r="C83" s="120">
        <f>IF($A83="","",VLOOKUP($A83,СПИСКИ!$D:$J,2,FALSE))</f>
        <v>0</v>
      </c>
      <c r="D83" s="120" t="str">
        <f>IF($A83="","",VLOOKUP($A83,СПИСКИ!$D:$J,3,FALSE))</f>
        <v/>
      </c>
      <c r="E83" s="120">
        <f>IF($A83="","",VLOOKUP($A83,СПИСКИ!$D:$J,4,FALSE))</f>
        <v>0</v>
      </c>
      <c r="F83" s="120" t="str">
        <f>IF($A83="","",VLOOKUP($A83,СПИСКИ!$D:$J,5,FALSE))</f>
        <v/>
      </c>
      <c r="G83" s="120" t="str">
        <f>IF($A83="","",VLOOKUP($A83,СПИСКИ!$D:$J,6,FALSE))</f>
        <v/>
      </c>
      <c r="H83" s="120">
        <f>IF($A83="","",VLOOKUP($A83,СПИСКИ!$D:$J,7,FALSE))</f>
        <v>0</v>
      </c>
      <c r="I83" s="121"/>
      <c r="J83" s="121"/>
      <c r="K83" s="121"/>
    </row>
    <row r="84" spans="1:11" s="122" customFormat="1" ht="15.75">
      <c r="A84" s="113">
        <v>79</v>
      </c>
      <c r="B84" s="119">
        <v>79</v>
      </c>
      <c r="C84" s="120">
        <f>IF($A84="","",VLOOKUP($A84,СПИСКИ!$D:$J,2,FALSE))</f>
        <v>0</v>
      </c>
      <c r="D84" s="120" t="str">
        <f>IF($A84="","",VLOOKUP($A84,СПИСКИ!$D:$J,3,FALSE))</f>
        <v/>
      </c>
      <c r="E84" s="120">
        <f>IF($A84="","",VLOOKUP($A84,СПИСКИ!$D:$J,4,FALSE))</f>
        <v>0</v>
      </c>
      <c r="F84" s="120" t="str">
        <f>IF($A84="","",VLOOKUP($A84,СПИСКИ!$D:$J,5,FALSE))</f>
        <v/>
      </c>
      <c r="G84" s="120" t="str">
        <f>IF($A84="","",VLOOKUP($A84,СПИСКИ!$D:$J,6,FALSE))</f>
        <v/>
      </c>
      <c r="H84" s="120">
        <f>IF($A84="","",VLOOKUP($A84,СПИСКИ!$D:$J,7,FALSE))</f>
        <v>0</v>
      </c>
      <c r="I84" s="121"/>
      <c r="J84" s="121"/>
      <c r="K84" s="121"/>
    </row>
    <row r="85" spans="1:11" ht="15.75">
      <c r="A85" s="113">
        <v>80</v>
      </c>
      <c r="B85" s="119">
        <v>80</v>
      </c>
      <c r="C85" s="120">
        <f>IF($A85="","",VLOOKUP($A85,СПИСКИ!$D:$J,2,FALSE))</f>
        <v>0</v>
      </c>
      <c r="D85" s="120" t="str">
        <f>IF($A85="","",VLOOKUP($A85,СПИСКИ!$D:$J,3,FALSE))</f>
        <v/>
      </c>
      <c r="E85" s="120">
        <f>IF($A85="","",VLOOKUP($A85,СПИСКИ!$D:$J,4,FALSE))</f>
        <v>0</v>
      </c>
      <c r="F85" s="120" t="str">
        <f>IF($A85="","",VLOOKUP($A85,СПИСКИ!$D:$J,5,FALSE))</f>
        <v/>
      </c>
      <c r="G85" s="120" t="str">
        <f>IF($A85="","",VLOOKUP($A85,СПИСКИ!$D:$J,6,FALSE))</f>
        <v/>
      </c>
      <c r="H85" s="120">
        <f>IF($A85="","",VLOOKUP($A85,СПИСКИ!$D:$J,7,FALSE))</f>
        <v>0</v>
      </c>
    </row>
    <row r="86" spans="1:11" ht="15.75">
      <c r="A86" s="113">
        <v>81</v>
      </c>
      <c r="B86" s="119">
        <v>81</v>
      </c>
      <c r="C86" s="120" t="str">
        <f>IF($A86="","",VLOOKUP($A86,СПИСКИ!$D:$J,2,FALSE))</f>
        <v>ЧЕРЕДНИЧЕНКО Сергей</v>
      </c>
      <c r="D86" s="120" t="str">
        <f>IF($A86="","",VLOOKUP($A86,СПИСКИ!$D:$J,3,FALSE))</f>
        <v>25.03.1968</v>
      </c>
      <c r="E86" s="120" t="str">
        <f>IF($A86="","",VLOOKUP($A86,СПИСКИ!$D:$J,4,FALSE))</f>
        <v>КМС</v>
      </c>
      <c r="F86" s="120">
        <f>IF($A86="","",VLOOKUP($A86,СПИСКИ!$D:$J,5,FALSE))</f>
        <v>663</v>
      </c>
      <c r="G86" s="120" t="str">
        <f>IF($A86="","",VLOOKUP($A86,СПИСКИ!$D:$J,6,FALSE))</f>
        <v>Батайск  Рост.обл.</v>
      </c>
      <c r="H86" s="120" t="str">
        <f>IF($A86="","",VLOOKUP($A86,СПИСКИ!$D:$J,7,FALSE))</f>
        <v>Гагал В.Г.</v>
      </c>
    </row>
    <row r="87" spans="1:11" ht="15.75">
      <c r="A87" s="113">
        <v>82</v>
      </c>
      <c r="B87" s="119">
        <v>82</v>
      </c>
      <c r="C87" s="120" t="str">
        <f>IF($A87="","",VLOOKUP($A87,СПИСКИ!$D:$J,2,FALSE))</f>
        <v>ЛАПИН Андрей</v>
      </c>
      <c r="D87" s="120" t="str">
        <f>IF($A87="","",VLOOKUP($A87,СПИСКИ!$D:$J,3,FALSE))</f>
        <v>12.11.1985</v>
      </c>
      <c r="E87" s="120" t="str">
        <f>IF($A87="","",VLOOKUP($A87,СПИСКИ!$D:$J,4,FALSE))</f>
        <v>КМС</v>
      </c>
      <c r="F87" s="120">
        <f>IF($A87="","",VLOOKUP($A87,СПИСКИ!$D:$J,5,FALSE))</f>
        <v>496</v>
      </c>
      <c r="G87" s="120" t="str">
        <f>IF($A87="","",VLOOKUP($A87,СПИСКИ!$D:$J,6,FALSE))</f>
        <v>Ростов-на-Дону</v>
      </c>
      <c r="H87" s="120" t="str">
        <f>IF($A87="","",VLOOKUP($A87,СПИСКИ!$D:$J,7,FALSE))</f>
        <v>Гасанов С.Д.</v>
      </c>
    </row>
    <row r="88" spans="1:11" ht="15.75">
      <c r="A88" s="113">
        <v>83</v>
      </c>
      <c r="B88" s="119">
        <v>83</v>
      </c>
      <c r="C88" s="120" t="str">
        <f>IF($A88="","",VLOOKUP($A88,СПИСКИ!$D:$J,2,FALSE))</f>
        <v>ШЕПЕЛЕВ Роман</v>
      </c>
      <c r="D88" s="120" t="str">
        <f>IF($A88="","",VLOOKUP($A88,СПИСКИ!$D:$J,3,FALSE))</f>
        <v>24.09.2004</v>
      </c>
      <c r="E88" s="120" t="str">
        <f>IF($A88="","",VLOOKUP($A88,СПИСКИ!$D:$J,4,FALSE))</f>
        <v>I</v>
      </c>
      <c r="F88" s="120">
        <f>IF($A88="","",VLOOKUP($A88,СПИСКИ!$D:$J,5,FALSE))</f>
        <v>492</v>
      </c>
      <c r="G88" s="120" t="str">
        <f>IF($A88="","",VLOOKUP($A88,СПИСКИ!$D:$J,6,FALSE))</f>
        <v>Батайск  Рост.обл.</v>
      </c>
      <c r="H88" s="120" t="str">
        <f>IF($A88="","",VLOOKUP($A88,СПИСКИ!$D:$J,7,FALSE))</f>
        <v>Гагал В.Г.</v>
      </c>
    </row>
    <row r="89" spans="1:11" ht="15.75">
      <c r="A89" s="113">
        <v>84</v>
      </c>
      <c r="B89" s="119">
        <v>84</v>
      </c>
      <c r="C89" s="120" t="str">
        <f>IF($A89="","",VLOOKUP($A89,СПИСКИ!$D:$J,2,FALSE))</f>
        <v>ВАРЧЕНКО Станислав</v>
      </c>
      <c r="D89" s="120" t="str">
        <f>IF($A89="","",VLOOKUP($A89,СПИСКИ!$D:$J,3,FALSE))</f>
        <v>07.06.1992</v>
      </c>
      <c r="E89" s="120" t="str">
        <f>IF($A89="","",VLOOKUP($A89,СПИСКИ!$D:$J,4,FALSE))</f>
        <v>КМС</v>
      </c>
      <c r="F89" s="120">
        <f>IF($A89="","",VLOOKUP($A89,СПИСКИ!$D:$J,5,FALSE))</f>
        <v>584</v>
      </c>
      <c r="G89" s="120" t="str">
        <f>IF($A89="","",VLOOKUP($A89,СПИСКИ!$D:$J,6,FALSE))</f>
        <v>Ростов-на-Дону</v>
      </c>
      <c r="H89" s="120" t="str">
        <f>IF($A89="","",VLOOKUP($A89,СПИСКИ!$D:$J,7,FALSE))</f>
        <v>Бештель О.В.</v>
      </c>
    </row>
    <row r="90" spans="1:11" ht="15.75">
      <c r="A90" s="113">
        <v>85</v>
      </c>
      <c r="B90" s="119">
        <v>85</v>
      </c>
      <c r="C90" s="120">
        <f>IF($A90="","",VLOOKUP($A90,СПИСКИ!$D:$J,2,FALSE))</f>
        <v>0</v>
      </c>
      <c r="D90" s="120" t="str">
        <f>IF($A90="","",VLOOKUP($A90,СПИСКИ!$D:$J,3,FALSE))</f>
        <v/>
      </c>
      <c r="E90" s="120">
        <f>IF($A90="","",VLOOKUP($A90,СПИСКИ!$D:$J,4,FALSE))</f>
        <v>0</v>
      </c>
      <c r="F90" s="120" t="str">
        <f>IF($A90="","",VLOOKUP($A90,СПИСКИ!$D:$J,5,FALSE))</f>
        <v/>
      </c>
      <c r="G90" s="120" t="str">
        <f>IF($A90="","",VLOOKUP($A90,СПИСКИ!$D:$J,6,FALSE))</f>
        <v/>
      </c>
      <c r="H90" s="120">
        <f>IF($A90="","",VLOOKUP($A90,СПИСКИ!$D:$J,7,FALSE))</f>
        <v>0</v>
      </c>
    </row>
    <row r="91" spans="1:11" ht="15.75">
      <c r="A91" s="113">
        <v>86</v>
      </c>
      <c r="B91" s="119">
        <v>86</v>
      </c>
      <c r="C91" s="120">
        <f>IF($A91="","",VLOOKUP($A91,СПИСКИ!$D:$J,2,FALSE))</f>
        <v>0</v>
      </c>
      <c r="D91" s="120" t="str">
        <f>IF($A91="","",VLOOKUP($A91,СПИСКИ!$D:$J,3,FALSE))</f>
        <v/>
      </c>
      <c r="E91" s="120">
        <f>IF($A91="","",VLOOKUP($A91,СПИСКИ!$D:$J,4,FALSE))</f>
        <v>0</v>
      </c>
      <c r="F91" s="120" t="str">
        <f>IF($A91="","",VLOOKUP($A91,СПИСКИ!$D:$J,5,FALSE))</f>
        <v/>
      </c>
      <c r="G91" s="120" t="str">
        <f>IF($A91="","",VLOOKUP($A91,СПИСКИ!$D:$J,6,FALSE))</f>
        <v/>
      </c>
      <c r="H91" s="120">
        <f>IF($A91="","",VLOOKUP($A91,СПИСКИ!$D:$J,7,FALSE))</f>
        <v>0</v>
      </c>
    </row>
    <row r="92" spans="1:11" ht="15.75">
      <c r="A92" s="113">
        <v>87</v>
      </c>
      <c r="B92" s="119">
        <v>87</v>
      </c>
      <c r="C92" s="120">
        <f>IF($A92="","",VLOOKUP($A92,СПИСКИ!$D:$J,2,FALSE))</f>
        <v>0</v>
      </c>
      <c r="D92" s="120" t="str">
        <f>IF($A92="","",VLOOKUP($A92,СПИСКИ!$D:$J,3,FALSE))</f>
        <v/>
      </c>
      <c r="E92" s="120">
        <f>IF($A92="","",VLOOKUP($A92,СПИСКИ!$D:$J,4,FALSE))</f>
        <v>0</v>
      </c>
      <c r="F92" s="120" t="str">
        <f>IF($A92="","",VLOOKUP($A92,СПИСКИ!$D:$J,5,FALSE))</f>
        <v/>
      </c>
      <c r="G92" s="120" t="str">
        <f>IF($A92="","",VLOOKUP($A92,СПИСКИ!$D:$J,6,FALSE))</f>
        <v/>
      </c>
      <c r="H92" s="120">
        <f>IF($A92="","",VLOOKUP($A92,СПИСКИ!$D:$J,7,FALSE))</f>
        <v>0</v>
      </c>
    </row>
    <row r="93" spans="1:11" ht="15.75">
      <c r="A93" s="113">
        <v>88</v>
      </c>
      <c r="B93" s="119">
        <v>88</v>
      </c>
      <c r="C93" s="120">
        <f>IF($A93="","",VLOOKUP($A93,СПИСКИ!$D:$J,2,FALSE))</f>
        <v>0</v>
      </c>
      <c r="D93" s="120" t="str">
        <f>IF($A93="","",VLOOKUP($A93,СПИСКИ!$D:$J,3,FALSE))</f>
        <v/>
      </c>
      <c r="E93" s="120">
        <f>IF($A93="","",VLOOKUP($A93,СПИСКИ!$D:$J,4,FALSE))</f>
        <v>0</v>
      </c>
      <c r="F93" s="120" t="str">
        <f>IF($A93="","",VLOOKUP($A93,СПИСКИ!$D:$J,5,FALSE))</f>
        <v/>
      </c>
      <c r="G93" s="120" t="str">
        <f>IF($A93="","",VLOOKUP($A93,СПИСКИ!$D:$J,6,FALSE))</f>
        <v/>
      </c>
      <c r="H93" s="120">
        <f>IF($A93="","",VLOOKUP($A93,СПИСКИ!$D:$J,7,FALSE))</f>
        <v>0</v>
      </c>
    </row>
    <row r="94" spans="1:11" ht="15.75">
      <c r="A94" s="113">
        <v>89</v>
      </c>
      <c r="B94" s="119">
        <v>89</v>
      </c>
      <c r="C94" s="120">
        <f>IF($A94="","",VLOOKUP($A94,СПИСКИ!$D:$J,2,FALSE))</f>
        <v>0</v>
      </c>
      <c r="D94" s="120" t="str">
        <f>IF($A94="","",VLOOKUP($A94,СПИСКИ!$D:$J,3,FALSE))</f>
        <v/>
      </c>
      <c r="E94" s="120">
        <f>IF($A94="","",VLOOKUP($A94,СПИСКИ!$D:$J,4,FALSE))</f>
        <v>0</v>
      </c>
      <c r="F94" s="120" t="str">
        <f>IF($A94="","",VLOOKUP($A94,СПИСКИ!$D:$J,5,FALSE))</f>
        <v/>
      </c>
      <c r="G94" s="120" t="str">
        <f>IF($A94="","",VLOOKUP($A94,СПИСКИ!$D:$J,6,FALSE))</f>
        <v/>
      </c>
      <c r="H94" s="120">
        <f>IF($A94="","",VLOOKUP($A94,СПИСКИ!$D:$J,7,FALSE))</f>
        <v>0</v>
      </c>
    </row>
    <row r="95" spans="1:11" ht="15.75">
      <c r="A95" s="113">
        <v>90</v>
      </c>
      <c r="B95" s="119">
        <v>90</v>
      </c>
      <c r="C95" s="120">
        <f>IF($A95="","",VLOOKUP($A95,СПИСКИ!$D:$J,2,FALSE))</f>
        <v>0</v>
      </c>
      <c r="D95" s="120" t="str">
        <f>IF($A95="","",VLOOKUP($A95,СПИСКИ!$D:$J,3,FALSE))</f>
        <v/>
      </c>
      <c r="E95" s="120">
        <f>IF($A95="","",VLOOKUP($A95,СПИСКИ!$D:$J,4,FALSE))</f>
        <v>0</v>
      </c>
      <c r="F95" s="120" t="str">
        <f>IF($A95="","",VLOOKUP($A95,СПИСКИ!$D:$J,5,FALSE))</f>
        <v/>
      </c>
      <c r="G95" s="120" t="str">
        <f>IF($A95="","",VLOOKUP($A95,СПИСКИ!$D:$J,6,FALSE))</f>
        <v/>
      </c>
      <c r="H95" s="120">
        <f>IF($A95="","",VLOOKUP($A95,СПИСКИ!$D:$J,7,FALSE))</f>
        <v>0</v>
      </c>
    </row>
    <row r="96" spans="1:11" ht="15.75">
      <c r="A96" s="113">
        <v>91</v>
      </c>
      <c r="B96" s="119">
        <v>91</v>
      </c>
      <c r="C96" s="120" t="str">
        <f>IF($A96="","",VLOOKUP($A96,СПИСКИ!$D:$J,2,FALSE))</f>
        <v>ЖУРАВЛЕВ Евгений</v>
      </c>
      <c r="D96" s="120" t="str">
        <f>IF($A96="","",VLOOKUP($A96,СПИСКИ!$D:$J,3,FALSE))</f>
        <v>03.11.2004</v>
      </c>
      <c r="E96" s="120" t="str">
        <f>IF($A96="","",VLOOKUP($A96,СПИСКИ!$D:$J,4,FALSE))</f>
        <v>КМС</v>
      </c>
      <c r="F96" s="120">
        <f>IF($A96="","",VLOOKUP($A96,СПИСКИ!$D:$J,5,FALSE))</f>
        <v>555</v>
      </c>
      <c r="G96" s="120" t="str">
        <f>IF($A96="","",VLOOKUP($A96,СПИСКИ!$D:$J,6,FALSE))</f>
        <v>Краснодар</v>
      </c>
      <c r="H96" s="120" t="str">
        <f>IF($A96="","",VLOOKUP($A96,СПИСКИ!$D:$J,7,FALSE))</f>
        <v>Шакутин С.Е.</v>
      </c>
    </row>
    <row r="97" spans="1:8" ht="15.75">
      <c r="A97" s="113">
        <v>92</v>
      </c>
      <c r="B97" s="119">
        <v>92</v>
      </c>
      <c r="C97" s="120" t="str">
        <f>IF($A97="","",VLOOKUP($A97,СПИСКИ!$D:$J,2,FALSE))</f>
        <v>ЛЕБЕДЕВ Александр</v>
      </c>
      <c r="D97" s="120" t="str">
        <f>IF($A97="","",VLOOKUP($A97,СПИСКИ!$D:$J,3,FALSE))</f>
        <v>29.05.1975</v>
      </c>
      <c r="E97" s="120" t="str">
        <f>IF($A97="","",VLOOKUP($A97,СПИСКИ!$D:$J,4,FALSE))</f>
        <v>I</v>
      </c>
      <c r="F97" s="120">
        <f>IF($A97="","",VLOOKUP($A97,СПИСКИ!$D:$J,5,FALSE))</f>
        <v>367</v>
      </c>
      <c r="G97" s="120" t="str">
        <f>IF($A97="","",VLOOKUP($A97,СПИСКИ!$D:$J,6,FALSE))</f>
        <v>Краснодар</v>
      </c>
      <c r="H97" s="120" t="str">
        <f>IF($A97="","",VLOOKUP($A97,СПИСКИ!$D:$J,7,FALSE))</f>
        <v>Скалихин В.В.</v>
      </c>
    </row>
    <row r="98" spans="1:8" ht="15.75">
      <c r="A98" s="113">
        <v>93</v>
      </c>
      <c r="B98" s="119">
        <v>93</v>
      </c>
      <c r="C98" s="120" t="str">
        <f>IF($A98="","",VLOOKUP($A98,СПИСКИ!$D:$J,2,FALSE))</f>
        <v>ШЛЫНДРОВ Арсений</v>
      </c>
      <c r="D98" s="120" t="str">
        <f>IF($A98="","",VLOOKUP($A98,СПИСКИ!$D:$J,3,FALSE))</f>
        <v>27.12.1983</v>
      </c>
      <c r="E98" s="120" t="str">
        <f>IF($A98="","",VLOOKUP($A98,СПИСКИ!$D:$J,4,FALSE))</f>
        <v>МС</v>
      </c>
      <c r="F98" s="120">
        <f>IF($A98="","",VLOOKUP($A98,СПИСКИ!$D:$J,5,FALSE))</f>
        <v>429</v>
      </c>
      <c r="G98" s="120" t="str">
        <f>IF($A98="","",VLOOKUP($A98,СПИСКИ!$D:$J,6,FALSE))</f>
        <v>Краснодар</v>
      </c>
      <c r="H98" s="120" t="str">
        <f>IF($A98="","",VLOOKUP($A98,СПИСКИ!$D:$J,7,FALSE))</f>
        <v>Светличный Е.А.</v>
      </c>
    </row>
    <row r="99" spans="1:8" ht="15.75">
      <c r="A99" s="113">
        <v>94</v>
      </c>
      <c r="B99" s="119">
        <v>94</v>
      </c>
      <c r="C99" s="120" t="str">
        <f>IF($A99="","",VLOOKUP($A99,СПИСКИ!$D:$J,2,FALSE))</f>
        <v>ЭРЕНЦЕНОВ Алдар</v>
      </c>
      <c r="D99" s="120" t="str">
        <f>IF($A99="","",VLOOKUP($A99,СПИСКИ!$D:$J,3,FALSE))</f>
        <v>08.03.2005</v>
      </c>
      <c r="E99" s="120" t="str">
        <f>IF($A99="","",VLOOKUP($A99,СПИСКИ!$D:$J,4,FALSE))</f>
        <v>КМС</v>
      </c>
      <c r="F99" s="120">
        <f>IF($A99="","",VLOOKUP($A99,СПИСКИ!$D:$J,5,FALSE))</f>
        <v>527</v>
      </c>
      <c r="G99" s="120" t="str">
        <f>IF($A99="","",VLOOKUP($A99,СПИСКИ!$D:$J,6,FALSE))</f>
        <v>Краснодар</v>
      </c>
      <c r="H99" s="120" t="str">
        <f>IF($A99="","",VLOOKUP($A99,СПИСКИ!$D:$J,7,FALSE))</f>
        <v>Шакутин С.Е.</v>
      </c>
    </row>
    <row r="100" spans="1:8" ht="15.75">
      <c r="A100" s="113">
        <v>95</v>
      </c>
      <c r="B100" s="119">
        <v>95</v>
      </c>
      <c r="C100" s="120">
        <f>IF($A100="","",VLOOKUP($A100,СПИСКИ!$D:$J,2,FALSE))</f>
        <v>0</v>
      </c>
      <c r="D100" s="120">
        <f>IF($A100="","",VLOOKUP($A100,СПИСКИ!$D:$J,3,FALSE))</f>
        <v>0</v>
      </c>
      <c r="E100" s="120">
        <f>IF($A100="","",VLOOKUP($A100,СПИСКИ!$D:$J,4,FALSE))</f>
        <v>0</v>
      </c>
      <c r="F100" s="120">
        <f>IF($A100="","",VLOOKUP($A100,СПИСКИ!$D:$J,5,FALSE))</f>
        <v>0</v>
      </c>
      <c r="G100" s="120">
        <f>IF($A100="","",VLOOKUP($A100,СПИСКИ!$D:$J,6,FALSE))</f>
        <v>0</v>
      </c>
      <c r="H100" s="120">
        <f>IF($A100="","",VLOOKUP($A100,СПИСКИ!$D:$J,7,FALSE))</f>
        <v>0</v>
      </c>
    </row>
    <row r="101" spans="1:8" ht="15.75">
      <c r="A101" s="113">
        <v>96</v>
      </c>
      <c r="B101" s="119">
        <v>96</v>
      </c>
      <c r="C101" s="120">
        <f>IF($A101="","",VLOOKUP($A101,СПИСКИ!$D:$J,2,FALSE))</f>
        <v>0</v>
      </c>
      <c r="D101" s="120" t="str">
        <f>IF($A101="","",VLOOKUP($A101,СПИСКИ!$D:$J,3,FALSE))</f>
        <v/>
      </c>
      <c r="E101" s="120">
        <f>IF($A101="","",VLOOKUP($A101,СПИСКИ!$D:$J,4,FALSE))</f>
        <v>0</v>
      </c>
      <c r="F101" s="120" t="str">
        <f>IF($A101="","",VLOOKUP($A101,СПИСКИ!$D:$J,5,FALSE))</f>
        <v/>
      </c>
      <c r="G101" s="120" t="str">
        <f>IF($A101="","",VLOOKUP($A101,СПИСКИ!$D:$J,6,FALSE))</f>
        <v/>
      </c>
      <c r="H101" s="120">
        <f>IF($A101="","",VLOOKUP($A101,СПИСКИ!$D:$J,7,FALSE))</f>
        <v>0</v>
      </c>
    </row>
    <row r="102" spans="1:8" ht="15.75">
      <c r="A102" s="113">
        <v>97</v>
      </c>
      <c r="B102" s="119">
        <v>97</v>
      </c>
      <c r="C102" s="120">
        <f>IF($A102="","",VLOOKUP($A102,СПИСКИ!$D:$J,2,FALSE))</f>
        <v>0</v>
      </c>
      <c r="D102" s="120" t="str">
        <f>IF($A102="","",VLOOKUP($A102,СПИСКИ!$D:$J,3,FALSE))</f>
        <v/>
      </c>
      <c r="E102" s="120">
        <f>IF($A102="","",VLOOKUP($A102,СПИСКИ!$D:$J,4,FALSE))</f>
        <v>0</v>
      </c>
      <c r="F102" s="120" t="str">
        <f>IF($A102="","",VLOOKUP($A102,СПИСКИ!$D:$J,5,FALSE))</f>
        <v/>
      </c>
      <c r="G102" s="120" t="str">
        <f>IF($A102="","",VLOOKUP($A102,СПИСКИ!$D:$J,6,FALSE))</f>
        <v/>
      </c>
      <c r="H102" s="120">
        <f>IF($A102="","",VLOOKUP($A102,СПИСКИ!$D:$J,7,FALSE))</f>
        <v>0</v>
      </c>
    </row>
    <row r="103" spans="1:8" ht="15.75">
      <c r="A103" s="113">
        <v>98</v>
      </c>
      <c r="B103" s="119">
        <v>98</v>
      </c>
      <c r="C103" s="120">
        <f>IF($A103="","",VLOOKUP($A103,СПИСКИ!$D:$J,2,FALSE))</f>
        <v>0</v>
      </c>
      <c r="D103" s="120" t="str">
        <f>IF($A103="","",VLOOKUP($A103,СПИСКИ!$D:$J,3,FALSE))</f>
        <v/>
      </c>
      <c r="E103" s="120">
        <f>IF($A103="","",VLOOKUP($A103,СПИСКИ!$D:$J,4,FALSE))</f>
        <v>0</v>
      </c>
      <c r="F103" s="120" t="str">
        <f>IF($A103="","",VLOOKUP($A103,СПИСКИ!$D:$J,5,FALSE))</f>
        <v/>
      </c>
      <c r="G103" s="120" t="str">
        <f>IF($A103="","",VLOOKUP($A103,СПИСКИ!$D:$J,6,FALSE))</f>
        <v/>
      </c>
      <c r="H103" s="120">
        <f>IF($A103="","",VLOOKUP($A103,СПИСКИ!$D:$J,7,FALSE))</f>
        <v>0</v>
      </c>
    </row>
    <row r="104" spans="1:8" ht="15.75">
      <c r="A104" s="113">
        <v>99</v>
      </c>
      <c r="B104" s="119">
        <v>99</v>
      </c>
      <c r="C104" s="120">
        <f>IF($A104="","",VLOOKUP($A104,СПИСКИ!$D:$J,2,FALSE))</f>
        <v>0</v>
      </c>
      <c r="D104" s="120" t="str">
        <f>IF($A104="","",VLOOKUP($A104,СПИСКИ!$D:$J,3,FALSE))</f>
        <v/>
      </c>
      <c r="E104" s="120">
        <f>IF($A104="","",VLOOKUP($A104,СПИСКИ!$D:$J,4,FALSE))</f>
        <v>0</v>
      </c>
      <c r="F104" s="120" t="str">
        <f>IF($A104="","",VLOOKUP($A104,СПИСКИ!$D:$J,5,FALSE))</f>
        <v/>
      </c>
      <c r="G104" s="120" t="str">
        <f>IF($A104="","",VLOOKUP($A104,СПИСКИ!$D:$J,6,FALSE))</f>
        <v/>
      </c>
      <c r="H104" s="120">
        <f>IF($A104="","",VLOOKUP($A104,СПИСКИ!$D:$J,7,FALSE))</f>
        <v>0</v>
      </c>
    </row>
    <row r="105" spans="1:8" ht="15.75">
      <c r="A105" s="113">
        <v>100</v>
      </c>
      <c r="B105" s="119">
        <v>100</v>
      </c>
      <c r="C105" s="120">
        <f>IF($A105="","",VLOOKUP($A105,СПИСКИ!$D:$J,2,FALSE))</f>
        <v>0</v>
      </c>
      <c r="D105" s="120" t="str">
        <f>IF($A105="","",VLOOKUP($A105,СПИСКИ!$D:$J,3,FALSE))</f>
        <v/>
      </c>
      <c r="E105" s="120">
        <f>IF($A105="","",VLOOKUP($A105,СПИСКИ!$D:$J,4,FALSE))</f>
        <v>0</v>
      </c>
      <c r="F105" s="120" t="str">
        <f>IF($A105="","",VLOOKUP($A105,СПИСКИ!$D:$J,5,FALSE))</f>
        <v/>
      </c>
      <c r="G105" s="120" t="str">
        <f>IF($A105="","",VLOOKUP($A105,СПИСКИ!$D:$J,6,FALSE))</f>
        <v/>
      </c>
      <c r="H105" s="120">
        <f>IF($A105="","",VLOOKUP($A105,СПИСКИ!$D:$J,7,FALSE))</f>
        <v>0</v>
      </c>
    </row>
    <row r="106" spans="1:8" ht="15.75">
      <c r="A106" s="113">
        <v>101</v>
      </c>
      <c r="B106" s="119">
        <v>101</v>
      </c>
      <c r="C106" s="120" t="str">
        <f>IF($A106="","",VLOOKUP($A106,СПИСКИ!$D:$J,2,FALSE))</f>
        <v>БОРОДИН Илья</v>
      </c>
      <c r="D106" s="120" t="str">
        <f>IF($A106="","",VLOOKUP($A106,СПИСКИ!$D:$J,3,FALSE))</f>
        <v>27.04.2001</v>
      </c>
      <c r="E106" s="120" t="str">
        <f>IF($A106="","",VLOOKUP($A106,СПИСКИ!$D:$J,4,FALSE))</f>
        <v>КМС</v>
      </c>
      <c r="F106" s="120">
        <f>IF($A106="","",VLOOKUP($A106,СПИСКИ!$D:$J,5,FALSE))</f>
        <v>626</v>
      </c>
      <c r="G106" s="120" t="str">
        <f>IF($A106="","",VLOOKUP($A106,СПИСКИ!$D:$J,6,FALSE))</f>
        <v>Ялта</v>
      </c>
      <c r="H106" s="120" t="str">
        <f>IF($A106="","",VLOOKUP($A106,СПИСКИ!$D:$J,7,FALSE))</f>
        <v>Прима В.А.,Кровякова Т.В.</v>
      </c>
    </row>
    <row r="107" spans="1:8" ht="15.75">
      <c r="A107" s="113">
        <v>102</v>
      </c>
      <c r="B107" s="119">
        <v>102</v>
      </c>
      <c r="C107" s="120" t="str">
        <f>IF($A107="","",VLOOKUP($A107,СПИСКИ!$D:$J,2,FALSE))</f>
        <v>УКРАИНСКИЙ Александр</v>
      </c>
      <c r="D107" s="120" t="str">
        <f>IF($A107="","",VLOOKUP($A107,СПИСКИ!$D:$J,3,FALSE))</f>
        <v>05.11.1959</v>
      </c>
      <c r="E107" s="120" t="str">
        <f>IF($A107="","",VLOOKUP($A107,СПИСКИ!$D:$J,4,FALSE))</f>
        <v>I</v>
      </c>
      <c r="F107" s="120">
        <f>IF($A107="","",VLOOKUP($A107,СПИСКИ!$D:$J,5,FALSE))</f>
        <v>287</v>
      </c>
      <c r="G107" s="120" t="str">
        <f>IF($A107="","",VLOOKUP($A107,СПИСКИ!$D:$J,6,FALSE))</f>
        <v>Севастополь</v>
      </c>
      <c r="H107" s="120" t="str">
        <f>IF($A107="","",VLOOKUP($A107,СПИСКИ!$D:$J,7,FALSE))</f>
        <v>Комалов А.А.</v>
      </c>
    </row>
    <row r="108" spans="1:8" ht="15.75">
      <c r="A108" s="113">
        <v>103</v>
      </c>
      <c r="B108" s="119">
        <v>103</v>
      </c>
      <c r="C108" s="120" t="str">
        <f>IF($A108="","",VLOOKUP($A108,СПИСКИ!$D:$J,2,FALSE))</f>
        <v>ГУБАНОВ Никита</v>
      </c>
      <c r="D108" s="120" t="str">
        <f>IF($A108="","",VLOOKUP($A108,СПИСКИ!$D:$J,3,FALSE))</f>
        <v>08.03.2002</v>
      </c>
      <c r="E108" s="120" t="str">
        <f>IF($A108="","",VLOOKUP($A108,СПИСКИ!$D:$J,4,FALSE))</f>
        <v>КМС</v>
      </c>
      <c r="F108" s="120">
        <f>IF($A108="","",VLOOKUP($A108,СПИСКИ!$D:$J,5,FALSE))</f>
        <v>630</v>
      </c>
      <c r="G108" s="120" t="str">
        <f>IF($A108="","",VLOOKUP($A108,СПИСКИ!$D:$J,6,FALSE))</f>
        <v>Симферополь</v>
      </c>
      <c r="H108" s="120" t="str">
        <f>IF($A108="","",VLOOKUP($A108,СПИСКИ!$D:$J,7,FALSE))</f>
        <v>Банников Ю.В.</v>
      </c>
    </row>
    <row r="109" spans="1:8" ht="15.75">
      <c r="A109" s="113">
        <v>104</v>
      </c>
      <c r="B109" s="119">
        <v>104</v>
      </c>
      <c r="C109" s="120" t="str">
        <f>IF($A109="","",VLOOKUP($A109,СПИСКИ!$D:$J,2,FALSE))</f>
        <v>ЗАЙЦЕВ Игорь</v>
      </c>
      <c r="D109" s="120" t="str">
        <f>IF($A109="","",VLOOKUP($A109,СПИСКИ!$D:$J,3,FALSE))</f>
        <v>21.02.1996</v>
      </c>
      <c r="E109" s="120" t="str">
        <f>IF($A109="","",VLOOKUP($A109,СПИСКИ!$D:$J,4,FALSE))</f>
        <v>КМС</v>
      </c>
      <c r="F109" s="120">
        <f>IF($A109="","",VLOOKUP($A109,СПИСКИ!$D:$J,5,FALSE))</f>
        <v>532</v>
      </c>
      <c r="G109" s="120" t="str">
        <f>IF($A109="","",VLOOKUP($A109,СПИСКИ!$D:$J,6,FALSE))</f>
        <v>Ялта</v>
      </c>
      <c r="H109" s="120" t="str">
        <f>IF($A109="","",VLOOKUP($A109,СПИСКИ!$D:$J,7,FALSE))</f>
        <v>Украинский А.А.</v>
      </c>
    </row>
    <row r="110" spans="1:8" ht="15.75">
      <c r="A110" s="113">
        <v>105</v>
      </c>
      <c r="B110" s="119">
        <v>105</v>
      </c>
      <c r="C110" s="120">
        <f>IF($A110="","",VLOOKUP($A110,СПИСКИ!$D:$J,2,FALSE))</f>
        <v>0</v>
      </c>
      <c r="D110" s="120" t="str">
        <f>IF($A110="","",VLOOKUP($A110,СПИСКИ!$D:$J,3,FALSE))</f>
        <v/>
      </c>
      <c r="E110" s="120">
        <f>IF($A110="","",VLOOKUP($A110,СПИСКИ!$D:$J,4,FALSE))</f>
        <v>0</v>
      </c>
      <c r="F110" s="120" t="str">
        <f>IF($A110="","",VLOOKUP($A110,СПИСКИ!$D:$J,5,FALSE))</f>
        <v/>
      </c>
      <c r="G110" s="120" t="str">
        <f>IF($A110="","",VLOOKUP($A110,СПИСКИ!$D:$J,6,FALSE))</f>
        <v/>
      </c>
      <c r="H110" s="120">
        <f>IF($A110="","",VLOOKUP($A110,СПИСКИ!$D:$J,7,FALSE))</f>
        <v>0</v>
      </c>
    </row>
    <row r="111" spans="1:8" ht="15.75">
      <c r="A111" s="113">
        <v>106</v>
      </c>
      <c r="B111" s="119">
        <v>106</v>
      </c>
      <c r="C111" s="120">
        <f>IF($A111="","",VLOOKUP($A111,СПИСКИ!$D:$J,2,FALSE))</f>
        <v>0</v>
      </c>
      <c r="D111" s="120" t="str">
        <f>IF($A111="","",VLOOKUP($A111,СПИСКИ!$D:$J,3,FALSE))</f>
        <v/>
      </c>
      <c r="E111" s="120">
        <f>IF($A111="","",VLOOKUP($A111,СПИСКИ!$D:$J,4,FALSE))</f>
        <v>0</v>
      </c>
      <c r="F111" s="120" t="str">
        <f>IF($A111="","",VLOOKUP($A111,СПИСКИ!$D:$J,5,FALSE))</f>
        <v/>
      </c>
      <c r="G111" s="120" t="str">
        <f>IF($A111="","",VLOOKUP($A111,СПИСКИ!$D:$J,6,FALSE))</f>
        <v/>
      </c>
      <c r="H111" s="120">
        <f>IF($A111="","",VLOOKUP($A111,СПИСКИ!$D:$J,7,FALSE))</f>
        <v>0</v>
      </c>
    </row>
    <row r="112" spans="1:8" ht="15.75">
      <c r="A112" s="113">
        <v>107</v>
      </c>
      <c r="B112" s="119">
        <v>107</v>
      </c>
      <c r="C112" s="120">
        <f>IF($A112="","",VLOOKUP($A112,СПИСКИ!$D:$J,2,FALSE))</f>
        <v>0</v>
      </c>
      <c r="D112" s="120" t="str">
        <f>IF($A112="","",VLOOKUP($A112,СПИСКИ!$D:$J,3,FALSE))</f>
        <v/>
      </c>
      <c r="E112" s="120">
        <f>IF($A112="","",VLOOKUP($A112,СПИСКИ!$D:$J,4,FALSE))</f>
        <v>0</v>
      </c>
      <c r="F112" s="120" t="str">
        <f>IF($A112="","",VLOOKUP($A112,СПИСКИ!$D:$J,5,FALSE))</f>
        <v/>
      </c>
      <c r="G112" s="120" t="str">
        <f>IF($A112="","",VLOOKUP($A112,СПИСКИ!$D:$J,6,FALSE))</f>
        <v/>
      </c>
      <c r="H112" s="120">
        <f>IF($A112="","",VLOOKUP($A112,СПИСКИ!$D:$J,7,FALSE))</f>
        <v>0</v>
      </c>
    </row>
    <row r="113" spans="1:11" ht="15.75">
      <c r="A113" s="113">
        <v>108</v>
      </c>
      <c r="B113" s="119">
        <v>108</v>
      </c>
      <c r="C113" s="120">
        <f>IF($A113="","",VLOOKUP($A113,СПИСКИ!$D:$J,2,FALSE))</f>
        <v>0</v>
      </c>
      <c r="D113" s="120" t="str">
        <f>IF($A113="","",VLOOKUP($A113,СПИСКИ!$D:$J,3,FALSE))</f>
        <v/>
      </c>
      <c r="E113" s="120">
        <f>IF($A113="","",VLOOKUP($A113,СПИСКИ!$D:$J,4,FALSE))</f>
        <v>0</v>
      </c>
      <c r="F113" s="120" t="str">
        <f>IF($A113="","",VLOOKUP($A113,СПИСКИ!$D:$J,5,FALSE))</f>
        <v/>
      </c>
      <c r="G113" s="120" t="str">
        <f>IF($A113="","",VLOOKUP($A113,СПИСКИ!$D:$J,6,FALSE))</f>
        <v/>
      </c>
      <c r="H113" s="120">
        <f>IF($A113="","",VLOOKUP($A113,СПИСКИ!$D:$J,7,FALSE))</f>
        <v>0</v>
      </c>
    </row>
    <row r="114" spans="1:11" ht="15.75">
      <c r="A114" s="113">
        <v>109</v>
      </c>
      <c r="B114" s="119">
        <v>109</v>
      </c>
      <c r="C114" s="120">
        <f>IF($A114="","",VLOOKUP($A114,СПИСКИ!$D:$J,2,FALSE))</f>
        <v>0</v>
      </c>
      <c r="D114" s="120" t="str">
        <f>IF($A114="","",VLOOKUP($A114,СПИСКИ!$D:$J,3,FALSE))</f>
        <v/>
      </c>
      <c r="E114" s="120">
        <f>IF($A114="","",VLOOKUP($A114,СПИСКИ!$D:$J,4,FALSE))</f>
        <v>0</v>
      </c>
      <c r="F114" s="120" t="str">
        <f>IF($A114="","",VLOOKUP($A114,СПИСКИ!$D:$J,5,FALSE))</f>
        <v/>
      </c>
      <c r="G114" s="120" t="str">
        <f>IF($A114="","",VLOOKUP($A114,СПИСКИ!$D:$J,6,FALSE))</f>
        <v/>
      </c>
      <c r="H114" s="120">
        <f>IF($A114="","",VLOOKUP($A114,СПИСКИ!$D:$J,7,FALSE))</f>
        <v>0</v>
      </c>
    </row>
    <row r="115" spans="1:11" ht="15.75">
      <c r="A115" s="113">
        <v>110</v>
      </c>
      <c r="B115" s="119">
        <v>110</v>
      </c>
      <c r="C115" s="120">
        <f>IF($A115="","",VLOOKUP($A115,СПИСКИ!$D:$J,2,FALSE))</f>
        <v>0</v>
      </c>
      <c r="D115" s="120" t="str">
        <f>IF($A115="","",VLOOKUP($A115,СПИСКИ!$D:$J,3,FALSE))</f>
        <v/>
      </c>
      <c r="E115" s="120">
        <f>IF($A115="","",VLOOKUP($A115,СПИСКИ!$D:$J,4,FALSE))</f>
        <v>0</v>
      </c>
      <c r="F115" s="120" t="str">
        <f>IF($A115="","",VLOOKUP($A115,СПИСКИ!$D:$J,5,FALSE))</f>
        <v/>
      </c>
      <c r="G115" s="120" t="str">
        <f>IF($A115="","",VLOOKUP($A115,СПИСКИ!$D:$J,6,FALSE))</f>
        <v/>
      </c>
      <c r="H115" s="120">
        <f>IF($A115="","",VLOOKUP($A115,СПИСКИ!$D:$J,7,FALSE))</f>
        <v>0</v>
      </c>
    </row>
    <row r="116" spans="1:11" ht="15.75">
      <c r="A116" s="113">
        <v>111</v>
      </c>
      <c r="B116" s="119">
        <v>111</v>
      </c>
      <c r="C116" s="120" t="str">
        <f>IF($A116="","",VLOOKUP($A116,СПИСКИ!$D:$J,2,FALSE))</f>
        <v>ЖУРЕНКО Денис</v>
      </c>
      <c r="D116" s="120" t="str">
        <f>IF($A116="","",VLOOKUP($A116,СПИСКИ!$D:$J,3,FALSE))</f>
        <v>08.06.2002</v>
      </c>
      <c r="E116" s="120" t="str">
        <f>IF($A116="","",VLOOKUP($A116,СПИСКИ!$D:$J,4,FALSE))</f>
        <v>I</v>
      </c>
      <c r="F116" s="120">
        <f>IF($A116="","",VLOOKUP($A116,СПИСКИ!$D:$J,5,FALSE))</f>
        <v>491</v>
      </c>
      <c r="G116" s="120" t="str">
        <f>IF($A116="","",VLOOKUP($A116,СПИСКИ!$D:$J,6,FALSE))</f>
        <v>Неклиновка  Рост.обл.</v>
      </c>
      <c r="H116" s="120" t="str">
        <f>IF($A116="","",VLOOKUP($A116,СПИСКИ!$D:$J,7,FALSE))</f>
        <v>Карпенко В.Г.,Хрипуненко В.П.</v>
      </c>
    </row>
    <row r="117" spans="1:11" ht="15.75">
      <c r="A117" s="113">
        <v>112</v>
      </c>
      <c r="B117" s="119">
        <v>112</v>
      </c>
      <c r="C117" s="120" t="str">
        <f>IF($A117="","",VLOOKUP($A117,СПИСКИ!$D:$J,2,FALSE))</f>
        <v>ТРЕТЬЯКОВ Даниил</v>
      </c>
      <c r="D117" s="120" t="str">
        <f>IF($A117="","",VLOOKUP($A117,СПИСКИ!$D:$J,3,FALSE))</f>
        <v>03.05.2003</v>
      </c>
      <c r="E117" s="120" t="str">
        <f>IF($A117="","",VLOOKUP($A117,СПИСКИ!$D:$J,4,FALSE))</f>
        <v>I</v>
      </c>
      <c r="F117" s="120">
        <f>IF($A117="","",VLOOKUP($A117,СПИСКИ!$D:$J,5,FALSE))</f>
        <v>345</v>
      </c>
      <c r="G117" s="120" t="str">
        <f>IF($A117="","",VLOOKUP($A117,СПИСКИ!$D:$J,6,FALSE))</f>
        <v>Таганрог</v>
      </c>
      <c r="H117" s="120" t="str">
        <f>IF($A117="","",VLOOKUP($A117,СПИСКИ!$D:$J,7,FALSE))</f>
        <v>Карпенко В.Г.,Хрипуненко В.П.</v>
      </c>
    </row>
    <row r="118" spans="1:11" ht="15.75">
      <c r="A118" s="113">
        <v>113</v>
      </c>
      <c r="B118" s="119">
        <v>113</v>
      </c>
      <c r="C118" s="120" t="str">
        <f>IF($A118="","",VLOOKUP($A118,СПИСКИ!$D:$J,2,FALSE))</f>
        <v>ЛЕЩЕНКО Дмитрий</v>
      </c>
      <c r="D118" s="120" t="str">
        <f>IF($A118="","",VLOOKUP($A118,СПИСКИ!$D:$J,3,FALSE))</f>
        <v>05.06.2002</v>
      </c>
      <c r="E118" s="120" t="str">
        <f>IF($A118="","",VLOOKUP($A118,СПИСКИ!$D:$J,4,FALSE))</f>
        <v>I</v>
      </c>
      <c r="F118" s="120">
        <f>IF($A118="","",VLOOKUP($A118,СПИСКИ!$D:$J,5,FALSE))</f>
        <v>474</v>
      </c>
      <c r="G118" s="120" t="str">
        <f>IF($A118="","",VLOOKUP($A118,СПИСКИ!$D:$J,6,FALSE))</f>
        <v>Ростов-на-Дону</v>
      </c>
      <c r="H118" s="120" t="str">
        <f>IF($A118="","",VLOOKUP($A118,СПИСКИ!$D:$J,7,FALSE))</f>
        <v>Щербак А.П.</v>
      </c>
    </row>
    <row r="119" spans="1:11" ht="15.75">
      <c r="A119" s="113">
        <v>114</v>
      </c>
      <c r="B119" s="119">
        <v>114</v>
      </c>
      <c r="C119" s="120" t="str">
        <f>IF($A119="","",VLOOKUP($A119,СПИСКИ!$D:$J,2,FALSE))</f>
        <v>ЧЕРЕВКО Дмитрий</v>
      </c>
      <c r="D119" s="120">
        <f>IF($A119="","",VLOOKUP($A119,СПИСКИ!$D:$J,3,FALSE))</f>
        <v>29640</v>
      </c>
      <c r="E119" s="120" t="str">
        <f>IF($A119="","",VLOOKUP($A119,СПИСКИ!$D:$J,4,FALSE))</f>
        <v>I</v>
      </c>
      <c r="F119" s="120">
        <f>IF($A119="","",VLOOKUP($A119,СПИСКИ!$D:$J,5,FALSE))</f>
        <v>194</v>
      </c>
      <c r="G119" s="120" t="str">
        <f>IF($A119="","",VLOOKUP($A119,СПИСКИ!$D:$J,6,FALSE))</f>
        <v>Краснодар</v>
      </c>
      <c r="H119" s="120" t="str">
        <f>IF($A119="","",VLOOKUP($A119,СПИСКИ!$D:$J,7,FALSE))</f>
        <v>Самостоятельно</v>
      </c>
    </row>
    <row r="120" spans="1:11" ht="15.75">
      <c r="A120" s="113">
        <v>115</v>
      </c>
      <c r="B120" s="119">
        <v>115</v>
      </c>
      <c r="C120" s="120">
        <f>IF($A120="","",VLOOKUP($A120,СПИСКИ!$D:$J,2,FALSE))</f>
        <v>0</v>
      </c>
      <c r="D120" s="120" t="str">
        <f>IF($A120="","",VLOOKUP($A120,СПИСКИ!$D:$J,3,FALSE))</f>
        <v/>
      </c>
      <c r="E120" s="120">
        <f>IF($A120="","",VLOOKUP($A120,СПИСКИ!$D:$J,4,FALSE))</f>
        <v>0</v>
      </c>
      <c r="F120" s="120" t="str">
        <f>IF($A120="","",VLOOKUP($A120,СПИСКИ!$D:$J,5,FALSE))</f>
        <v/>
      </c>
      <c r="G120" s="120" t="str">
        <f>IF($A120="","",VLOOKUP($A120,СПИСКИ!$D:$J,6,FALSE))</f>
        <v/>
      </c>
      <c r="H120" s="120">
        <f>IF($A120="","",VLOOKUP($A120,СПИСКИ!$D:$J,7,FALSE))</f>
        <v>0</v>
      </c>
    </row>
    <row r="121" spans="1:11" ht="15.75">
      <c r="A121" s="113">
        <v>116</v>
      </c>
      <c r="B121" s="119">
        <v>116</v>
      </c>
      <c r="C121" s="120">
        <f>IF($A121="","",VLOOKUP($A121,СПИСКИ!$D:$J,2,FALSE))</f>
        <v>0</v>
      </c>
      <c r="D121" s="120" t="str">
        <f>IF($A121="","",VLOOKUP($A121,СПИСКИ!$D:$J,3,FALSE))</f>
        <v/>
      </c>
      <c r="E121" s="120">
        <f>IF($A121="","",VLOOKUP($A121,СПИСКИ!$D:$J,4,FALSE))</f>
        <v>0</v>
      </c>
      <c r="F121" s="120" t="str">
        <f>IF($A121="","",VLOOKUP($A121,СПИСКИ!$D:$J,5,FALSE))</f>
        <v/>
      </c>
      <c r="G121" s="120" t="str">
        <f>IF($A121="","",VLOOKUP($A121,СПИСКИ!$D:$J,6,FALSE))</f>
        <v/>
      </c>
      <c r="H121" s="120">
        <f>IF($A121="","",VLOOKUP($A121,СПИСКИ!$D:$J,7,FALSE))</f>
        <v>0</v>
      </c>
    </row>
    <row r="122" spans="1:11" ht="15.75">
      <c r="A122" s="113">
        <v>117</v>
      </c>
      <c r="B122" s="119">
        <v>117</v>
      </c>
      <c r="C122" s="120">
        <f>IF($A122="","",VLOOKUP($A122,СПИСКИ!$D:$J,2,FALSE))</f>
        <v>0</v>
      </c>
      <c r="D122" s="120" t="str">
        <f>IF($A122="","",VLOOKUP($A122,СПИСКИ!$D:$J,3,FALSE))</f>
        <v/>
      </c>
      <c r="E122" s="120">
        <f>IF($A122="","",VLOOKUP($A122,СПИСКИ!$D:$J,4,FALSE))</f>
        <v>0</v>
      </c>
      <c r="F122" s="120" t="str">
        <f>IF($A122="","",VLOOKUP($A122,СПИСКИ!$D:$J,5,FALSE))</f>
        <v/>
      </c>
      <c r="G122" s="120" t="str">
        <f>IF($A122="","",VLOOKUP($A122,СПИСКИ!$D:$J,6,FALSE))</f>
        <v/>
      </c>
      <c r="H122" s="120">
        <f>IF($A122="","",VLOOKUP($A122,СПИСКИ!$D:$J,7,FALSE))</f>
        <v>0</v>
      </c>
    </row>
    <row r="123" spans="1:11" s="122" customFormat="1" ht="15.75">
      <c r="A123" s="113">
        <v>118</v>
      </c>
      <c r="B123" s="119">
        <v>118</v>
      </c>
      <c r="C123" s="120">
        <f>IF($A123="","",VLOOKUP($A123,СПИСКИ!$D:$J,2,FALSE))</f>
        <v>0</v>
      </c>
      <c r="D123" s="120" t="str">
        <f>IF($A123="","",VLOOKUP($A123,СПИСКИ!$D:$J,3,FALSE))</f>
        <v/>
      </c>
      <c r="E123" s="120">
        <f>IF($A123="","",VLOOKUP($A123,СПИСКИ!$D:$J,4,FALSE))</f>
        <v>0</v>
      </c>
      <c r="F123" s="120" t="str">
        <f>IF($A123="","",VLOOKUP($A123,СПИСКИ!$D:$J,5,FALSE))</f>
        <v/>
      </c>
      <c r="G123" s="120" t="str">
        <f>IF($A123="","",VLOOKUP($A123,СПИСКИ!$D:$J,6,FALSE))</f>
        <v/>
      </c>
      <c r="H123" s="120">
        <f>IF($A123="","",VLOOKUP($A123,СПИСКИ!$D:$J,7,FALSE))</f>
        <v>0</v>
      </c>
      <c r="I123" s="121"/>
      <c r="J123" s="121"/>
      <c r="K123" s="121"/>
    </row>
    <row r="124" spans="1:11" s="122" customFormat="1" ht="15.75">
      <c r="A124" s="113">
        <v>119</v>
      </c>
      <c r="B124" s="119">
        <v>119</v>
      </c>
      <c r="C124" s="120">
        <f>IF($A124="","",VLOOKUP($A124,СПИСКИ!$D:$J,2,FALSE))</f>
        <v>0</v>
      </c>
      <c r="D124" s="120" t="str">
        <f>IF($A124="","",VLOOKUP($A124,СПИСКИ!$D:$J,3,FALSE))</f>
        <v/>
      </c>
      <c r="E124" s="120">
        <f>IF($A124="","",VLOOKUP($A124,СПИСКИ!$D:$J,4,FALSE))</f>
        <v>0</v>
      </c>
      <c r="F124" s="120" t="str">
        <f>IF($A124="","",VLOOKUP($A124,СПИСКИ!$D:$J,5,FALSE))</f>
        <v/>
      </c>
      <c r="G124" s="120" t="str">
        <f>IF($A124="","",VLOOKUP($A124,СПИСКИ!$D:$J,6,FALSE))</f>
        <v/>
      </c>
      <c r="H124" s="120">
        <f>IF($A124="","",VLOOKUP($A124,СПИСКИ!$D:$J,7,FALSE))</f>
        <v>0</v>
      </c>
      <c r="I124" s="121"/>
      <c r="J124" s="121"/>
      <c r="K124" s="121"/>
    </row>
    <row r="125" spans="1:11" ht="15.75">
      <c r="A125" s="113">
        <v>120</v>
      </c>
      <c r="B125" s="119">
        <v>120</v>
      </c>
      <c r="C125" s="120">
        <f>IF($A125="","",VLOOKUP($A125,СПИСКИ!$D:$J,2,FALSE))</f>
        <v>0</v>
      </c>
      <c r="D125" s="120" t="str">
        <f>IF($A125="","",VLOOKUP($A125,СПИСКИ!$D:$J,3,FALSE))</f>
        <v/>
      </c>
      <c r="E125" s="120">
        <f>IF($A125="","",VLOOKUP($A125,СПИСКИ!$D:$J,4,FALSE))</f>
        <v>0</v>
      </c>
      <c r="F125" s="120" t="str">
        <f>IF($A125="","",VLOOKUP($A125,СПИСКИ!$D:$J,5,FALSE))</f>
        <v/>
      </c>
      <c r="G125" s="120" t="str">
        <f>IF($A125="","",VLOOKUP($A125,СПИСКИ!$D:$J,6,FALSE))</f>
        <v/>
      </c>
      <c r="H125" s="120">
        <f>IF($A125="","",VLOOKUP($A125,СПИСКИ!$D:$J,7,FALSE))</f>
        <v>0</v>
      </c>
    </row>
    <row r="126" spans="1:11" ht="15.75">
      <c r="A126" s="123">
        <v>121</v>
      </c>
      <c r="B126" s="119">
        <v>121</v>
      </c>
      <c r="C126" s="120" t="str">
        <f>IF($A126="","",VLOOKUP($A126,СПИСКИ!$D:$J,2,FALSE))</f>
        <v>БОРДЮГОВСКАЯ Дарья</v>
      </c>
      <c r="D126" s="120" t="str">
        <f>IF($A126="","",VLOOKUP($A126,СПИСКИ!$D:$J,3,FALSE))</f>
        <v>24.06.1999</v>
      </c>
      <c r="E126" s="120" t="str">
        <f>IF($A126="","",VLOOKUP($A126,СПИСКИ!$D:$J,4,FALSE))</f>
        <v>МС</v>
      </c>
      <c r="F126" s="120">
        <f>IF($A126="","",VLOOKUP($A126,СПИСКИ!$D:$J,5,FALSE))</f>
        <v>1268</v>
      </c>
      <c r="G126" s="120" t="str">
        <f>IF($A126="","",VLOOKUP($A126,СПИСКИ!$D:$J,6,FALSE))</f>
        <v>Краснодар</v>
      </c>
      <c r="H126" s="120" t="str">
        <f>IF($A126="","",VLOOKUP($A126,СПИСКИ!$D:$J,7,FALSE))</f>
        <v>Ахмедов В.Р.</v>
      </c>
    </row>
    <row r="127" spans="1:11" ht="15.75">
      <c r="A127" s="123">
        <v>122</v>
      </c>
      <c r="B127" s="119">
        <v>122</v>
      </c>
      <c r="C127" s="120" t="str">
        <f>IF($A127="","",VLOOKUP($A127,СПИСКИ!$D:$J,2,FALSE))</f>
        <v>СЕРЕБРЕННИКОВА Виктория</v>
      </c>
      <c r="D127" s="120" t="str">
        <f>IF($A127="","",VLOOKUP($A127,СПИСКИ!$D:$J,3,FALSE))</f>
        <v>02.07.1997</v>
      </c>
      <c r="E127" s="120" t="str">
        <f>IF($A127="","",VLOOKUP($A127,СПИСКИ!$D:$J,4,FALSE))</f>
        <v>МС</v>
      </c>
      <c r="F127" s="120">
        <f>IF($A127="","",VLOOKUP($A127,СПИСКИ!$D:$J,5,FALSE))</f>
        <v>1296</v>
      </c>
      <c r="G127" s="120" t="str">
        <f>IF($A127="","",VLOOKUP($A127,СПИСКИ!$D:$J,6,FALSE))</f>
        <v>Славянск-на-Кубани</v>
      </c>
      <c r="H127" s="120" t="str">
        <f>IF($A127="","",VLOOKUP($A127,СПИСКИ!$D:$J,7,FALSE))</f>
        <v>Казанцев М.А.</v>
      </c>
    </row>
    <row r="128" spans="1:11" ht="15.75">
      <c r="A128" s="113">
        <v>123</v>
      </c>
      <c r="B128" s="119">
        <v>123</v>
      </c>
      <c r="C128" s="120" t="str">
        <f>IF($A128="","",VLOOKUP($A128,СПИСКИ!$D:$J,2,FALSE))</f>
        <v>РАКОВА Мария</v>
      </c>
      <c r="D128" s="120" t="str">
        <f>IF($A128="","",VLOOKUP($A128,СПИСКИ!$D:$J,3,FALSE))</f>
        <v>02.02.2002</v>
      </c>
      <c r="E128" s="120" t="str">
        <f>IF($A128="","",VLOOKUP($A128,СПИСКИ!$D:$J,4,FALSE))</f>
        <v>КМС</v>
      </c>
      <c r="F128" s="120">
        <f>IF($A128="","",VLOOKUP($A128,СПИСКИ!$D:$J,5,FALSE))</f>
        <v>846</v>
      </c>
      <c r="G128" s="120" t="str">
        <f>IF($A128="","",VLOOKUP($A128,СПИСКИ!$D:$J,6,FALSE))</f>
        <v>Краснодар</v>
      </c>
      <c r="H128" s="120" t="str">
        <f>IF($A128="","",VLOOKUP($A128,СПИСКИ!$D:$J,7,FALSE))</f>
        <v>Ахмедов В.Р.</v>
      </c>
    </row>
    <row r="129" spans="1:8" ht="15.75">
      <c r="A129" s="113">
        <v>124</v>
      </c>
      <c r="B129" s="119">
        <v>124</v>
      </c>
      <c r="C129" s="120" t="str">
        <f>IF($A129="","",VLOOKUP($A129,СПИСКИ!$D:$J,2,FALSE))</f>
        <v>ЮСУПОВА Карина</v>
      </c>
      <c r="D129" s="120" t="str">
        <f>IF($A129="","",VLOOKUP($A129,СПИСКИ!$D:$J,3,FALSE))</f>
        <v>05.05.2005</v>
      </c>
      <c r="E129" s="120" t="str">
        <f>IF($A129="","",VLOOKUP($A129,СПИСКИ!$D:$J,4,FALSE))</f>
        <v>КМС</v>
      </c>
      <c r="F129" s="120">
        <f>IF($A129="","",VLOOKUP($A129,СПИСКИ!$D:$J,5,FALSE))</f>
        <v>924</v>
      </c>
      <c r="G129" s="120" t="str">
        <f>IF($A129="","",VLOOKUP($A129,СПИСКИ!$D:$J,6,FALSE))</f>
        <v>Краснодар</v>
      </c>
      <c r="H129" s="120" t="str">
        <f>IF($A129="","",VLOOKUP($A129,СПИСКИ!$D:$J,7,FALSE))</f>
        <v>Ахмедов В.Р.</v>
      </c>
    </row>
    <row r="130" spans="1:8" ht="15.75">
      <c r="A130" s="123">
        <v>125</v>
      </c>
      <c r="B130" s="119">
        <v>125</v>
      </c>
      <c r="C130" s="120" t="str">
        <f>IF($A130="","",VLOOKUP($A130,СПИСКИ!$D:$J,2,FALSE))</f>
        <v>ГЕРГОВА Аминат</v>
      </c>
      <c r="D130" s="120" t="str">
        <f>IF($A130="","",VLOOKUP($A130,СПИСКИ!$D:$J,3,FALSE))</f>
        <v>14.01.2001</v>
      </c>
      <c r="E130" s="120" t="str">
        <f>IF($A130="","",VLOOKUP($A130,СПИСКИ!$D:$J,4,FALSE))</f>
        <v>МС</v>
      </c>
      <c r="F130" s="120">
        <f>IF($A130="","",VLOOKUP($A130,СПИСКИ!$D:$J,5,FALSE))</f>
        <v>1066</v>
      </c>
      <c r="G130" s="120" t="str">
        <f>IF($A130="","",VLOOKUP($A130,СПИСКИ!$D:$J,6,FALSE))</f>
        <v>Краснодар</v>
      </c>
      <c r="H130" s="120" t="str">
        <f>IF($A130="","",VLOOKUP($A130,СПИСКИ!$D:$J,7,FALSE))</f>
        <v>Ахмедов В.Р.</v>
      </c>
    </row>
    <row r="131" spans="1:8" ht="15.75">
      <c r="A131" s="123">
        <v>126</v>
      </c>
      <c r="B131" s="119">
        <v>126</v>
      </c>
      <c r="C131" s="120" t="str">
        <f>IF($A131="","",VLOOKUP($A131,СПИСКИ!$D:$J,2,FALSE))</f>
        <v>УМАНЕЦ Софья</v>
      </c>
      <c r="D131" s="120" t="str">
        <f>IF($A131="","",VLOOKUP($A131,СПИСКИ!$D:$J,3,FALSE))</f>
        <v>25.03.2006</v>
      </c>
      <c r="E131" s="120" t="str">
        <f>IF($A131="","",VLOOKUP($A131,СПИСКИ!$D:$J,4,FALSE))</f>
        <v>I</v>
      </c>
      <c r="F131" s="120">
        <f>IF($A131="","",VLOOKUP($A131,СПИСКИ!$D:$J,5,FALSE))</f>
        <v>749</v>
      </c>
      <c r="G131" s="120" t="str">
        <f>IF($A131="","",VLOOKUP($A131,СПИСКИ!$D:$J,6,FALSE))</f>
        <v>Краснодар</v>
      </c>
      <c r="H131" s="120" t="str">
        <f>IF($A131="","",VLOOKUP($A131,СПИСКИ!$D:$J,7,FALSE))</f>
        <v>Шакутин С.Е.</v>
      </c>
    </row>
    <row r="132" spans="1:8" ht="15.75">
      <c r="A132" s="113">
        <v>127</v>
      </c>
      <c r="B132" s="119">
        <v>127</v>
      </c>
      <c r="C132" s="120" t="str">
        <f>IF($A132="","",VLOOKUP($A132,СПИСКИ!$D:$J,2,FALSE))</f>
        <v>БОРДЮГОВСКАЯ Мария</v>
      </c>
      <c r="D132" s="120" t="str">
        <f>IF($A132="","",VLOOKUP($A132,СПИСКИ!$D:$J,3,FALSE))</f>
        <v>27.02.2005</v>
      </c>
      <c r="E132" s="120" t="str">
        <f>IF($A132="","",VLOOKUP($A132,СПИСКИ!$D:$J,4,FALSE))</f>
        <v>КМС</v>
      </c>
      <c r="F132" s="120">
        <f>IF($A132="","",VLOOKUP($A132,СПИСКИ!$D:$J,5,FALSE))</f>
        <v>727</v>
      </c>
      <c r="G132" s="120" t="str">
        <f>IF($A132="","",VLOOKUP($A132,СПИСКИ!$D:$J,6,FALSE))</f>
        <v>Краснодар</v>
      </c>
      <c r="H132" s="120" t="str">
        <f>IF($A132="","",VLOOKUP($A132,СПИСКИ!$D:$J,7,FALSE))</f>
        <v>Шакутин С.Е.</v>
      </c>
    </row>
    <row r="133" spans="1:8" ht="15.75">
      <c r="A133" s="113">
        <v>128</v>
      </c>
      <c r="B133" s="119">
        <v>128</v>
      </c>
      <c r="C133" s="120">
        <f>IF($A133="","",VLOOKUP($A133,СПИСКИ!$D:$J,2,FALSE))</f>
        <v>0</v>
      </c>
      <c r="D133" s="120" t="str">
        <f>IF($A133="","",VLOOKUP($A133,СПИСКИ!$D:$J,3,FALSE))</f>
        <v/>
      </c>
      <c r="E133" s="120">
        <f>IF($A133="","",VLOOKUP($A133,СПИСКИ!$D:$J,4,FALSE))</f>
        <v>0</v>
      </c>
      <c r="F133" s="120" t="str">
        <f>IF($A133="","",VLOOKUP($A133,СПИСКИ!$D:$J,5,FALSE))</f>
        <v/>
      </c>
      <c r="G133" s="120" t="str">
        <f>IF($A133="","",VLOOKUP($A133,СПИСКИ!$D:$J,6,FALSE))</f>
        <v/>
      </c>
      <c r="H133" s="120">
        <f>IF($A133="","",VLOOKUP($A133,СПИСКИ!$D:$J,7,FALSE))</f>
        <v>0</v>
      </c>
    </row>
    <row r="134" spans="1:8" ht="15.75">
      <c r="A134" s="123">
        <v>129</v>
      </c>
      <c r="B134" s="119">
        <v>129</v>
      </c>
      <c r="C134" s="120">
        <f>IF($A134="","",VLOOKUP($A134,СПИСКИ!$D:$J,2,FALSE))</f>
        <v>0</v>
      </c>
      <c r="D134" s="120" t="str">
        <f>IF($A134="","",VLOOKUP($A134,СПИСКИ!$D:$J,3,FALSE))</f>
        <v/>
      </c>
      <c r="E134" s="120">
        <f>IF($A134="","",VLOOKUP($A134,СПИСКИ!$D:$J,4,FALSE))</f>
        <v>0</v>
      </c>
      <c r="F134" s="120" t="str">
        <f>IF($A134="","",VLOOKUP($A134,СПИСКИ!$D:$J,5,FALSE))</f>
        <v/>
      </c>
      <c r="G134" s="120" t="str">
        <f>IF($A134="","",VLOOKUP($A134,СПИСКИ!$D:$J,6,FALSE))</f>
        <v/>
      </c>
      <c r="H134" s="120">
        <f>IF($A134="","",VLOOKUP($A134,СПИСКИ!$D:$J,7,FALSE))</f>
        <v>0</v>
      </c>
    </row>
    <row r="135" spans="1:8" ht="15.75">
      <c r="A135" s="123">
        <v>130</v>
      </c>
      <c r="B135" s="119">
        <v>130</v>
      </c>
      <c r="C135" s="120">
        <f>IF($A135="","",VLOOKUP($A135,СПИСКИ!$D:$J,2,FALSE))</f>
        <v>0</v>
      </c>
      <c r="D135" s="120" t="str">
        <f>IF($A135="","",VLOOKUP($A135,СПИСКИ!$D:$J,3,FALSE))</f>
        <v/>
      </c>
      <c r="E135" s="120">
        <f>IF($A135="","",VLOOKUP($A135,СПИСКИ!$D:$J,4,FALSE))</f>
        <v>0</v>
      </c>
      <c r="F135" s="120" t="str">
        <f>IF($A135="","",VLOOKUP($A135,СПИСКИ!$D:$J,5,FALSE))</f>
        <v/>
      </c>
      <c r="G135" s="120" t="str">
        <f>IF($A135="","",VLOOKUP($A135,СПИСКИ!$D:$J,6,FALSE))</f>
        <v/>
      </c>
      <c r="H135" s="120">
        <f>IF($A135="","",VLOOKUP($A135,СПИСКИ!$D:$J,7,FALSE))</f>
        <v>0</v>
      </c>
    </row>
    <row r="136" spans="1:8" ht="15.75">
      <c r="A136" s="113">
        <v>131</v>
      </c>
      <c r="B136" s="119">
        <v>131</v>
      </c>
      <c r="C136" s="120" t="str">
        <f>IF($A136="","",VLOOKUP($A136,СПИСКИ!$D:$J,2,FALSE))</f>
        <v>ТОМУЛИС Дарья</v>
      </c>
      <c r="D136" s="120" t="str">
        <f>IF($A136="","",VLOOKUP($A136,СПИСКИ!$D:$J,3,FALSE))</f>
        <v>24.05.1999</v>
      </c>
      <c r="E136" s="120" t="str">
        <f>IF($A136="","",VLOOKUP($A136,СПИСКИ!$D:$J,4,FALSE))</f>
        <v>КМС</v>
      </c>
      <c r="F136" s="120">
        <f>IF($A136="","",VLOOKUP($A136,СПИСКИ!$D:$J,5,FALSE))</f>
        <v>291</v>
      </c>
      <c r="G136" s="120" t="str">
        <f>IF($A136="","",VLOOKUP($A136,СПИСКИ!$D:$J,6,FALSE))</f>
        <v>Ялта</v>
      </c>
      <c r="H136" s="120" t="str">
        <f>IF($A136="","",VLOOKUP($A136,СПИСКИ!$D:$J,7,FALSE))</f>
        <v>Прима В.А.,Кровякова Т.В.</v>
      </c>
    </row>
    <row r="137" spans="1:8" ht="15.75">
      <c r="A137" s="113">
        <v>132</v>
      </c>
      <c r="B137" s="119">
        <v>132</v>
      </c>
      <c r="C137" s="120" t="str">
        <f>IF($A137="","",VLOOKUP($A137,СПИСКИ!$D:$J,2,FALSE))</f>
        <v>СЕРДЮК Роман</v>
      </c>
      <c r="D137" s="120" t="str">
        <f>IF($A137="","",VLOOKUP($A137,СПИСКИ!$D:$J,3,FALSE))</f>
        <v>04.06.1997</v>
      </c>
      <c r="E137" s="120" t="str">
        <f>IF($A137="","",VLOOKUP($A137,СПИСКИ!$D:$J,4,FALSE))</f>
        <v>КМС</v>
      </c>
      <c r="F137" s="120">
        <f>IF($A137="","",VLOOKUP($A137,СПИСКИ!$D:$J,5,FALSE))</f>
        <v>392</v>
      </c>
      <c r="G137" s="120" t="str">
        <f>IF($A137="","",VLOOKUP($A137,СПИСКИ!$D:$J,6,FALSE))</f>
        <v>Ялта</v>
      </c>
      <c r="H137" s="120" t="str">
        <f>IF($A137="","",VLOOKUP($A137,СПИСКИ!$D:$J,7,FALSE))</f>
        <v>Прима В.А.,Кровякова Т.В.</v>
      </c>
    </row>
    <row r="138" spans="1:8" ht="15.75">
      <c r="A138" s="123">
        <v>133</v>
      </c>
      <c r="B138" s="119">
        <v>133</v>
      </c>
      <c r="C138" s="120" t="str">
        <f>IF($A138="","",VLOOKUP($A138,СПИСКИ!$D:$J,2,FALSE))</f>
        <v>ИВАНОВ Константин</v>
      </c>
      <c r="D138" s="120" t="str">
        <f>IF($A138="","",VLOOKUP($A138,СПИСКИ!$D:$J,3,FALSE))</f>
        <v>02.05.1999</v>
      </c>
      <c r="E138" s="120" t="str">
        <f>IF($A138="","",VLOOKUP($A138,СПИСКИ!$D:$J,4,FALSE))</f>
        <v>КМС</v>
      </c>
      <c r="F138" s="120">
        <f>IF($A138="","",VLOOKUP($A138,СПИСКИ!$D:$J,5,FALSE))</f>
        <v>255</v>
      </c>
      <c r="G138" s="120" t="str">
        <f>IF($A138="","",VLOOKUP($A138,СПИСКИ!$D:$J,6,FALSE))</f>
        <v>Симферополь</v>
      </c>
      <c r="H138" s="120" t="str">
        <f>IF($A138="","",VLOOKUP($A138,СПИСКИ!$D:$J,7,FALSE))</f>
        <v>Прима В.А.,Кровякова Т.В.</v>
      </c>
    </row>
    <row r="139" spans="1:8" ht="15.75">
      <c r="A139" s="123">
        <v>134</v>
      </c>
      <c r="B139" s="119">
        <v>134</v>
      </c>
      <c r="C139" s="120" t="str">
        <f>IF($A139="","",VLOOKUP($A139,СПИСКИ!$D:$J,2,FALSE))</f>
        <v>СОЛОВЕЙ Юрий</v>
      </c>
      <c r="D139" s="120" t="str">
        <f>IF($A139="","",VLOOKUP($A139,СПИСКИ!$D:$J,3,FALSE))</f>
        <v>11.08.1982</v>
      </c>
      <c r="E139" s="120" t="str">
        <f>IF($A139="","",VLOOKUP($A139,СПИСКИ!$D:$J,4,FALSE))</f>
        <v>КМС</v>
      </c>
      <c r="F139" s="120">
        <f>IF($A139="","",VLOOKUP($A139,СПИСКИ!$D:$J,5,FALSE))</f>
        <v>455</v>
      </c>
      <c r="G139" s="120" t="str">
        <f>IF($A139="","",VLOOKUP($A139,СПИСКИ!$D:$J,6,FALSE))</f>
        <v>Симферополь</v>
      </c>
      <c r="H139" s="120" t="str">
        <f>IF($A139="","",VLOOKUP($A139,СПИСКИ!$D:$J,7,FALSE))</f>
        <v>Самостоятельно</v>
      </c>
    </row>
    <row r="140" spans="1:8" ht="15.75">
      <c r="A140" s="113">
        <v>135</v>
      </c>
      <c r="B140" s="119">
        <v>135</v>
      </c>
      <c r="C140" s="120">
        <f>IF($A140="","",VLOOKUP($A140,СПИСКИ!$D:$J,2,FALSE))</f>
        <v>0</v>
      </c>
      <c r="D140" s="120" t="str">
        <f>IF($A140="","",VLOOKUP($A140,СПИСКИ!$D:$J,3,FALSE))</f>
        <v/>
      </c>
      <c r="E140" s="120">
        <f>IF($A140="","",VLOOKUP($A140,СПИСКИ!$D:$J,4,FALSE))</f>
        <v>0</v>
      </c>
      <c r="F140" s="120" t="str">
        <f>IF($A140="","",VLOOKUP($A140,СПИСКИ!$D:$J,5,FALSE))</f>
        <v/>
      </c>
      <c r="G140" s="120" t="str">
        <f>IF($A140="","",VLOOKUP($A140,СПИСКИ!$D:$J,6,FALSE))</f>
        <v/>
      </c>
      <c r="H140" s="120">
        <f>IF($A140="","",VLOOKUP($A140,СПИСКИ!$D:$J,7,FALSE))</f>
        <v>0</v>
      </c>
    </row>
    <row r="141" spans="1:8" ht="15.75">
      <c r="A141" s="113">
        <v>136</v>
      </c>
      <c r="B141" s="119">
        <v>136</v>
      </c>
      <c r="C141" s="120">
        <f>IF($A141="","",VLOOKUP($A141,СПИСКИ!$D:$J,2,FALSE))</f>
        <v>0</v>
      </c>
      <c r="D141" s="120" t="str">
        <f>IF($A141="","",VLOOKUP($A141,СПИСКИ!$D:$J,3,FALSE))</f>
        <v/>
      </c>
      <c r="E141" s="120">
        <f>IF($A141="","",VLOOKUP($A141,СПИСКИ!$D:$J,4,FALSE))</f>
        <v>0</v>
      </c>
      <c r="F141" s="120" t="str">
        <f>IF($A141="","",VLOOKUP($A141,СПИСКИ!$D:$J,5,FALSE))</f>
        <v/>
      </c>
      <c r="G141" s="120" t="str">
        <f>IF($A141="","",VLOOKUP($A141,СПИСКИ!$D:$J,6,FALSE))</f>
        <v/>
      </c>
      <c r="H141" s="120">
        <f>IF($A141="","",VLOOKUP($A141,СПИСКИ!$D:$J,7,FALSE))</f>
        <v>0</v>
      </c>
    </row>
    <row r="142" spans="1:8" ht="15.75">
      <c r="A142" s="123">
        <v>137</v>
      </c>
      <c r="B142" s="119">
        <v>137</v>
      </c>
      <c r="C142" s="120">
        <f>IF($A142="","",VLOOKUP($A142,СПИСКИ!$D:$J,2,FALSE))</f>
        <v>0</v>
      </c>
      <c r="D142" s="120" t="str">
        <f>IF($A142="","",VLOOKUP($A142,СПИСКИ!$D:$J,3,FALSE))</f>
        <v/>
      </c>
      <c r="E142" s="120">
        <f>IF($A142="","",VLOOKUP($A142,СПИСКИ!$D:$J,4,FALSE))</f>
        <v>0</v>
      </c>
      <c r="F142" s="120" t="str">
        <f>IF($A142="","",VLOOKUP($A142,СПИСКИ!$D:$J,5,FALSE))</f>
        <v/>
      </c>
      <c r="G142" s="120" t="str">
        <f>IF($A142="","",VLOOKUP($A142,СПИСКИ!$D:$J,6,FALSE))</f>
        <v/>
      </c>
      <c r="H142" s="120">
        <f>IF($A142="","",VLOOKUP($A142,СПИСКИ!$D:$J,7,FALSE))</f>
        <v>0</v>
      </c>
    </row>
    <row r="143" spans="1:8" ht="15.75">
      <c r="A143" s="123">
        <v>138</v>
      </c>
      <c r="B143" s="119">
        <v>138</v>
      </c>
      <c r="C143" s="120">
        <f>IF($A143="","",VLOOKUP($A143,СПИСКИ!$D:$J,2,FALSE))</f>
        <v>0</v>
      </c>
      <c r="D143" s="120" t="str">
        <f>IF($A143="","",VLOOKUP($A143,СПИСКИ!$D:$J,3,FALSE))</f>
        <v/>
      </c>
      <c r="E143" s="120">
        <f>IF($A143="","",VLOOKUP($A143,СПИСКИ!$D:$J,4,FALSE))</f>
        <v>0</v>
      </c>
      <c r="F143" s="120" t="str">
        <f>IF($A143="","",VLOOKUP($A143,СПИСКИ!$D:$J,5,FALSE))</f>
        <v/>
      </c>
      <c r="G143" s="120" t="str">
        <f>IF($A143="","",VLOOKUP($A143,СПИСКИ!$D:$J,6,FALSE))</f>
        <v/>
      </c>
      <c r="H143" s="120">
        <f>IF($A143="","",VLOOKUP($A143,СПИСКИ!$D:$J,7,FALSE))</f>
        <v>0</v>
      </c>
    </row>
    <row r="144" spans="1:8" ht="15.75">
      <c r="A144" s="113">
        <v>139</v>
      </c>
      <c r="B144" s="119">
        <v>139</v>
      </c>
      <c r="C144" s="120">
        <f>IF($A144="","",VLOOKUP($A144,СПИСКИ!$D:$J,2,FALSE))</f>
        <v>0</v>
      </c>
      <c r="D144" s="120" t="str">
        <f>IF($A144="","",VLOOKUP($A144,СПИСКИ!$D:$J,3,FALSE))</f>
        <v/>
      </c>
      <c r="E144" s="120">
        <f>IF($A144="","",VLOOKUP($A144,СПИСКИ!$D:$J,4,FALSE))</f>
        <v>0</v>
      </c>
      <c r="F144" s="120" t="str">
        <f>IF($A144="","",VLOOKUP($A144,СПИСКИ!$D:$J,5,FALSE))</f>
        <v/>
      </c>
      <c r="G144" s="120" t="str">
        <f>IF($A144="","",VLOOKUP($A144,СПИСКИ!$D:$J,6,FALSE))</f>
        <v/>
      </c>
      <c r="H144" s="120">
        <f>IF($A144="","",VLOOKUP($A144,СПИСКИ!$D:$J,7,FALSE))</f>
        <v>0</v>
      </c>
    </row>
    <row r="145" spans="1:8" ht="15.75">
      <c r="A145" s="113">
        <v>140</v>
      </c>
      <c r="B145" s="119">
        <v>140</v>
      </c>
      <c r="C145" s="120">
        <f>IF($A145="","",VLOOKUP($A145,СПИСКИ!$D:$J,2,FALSE))</f>
        <v>0</v>
      </c>
      <c r="D145" s="120" t="str">
        <f>IF($A145="","",VLOOKUP($A145,СПИСКИ!$D:$J,3,FALSE))</f>
        <v/>
      </c>
      <c r="E145" s="120">
        <f>IF($A145="","",VLOOKUP($A145,СПИСКИ!$D:$J,4,FALSE))</f>
        <v>0</v>
      </c>
      <c r="F145" s="120" t="str">
        <f>IF($A145="","",VLOOKUP($A145,СПИСКИ!$D:$J,5,FALSE))</f>
        <v/>
      </c>
      <c r="G145" s="120" t="str">
        <f>IF($A145="","",VLOOKUP($A145,СПИСКИ!$D:$J,6,FALSE))</f>
        <v/>
      </c>
      <c r="H145" s="120">
        <f>IF($A145="","",VLOOKUP($A145,СПИСКИ!$D:$J,7,FALSE))</f>
        <v>0</v>
      </c>
    </row>
    <row r="146" spans="1:8" ht="15.75">
      <c r="A146" s="123">
        <v>141</v>
      </c>
      <c r="B146" s="119">
        <v>141</v>
      </c>
      <c r="C146" s="120" t="str">
        <f>IF($A146="","",VLOOKUP($A146,СПИСКИ!$D:$J,2,FALSE))</f>
        <v>АНТИФЕЕВ Олег</v>
      </c>
      <c r="D146" s="120" t="str">
        <f>IF($A146="","",VLOOKUP($A146,СПИСКИ!$D:$J,3,FALSE))</f>
        <v>23.11.1969</v>
      </c>
      <c r="E146" s="120" t="str">
        <f>IF($A146="","",VLOOKUP($A146,СПИСКИ!$D:$J,4,FALSE))</f>
        <v>КМС</v>
      </c>
      <c r="F146" s="120">
        <f>IF($A146="","",VLOOKUP($A146,СПИСКИ!$D:$J,5,FALSE))</f>
        <v>416</v>
      </c>
      <c r="G146" s="120" t="str">
        <f>IF($A146="","",VLOOKUP($A146,СПИСКИ!$D:$J,6,FALSE))</f>
        <v>Тихорецк  Кр.кр.</v>
      </c>
      <c r="H146" s="120" t="str">
        <f>IF($A146="","",VLOOKUP($A146,СПИСКИ!$D:$J,7,FALSE))</f>
        <v>Самостоятельно</v>
      </c>
    </row>
    <row r="147" spans="1:8" ht="15.75">
      <c r="A147" s="123">
        <v>142</v>
      </c>
      <c r="B147" s="119">
        <v>142</v>
      </c>
      <c r="C147" s="120" t="str">
        <f>IF($A147="","",VLOOKUP($A147,СПИСКИ!$D:$J,2,FALSE))</f>
        <v>ЕЛИСЕЕВ Максим</v>
      </c>
      <c r="D147" s="120" t="str">
        <f>IF($A147="","",VLOOKUP($A147,СПИСКИ!$D:$J,3,FALSE))</f>
        <v>11.07.1999</v>
      </c>
      <c r="E147" s="120" t="str">
        <f>IF($A147="","",VLOOKUP($A147,СПИСКИ!$D:$J,4,FALSE))</f>
        <v>КМС</v>
      </c>
      <c r="F147" s="120">
        <f>IF($A147="","",VLOOKUP($A147,СПИСКИ!$D:$J,5,FALSE))</f>
        <v>596</v>
      </c>
      <c r="G147" s="120" t="str">
        <f>IF($A147="","",VLOOKUP($A147,СПИСКИ!$D:$J,6,FALSE))</f>
        <v>Краснодар</v>
      </c>
      <c r="H147" s="120" t="str">
        <f>IF($A147="","",VLOOKUP($A147,СПИСКИ!$D:$J,7,FALSE))</f>
        <v>Василевский В.Ю.</v>
      </c>
    </row>
    <row r="148" spans="1:8" ht="15.75">
      <c r="A148" s="113">
        <v>143</v>
      </c>
      <c r="B148" s="119">
        <v>143</v>
      </c>
      <c r="C148" s="120" t="str">
        <f>IF($A148="","",VLOOKUP($A148,СПИСКИ!$D:$J,2,FALSE))</f>
        <v>ВАСИЛЕНКО Михаил</v>
      </c>
      <c r="D148" s="120" t="str">
        <f>IF($A148="","",VLOOKUP($A148,СПИСКИ!$D:$J,3,FALSE))</f>
        <v>19.07.1998</v>
      </c>
      <c r="E148" s="120" t="str">
        <f>IF($A148="","",VLOOKUP($A148,СПИСКИ!$D:$J,4,FALSE))</f>
        <v>б/р</v>
      </c>
      <c r="F148" s="120">
        <f>IF($A148="","",VLOOKUP($A148,СПИСКИ!$D:$J,5,FALSE))</f>
        <v>274</v>
      </c>
      <c r="G148" s="120" t="str">
        <f>IF($A148="","",VLOOKUP($A148,СПИСКИ!$D:$J,6,FALSE))</f>
        <v>Белореченск  Кр.кр.</v>
      </c>
      <c r="H148" s="120" t="str">
        <f>IF($A148="","",VLOOKUP($A148,СПИСКИ!$D:$J,7,FALSE))</f>
        <v>Самостоятельно</v>
      </c>
    </row>
    <row r="149" spans="1:8" ht="15.75">
      <c r="A149" s="113">
        <v>144</v>
      </c>
      <c r="B149" s="119">
        <v>144</v>
      </c>
      <c r="C149" s="120">
        <f>IF($A149="","",VLOOKUP($A149,СПИСКИ!$D:$J,2,FALSE))</f>
        <v>0</v>
      </c>
      <c r="D149" s="120" t="str">
        <f>IF($A149="","",VLOOKUP($A149,СПИСКИ!$D:$J,3,FALSE))</f>
        <v/>
      </c>
      <c r="E149" s="120">
        <f>IF($A149="","",VLOOKUP($A149,СПИСКИ!$D:$J,4,FALSE))</f>
        <v>0</v>
      </c>
      <c r="F149" s="120" t="str">
        <f>IF($A149="","",VLOOKUP($A149,СПИСКИ!$D:$J,5,FALSE))</f>
        <v/>
      </c>
      <c r="G149" s="120" t="str">
        <f>IF($A149="","",VLOOKUP($A149,СПИСКИ!$D:$J,6,FALSE))</f>
        <v/>
      </c>
      <c r="H149" s="120">
        <f>IF($A149="","",VLOOKUP($A149,СПИСКИ!$D:$J,7,FALSE))</f>
        <v>0</v>
      </c>
    </row>
    <row r="150" spans="1:8" ht="15.75">
      <c r="A150" s="123">
        <v>145</v>
      </c>
      <c r="B150" s="119">
        <v>145</v>
      </c>
      <c r="C150" s="120">
        <f>IF($A150="","",VLOOKUP($A150,СПИСКИ!$D:$J,2,FALSE))</f>
        <v>0</v>
      </c>
      <c r="D150" s="120" t="str">
        <f>IF($A150="","",VLOOKUP($A150,СПИСКИ!$D:$J,3,FALSE))</f>
        <v/>
      </c>
      <c r="E150" s="120">
        <f>IF($A150="","",VLOOKUP($A150,СПИСКИ!$D:$J,4,FALSE))</f>
        <v>0</v>
      </c>
      <c r="F150" s="120" t="str">
        <f>IF($A150="","",VLOOKUP($A150,СПИСКИ!$D:$J,5,FALSE))</f>
        <v/>
      </c>
      <c r="G150" s="120" t="str">
        <f>IF($A150="","",VLOOKUP($A150,СПИСКИ!$D:$J,6,FALSE))</f>
        <v/>
      </c>
      <c r="H150" s="120">
        <f>IF($A150="","",VLOOKUP($A150,СПИСКИ!$D:$J,7,FALSE))</f>
        <v>0</v>
      </c>
    </row>
    <row r="151" spans="1:8" ht="15.75">
      <c r="A151" s="123">
        <v>146</v>
      </c>
      <c r="B151" s="119">
        <v>146</v>
      </c>
      <c r="C151" s="120">
        <f>IF($A151="","",VLOOKUP($A151,СПИСКИ!$D:$J,2,FALSE))</f>
        <v>0</v>
      </c>
      <c r="D151" s="120" t="str">
        <f>IF($A151="","",VLOOKUP($A151,СПИСКИ!$D:$J,3,FALSE))</f>
        <v/>
      </c>
      <c r="E151" s="120">
        <f>IF($A151="","",VLOOKUP($A151,СПИСКИ!$D:$J,4,FALSE))</f>
        <v>0</v>
      </c>
      <c r="F151" s="120" t="str">
        <f>IF($A151="","",VLOOKUP($A151,СПИСКИ!$D:$J,5,FALSE))</f>
        <v/>
      </c>
      <c r="G151" s="120" t="str">
        <f>IF($A151="","",VLOOKUP($A151,СПИСКИ!$D:$J,6,FALSE))</f>
        <v/>
      </c>
      <c r="H151" s="120">
        <f>IF($A151="","",VLOOKUP($A151,СПИСКИ!$D:$J,7,FALSE))</f>
        <v>0</v>
      </c>
    </row>
    <row r="152" spans="1:8" ht="15.75">
      <c r="A152" s="113">
        <v>147</v>
      </c>
      <c r="B152" s="119">
        <v>147</v>
      </c>
      <c r="C152" s="120">
        <f>IF($A152="","",VLOOKUP($A152,СПИСКИ!$D:$J,2,FALSE))</f>
        <v>0</v>
      </c>
      <c r="D152" s="120" t="str">
        <f>IF($A152="","",VLOOKUP($A152,СПИСКИ!$D:$J,3,FALSE))</f>
        <v/>
      </c>
      <c r="E152" s="120">
        <f>IF($A152="","",VLOOKUP($A152,СПИСКИ!$D:$J,4,FALSE))</f>
        <v>0</v>
      </c>
      <c r="F152" s="120" t="str">
        <f>IF($A152="","",VLOOKUP($A152,СПИСКИ!$D:$J,5,FALSE))</f>
        <v/>
      </c>
      <c r="G152" s="120" t="str">
        <f>IF($A152="","",VLOOKUP($A152,СПИСКИ!$D:$J,6,FALSE))</f>
        <v/>
      </c>
      <c r="H152" s="120">
        <f>IF($A152="","",VLOOKUP($A152,СПИСКИ!$D:$J,7,FALSE))</f>
        <v>0</v>
      </c>
    </row>
    <row r="153" spans="1:8" ht="15.75">
      <c r="A153" s="113">
        <v>148</v>
      </c>
      <c r="B153" s="119">
        <v>148</v>
      </c>
      <c r="C153" s="120">
        <f>IF($A153="","",VLOOKUP($A153,СПИСКИ!$D:$J,2,FALSE))</f>
        <v>0</v>
      </c>
      <c r="D153" s="120" t="str">
        <f>IF($A153="","",VLOOKUP($A153,СПИСКИ!$D:$J,3,FALSE))</f>
        <v/>
      </c>
      <c r="E153" s="120">
        <f>IF($A153="","",VLOOKUP($A153,СПИСКИ!$D:$J,4,FALSE))</f>
        <v>0</v>
      </c>
      <c r="F153" s="120" t="str">
        <f>IF($A153="","",VLOOKUP($A153,СПИСКИ!$D:$J,5,FALSE))</f>
        <v/>
      </c>
      <c r="G153" s="120" t="str">
        <f>IF($A153="","",VLOOKUP($A153,СПИСКИ!$D:$J,6,FALSE))</f>
        <v/>
      </c>
      <c r="H153" s="120">
        <f>IF($A153="","",VLOOKUP($A153,СПИСКИ!$D:$J,7,FALSE))</f>
        <v>0</v>
      </c>
    </row>
    <row r="154" spans="1:8" ht="15.75">
      <c r="A154" s="123">
        <v>149</v>
      </c>
      <c r="B154" s="119">
        <v>149</v>
      </c>
      <c r="C154" s="120">
        <f>IF($A154="","",VLOOKUP($A154,СПИСКИ!$D:$J,2,FALSE))</f>
        <v>0</v>
      </c>
      <c r="D154" s="120" t="str">
        <f>IF($A154="","",VLOOKUP($A154,СПИСКИ!$D:$J,3,FALSE))</f>
        <v/>
      </c>
      <c r="E154" s="120">
        <f>IF($A154="","",VLOOKUP($A154,СПИСКИ!$D:$J,4,FALSE))</f>
        <v>0</v>
      </c>
      <c r="F154" s="120" t="str">
        <f>IF($A154="","",VLOOKUP($A154,СПИСКИ!$D:$J,5,FALSE))</f>
        <v/>
      </c>
      <c r="G154" s="120" t="str">
        <f>IF($A154="","",VLOOKUP($A154,СПИСКИ!$D:$J,6,FALSE))</f>
        <v/>
      </c>
      <c r="H154" s="120">
        <f>IF($A154="","",VLOOKUP($A154,СПИСКИ!$D:$J,7,FALSE))</f>
        <v>0</v>
      </c>
    </row>
    <row r="155" spans="1:8" ht="15.75">
      <c r="A155" s="123">
        <v>150</v>
      </c>
      <c r="B155" s="119">
        <v>150</v>
      </c>
      <c r="C155" s="120">
        <f>IF($A155="","",VLOOKUP($A155,СПИСКИ!$D:$J,2,FALSE))</f>
        <v>0</v>
      </c>
      <c r="D155" s="120" t="str">
        <f>IF($A155="","",VLOOKUP($A155,СПИСКИ!$D:$J,3,FALSE))</f>
        <v/>
      </c>
      <c r="E155" s="120">
        <f>IF($A155="","",VLOOKUP($A155,СПИСКИ!$D:$J,4,FALSE))</f>
        <v>0</v>
      </c>
      <c r="F155" s="120" t="str">
        <f>IF($A155="","",VLOOKUP($A155,СПИСКИ!$D:$J,5,FALSE))</f>
        <v/>
      </c>
      <c r="G155" s="120" t="str">
        <f>IF($A155="","",VLOOKUP($A155,СПИСКИ!$D:$J,6,FALSE))</f>
        <v/>
      </c>
      <c r="H155" s="120">
        <f>IF($A155="","",VLOOKUP($A155,СПИСКИ!$D:$J,7,FALSE))</f>
        <v>0</v>
      </c>
    </row>
    <row r="156" spans="1:8" ht="15.75">
      <c r="A156" s="113">
        <v>151</v>
      </c>
      <c r="B156" s="119">
        <v>151</v>
      </c>
      <c r="C156" s="120" t="str">
        <f>IF($A156="","",VLOOKUP($A156,СПИСКИ!$D:$J,2,FALSE))</f>
        <v>КЛИМЧЕНКО Виктория</v>
      </c>
      <c r="D156" s="120" t="str">
        <f>IF($A156="","",VLOOKUP($A156,СПИСКИ!$D:$J,3,FALSE))</f>
        <v>09.02.1995</v>
      </c>
      <c r="E156" s="120" t="str">
        <f>IF($A156="","",VLOOKUP($A156,СПИСКИ!$D:$J,4,FALSE))</f>
        <v>МС</v>
      </c>
      <c r="F156" s="120">
        <f>IF($A156="","",VLOOKUP($A156,СПИСКИ!$D:$J,5,FALSE))</f>
        <v>965</v>
      </c>
      <c r="G156" s="120" t="str">
        <f>IF($A156="","",VLOOKUP($A156,СПИСКИ!$D:$J,6,FALSE))</f>
        <v>Краснодар</v>
      </c>
      <c r="H156" s="120" t="str">
        <f>IF($A156="","",VLOOKUP($A156,СПИСКИ!$D:$J,7,FALSE))</f>
        <v>Казанцев М.А.</v>
      </c>
    </row>
    <row r="157" spans="1:8" ht="15.75">
      <c r="A157" s="113">
        <v>152</v>
      </c>
      <c r="B157" s="119">
        <v>152</v>
      </c>
      <c r="C157" s="120" t="str">
        <f>IF($A157="","",VLOOKUP($A157,СПИСКИ!$D:$J,2,FALSE))</f>
        <v>ВИНОГРАДОВ Алексей</v>
      </c>
      <c r="D157" s="120" t="str">
        <f>IF($A157="","",VLOOKUP($A157,СПИСКИ!$D:$J,3,FALSE))</f>
        <v>12.12.1981</v>
      </c>
      <c r="E157" s="120" t="str">
        <f>IF($A157="","",VLOOKUP($A157,СПИСКИ!$D:$J,4,FALSE))</f>
        <v>б/р</v>
      </c>
      <c r="F157" s="120">
        <f>IF($A157="","",VLOOKUP($A157,СПИСКИ!$D:$J,5,FALSE))</f>
        <v>217</v>
      </c>
      <c r="G157" s="120" t="str">
        <f>IF($A157="","",VLOOKUP($A157,СПИСКИ!$D:$J,6,FALSE))</f>
        <v>Усть-Лабинск  Краснод.кр.</v>
      </c>
      <c r="H157" s="120" t="str">
        <f>IF($A157="","",VLOOKUP($A157,СПИСКИ!$D:$J,7,FALSE))</f>
        <v>Самостоятельно</v>
      </c>
    </row>
    <row r="158" spans="1:8" ht="15.75">
      <c r="A158" s="123">
        <v>153</v>
      </c>
      <c r="B158" s="119">
        <v>153</v>
      </c>
      <c r="C158" s="120" t="str">
        <f>IF($A158="","",VLOOKUP($A158,СПИСКИ!$D:$J,2,FALSE))</f>
        <v>ТХАКАХОВ Руслан</v>
      </c>
      <c r="D158" s="120" t="str">
        <f>IF($A158="","",VLOOKUP($A158,СПИСКИ!$D:$J,3,FALSE))</f>
        <v>15.10.1974</v>
      </c>
      <c r="E158" s="120" t="str">
        <f>IF($A158="","",VLOOKUP($A158,СПИСКИ!$D:$J,4,FALSE))</f>
        <v>б/р</v>
      </c>
      <c r="F158" s="120">
        <f>IF($A158="","",VLOOKUP($A158,СПИСКИ!$D:$J,5,FALSE))</f>
        <v>6</v>
      </c>
      <c r="G158" s="120" t="str">
        <f>IF($A158="","",VLOOKUP($A158,СПИСКИ!$D:$J,6,FALSE))</f>
        <v>Краснодар</v>
      </c>
      <c r="H158" s="120" t="str">
        <f>IF($A158="","",VLOOKUP($A158,СПИСКИ!$D:$J,7,FALSE))</f>
        <v>Самостоятельно</v>
      </c>
    </row>
    <row r="159" spans="1:8" ht="15.75">
      <c r="A159" s="123">
        <v>154</v>
      </c>
      <c r="B159" s="119">
        <v>154</v>
      </c>
      <c r="C159" s="120" t="str">
        <f>IF($A159="","",VLOOKUP($A159,СПИСКИ!$D:$J,2,FALSE))</f>
        <v>ВАРТАНОВ Армен</v>
      </c>
      <c r="D159" s="120" t="str">
        <f>IF($A159="","",VLOOKUP($A159,СПИСКИ!$D:$J,3,FALSE))</f>
        <v>21.06.1974</v>
      </c>
      <c r="E159" s="120" t="str">
        <f>IF($A159="","",VLOOKUP($A159,СПИСКИ!$D:$J,4,FALSE))</f>
        <v>б/р</v>
      </c>
      <c r="F159" s="120">
        <f>IF($A159="","",VLOOKUP($A159,СПИСКИ!$D:$J,5,FALSE))</f>
        <v>255</v>
      </c>
      <c r="G159" s="120" t="str">
        <f>IF($A159="","",VLOOKUP($A159,СПИСКИ!$D:$J,6,FALSE))</f>
        <v>Краснодар</v>
      </c>
      <c r="H159" s="120" t="str">
        <f>IF($A159="","",VLOOKUP($A159,СПИСКИ!$D:$J,7,FALSE))</f>
        <v>Самостоятельно</v>
      </c>
    </row>
    <row r="160" spans="1:8" ht="15.75">
      <c r="A160" s="113">
        <v>155</v>
      </c>
      <c r="B160" s="119">
        <v>155</v>
      </c>
      <c r="C160" s="120" t="str">
        <f>IF($A160="","",VLOOKUP($A160,СПИСКИ!$D:$J,2,FALSE))</f>
        <v>РОМАНЧЕНКО Екатерина</v>
      </c>
      <c r="D160" s="120" t="str">
        <f>IF($A160="","",VLOOKUP($A160,СПИСКИ!$D:$J,3,FALSE))</f>
        <v>15.09.1999</v>
      </c>
      <c r="E160" s="120" t="str">
        <f>IF($A160="","",VLOOKUP($A160,СПИСКИ!$D:$J,4,FALSE))</f>
        <v>МС</v>
      </c>
      <c r="F160" s="120">
        <f>IF($A160="","",VLOOKUP($A160,СПИСКИ!$D:$J,5,FALSE))</f>
        <v>959</v>
      </c>
      <c r="G160" s="120" t="str">
        <f>IF($A160="","",VLOOKUP($A160,СПИСКИ!$D:$J,6,FALSE))</f>
        <v>Краснодар</v>
      </c>
      <c r="H160" s="120" t="str">
        <f>IF($A160="","",VLOOKUP($A160,СПИСКИ!$D:$J,7,FALSE))</f>
        <v>Казанцев М.А.</v>
      </c>
    </row>
    <row r="161" spans="1:8" ht="15.75">
      <c r="A161" s="113">
        <v>156</v>
      </c>
      <c r="B161" s="119">
        <v>156</v>
      </c>
      <c r="C161" s="120" t="str">
        <f>IF($A161="","",VLOOKUP($A161,СПИСКИ!$D:$J,2,FALSE))</f>
        <v>МАТРИЗАЕВА Александра</v>
      </c>
      <c r="D161" s="120" t="str">
        <f>IF($A161="","",VLOOKUP($A161,СПИСКИ!$D:$J,3,FALSE))</f>
        <v>10.03.2000</v>
      </c>
      <c r="E161" s="120" t="str">
        <f>IF($A161="","",VLOOKUP($A161,СПИСКИ!$D:$J,4,FALSE))</f>
        <v>МС</v>
      </c>
      <c r="F161" s="120">
        <f>IF($A161="","",VLOOKUP($A161,СПИСКИ!$D:$J,5,FALSE))</f>
        <v>1198</v>
      </c>
      <c r="G161" s="120" t="str">
        <f>IF($A161="","",VLOOKUP($A161,СПИСКИ!$D:$J,6,FALSE))</f>
        <v>Краснодар</v>
      </c>
      <c r="H161" s="120" t="str">
        <f>IF($A161="","",VLOOKUP($A161,СПИСКИ!$D:$J,7,FALSE))</f>
        <v>Казанцев М.А.</v>
      </c>
    </row>
    <row r="162" spans="1:8" ht="15.75">
      <c r="A162" s="123">
        <v>157</v>
      </c>
      <c r="B162" s="119">
        <v>157</v>
      </c>
      <c r="C162" s="120">
        <f>IF($A162="","",VLOOKUP($A162,СПИСКИ!$D:$J,2,FALSE))</f>
        <v>0</v>
      </c>
      <c r="D162" s="120" t="str">
        <f>IF($A162="","",VLOOKUP($A162,СПИСКИ!$D:$J,3,FALSE))</f>
        <v/>
      </c>
      <c r="E162" s="120">
        <f>IF($A162="","",VLOOKUP($A162,СПИСКИ!$D:$J,4,FALSE))</f>
        <v>0</v>
      </c>
      <c r="F162" s="120" t="str">
        <f>IF($A162="","",VLOOKUP($A162,СПИСКИ!$D:$J,5,FALSE))</f>
        <v/>
      </c>
      <c r="G162" s="120" t="str">
        <f>IF($A162="","",VLOOKUP($A162,СПИСКИ!$D:$J,6,FALSE))</f>
        <v/>
      </c>
      <c r="H162" s="120">
        <f>IF($A162="","",VLOOKUP($A162,СПИСКИ!$D:$J,7,FALSE))</f>
        <v>0</v>
      </c>
    </row>
    <row r="163" spans="1:8" ht="15.75">
      <c r="A163" s="123">
        <v>158</v>
      </c>
      <c r="B163" s="119">
        <v>158</v>
      </c>
      <c r="C163" s="120">
        <f>IF($A163="","",VLOOKUP($A163,СПИСКИ!$D:$J,2,FALSE))</f>
        <v>0</v>
      </c>
      <c r="D163" s="120" t="str">
        <f>IF($A163="","",VLOOKUP($A163,СПИСКИ!$D:$J,3,FALSE))</f>
        <v/>
      </c>
      <c r="E163" s="120">
        <f>IF($A163="","",VLOOKUP($A163,СПИСКИ!$D:$J,4,FALSE))</f>
        <v>0</v>
      </c>
      <c r="F163" s="120" t="str">
        <f>IF($A163="","",VLOOKUP($A163,СПИСКИ!$D:$J,5,FALSE))</f>
        <v/>
      </c>
      <c r="G163" s="120" t="str">
        <f>IF($A163="","",VLOOKUP($A163,СПИСКИ!$D:$J,6,FALSE))</f>
        <v/>
      </c>
      <c r="H163" s="120">
        <f>IF($A163="","",VLOOKUP($A163,СПИСКИ!$D:$J,7,FALSE))</f>
        <v>0</v>
      </c>
    </row>
    <row r="164" spans="1:8" ht="15.75">
      <c r="A164" s="113">
        <v>159</v>
      </c>
      <c r="B164" s="119">
        <v>159</v>
      </c>
      <c r="C164" s="120">
        <f>IF($A164="","",VLOOKUP($A164,СПИСКИ!$D:$J,2,FALSE))</f>
        <v>0</v>
      </c>
      <c r="D164" s="120" t="str">
        <f>IF($A164="","",VLOOKUP($A164,СПИСКИ!$D:$J,3,FALSE))</f>
        <v/>
      </c>
      <c r="E164" s="120">
        <f>IF($A164="","",VLOOKUP($A164,СПИСКИ!$D:$J,4,FALSE))</f>
        <v>0</v>
      </c>
      <c r="F164" s="120" t="str">
        <f>IF($A164="","",VLOOKUP($A164,СПИСКИ!$D:$J,5,FALSE))</f>
        <v/>
      </c>
      <c r="G164" s="120" t="str">
        <f>IF($A164="","",VLOOKUP($A164,СПИСКИ!$D:$J,6,FALSE))</f>
        <v/>
      </c>
      <c r="H164" s="120">
        <f>IF($A164="","",VLOOKUP($A164,СПИСКИ!$D:$J,7,FALSE))</f>
        <v>0</v>
      </c>
    </row>
    <row r="165" spans="1:8" ht="15.75">
      <c r="A165" s="113">
        <v>160</v>
      </c>
      <c r="B165" s="119">
        <v>160</v>
      </c>
      <c r="C165" s="120">
        <f>IF($A165="","",VLOOKUP($A165,СПИСКИ!$D:$J,2,FALSE))</f>
        <v>0</v>
      </c>
      <c r="D165" s="120" t="str">
        <f>IF($A165="","",VLOOKUP($A165,СПИСКИ!$D:$J,3,FALSE))</f>
        <v/>
      </c>
      <c r="E165" s="120">
        <f>IF($A165="","",VLOOKUP($A165,СПИСКИ!$D:$J,4,FALSE))</f>
        <v>0</v>
      </c>
      <c r="F165" s="120" t="str">
        <f>IF($A165="","",VLOOKUP($A165,СПИСКИ!$D:$J,5,FALSE))</f>
        <v/>
      </c>
      <c r="G165" s="120" t="str">
        <f>IF($A165="","",VLOOKUP($A165,СПИСКИ!$D:$J,6,FALSE))</f>
        <v/>
      </c>
      <c r="H165" s="120">
        <f>IF($A165="","",VLOOKUP($A165,СПИСКИ!$D:$J,7,FALSE))</f>
        <v>0</v>
      </c>
    </row>
    <row r="166" spans="1:8" ht="15.75">
      <c r="B166" s="119">
        <v>161</v>
      </c>
      <c r="C166" s="120" t="str">
        <f>IF($A166="","",VLOOKUP($A166,СПИСКИ!$D:$J,2,FALSE))</f>
        <v/>
      </c>
      <c r="D166" s="120" t="str">
        <f>IF($A166="","",VLOOKUP($A166,СПИСКИ!$D:$J,3,FALSE))</f>
        <v/>
      </c>
      <c r="E166" s="120" t="str">
        <f>IF($A166="","",VLOOKUP($A166,СПИСКИ!$D:$J,4,FALSE))</f>
        <v/>
      </c>
      <c r="F166" s="120" t="str">
        <f>IF($A166="","",VLOOKUP($A166,СПИСКИ!$D:$J,5,FALSE))</f>
        <v/>
      </c>
      <c r="G166" s="120" t="str">
        <f>IF($A166="","",VLOOKUP($A166,СПИСКИ!$D:$J,6,FALSE))</f>
        <v/>
      </c>
      <c r="H166" s="120" t="str">
        <f>IF($A166="","",VLOOKUP($A166,СПИСКИ!$D:$J,7,FALSE))</f>
        <v/>
      </c>
    </row>
    <row r="167" spans="1:8" ht="15.75">
      <c r="B167" s="119">
        <v>162</v>
      </c>
      <c r="C167" s="120" t="str">
        <f>IF($A167="","",VLOOKUP($A167,СПИСКИ!$D:$J,2,FALSE))</f>
        <v/>
      </c>
      <c r="D167" s="120" t="str">
        <f>IF($A167="","",VLOOKUP($A167,СПИСКИ!$D:$J,3,FALSE))</f>
        <v/>
      </c>
      <c r="E167" s="120" t="str">
        <f>IF($A167="","",VLOOKUP($A167,СПИСКИ!$D:$J,4,FALSE))</f>
        <v/>
      </c>
      <c r="F167" s="120" t="str">
        <f>IF($A167="","",VLOOKUP($A167,СПИСКИ!$D:$J,5,FALSE))</f>
        <v/>
      </c>
      <c r="G167" s="120" t="str">
        <f>IF($A167="","",VLOOKUP($A167,СПИСКИ!$D:$J,6,FALSE))</f>
        <v/>
      </c>
      <c r="H167" s="120" t="str">
        <f>IF($A167="","",VLOOKUP($A167,СПИСКИ!$D:$J,7,FALSE))</f>
        <v/>
      </c>
    </row>
    <row r="168" spans="1:8" ht="15.75">
      <c r="A168" s="113"/>
      <c r="B168" s="119">
        <v>163</v>
      </c>
      <c r="C168" s="120" t="str">
        <f>IF($A168="","",VLOOKUP($A168,СПИСКИ!$D:$J,2,FALSE))</f>
        <v/>
      </c>
      <c r="D168" s="120" t="str">
        <f>IF($A168="","",VLOOKUP($A168,СПИСКИ!$D:$J,3,FALSE))</f>
        <v/>
      </c>
      <c r="E168" s="120" t="str">
        <f>IF($A168="","",VLOOKUP($A168,СПИСКИ!$D:$J,4,FALSE))</f>
        <v/>
      </c>
      <c r="F168" s="120" t="str">
        <f>IF($A168="","",VLOOKUP($A168,СПИСКИ!$D:$J,5,FALSE))</f>
        <v/>
      </c>
      <c r="G168" s="120" t="str">
        <f>IF($A168="","",VLOOKUP($A168,СПИСКИ!$D:$J,6,FALSE))</f>
        <v/>
      </c>
      <c r="H168" s="120" t="str">
        <f>IF($A168="","",VLOOKUP($A168,СПИСКИ!$D:$J,7,FALSE))</f>
        <v/>
      </c>
    </row>
    <row r="169" spans="1:8" ht="15.75">
      <c r="A169" s="113"/>
      <c r="B169" s="119">
        <v>164</v>
      </c>
      <c r="C169" s="120" t="str">
        <f>IF($A169="","",VLOOKUP($A169,СПИСКИ!$D:$J,2,FALSE))</f>
        <v/>
      </c>
      <c r="D169" s="120" t="str">
        <f>IF($A169="","",VLOOKUP($A169,СПИСКИ!$D:$J,3,FALSE))</f>
        <v/>
      </c>
      <c r="E169" s="120" t="str">
        <f>IF($A169="","",VLOOKUP($A169,СПИСКИ!$D:$J,4,FALSE))</f>
        <v/>
      </c>
      <c r="F169" s="120" t="str">
        <f>IF($A169="","",VLOOKUP($A169,СПИСКИ!$D:$J,5,FALSE))</f>
        <v/>
      </c>
      <c r="G169" s="120" t="str">
        <f>IF($A169="","",VLOOKUP($A169,СПИСКИ!$D:$J,6,FALSE))</f>
        <v/>
      </c>
      <c r="H169" s="120" t="str">
        <f>IF($A169="","",VLOOKUP($A169,СПИСКИ!$D:$J,7,FALSE))</f>
        <v/>
      </c>
    </row>
    <row r="170" spans="1:8" ht="15.75">
      <c r="B170" s="119">
        <v>165</v>
      </c>
      <c r="C170" s="120" t="str">
        <f>IF($A170="","",VLOOKUP($A170,СПИСКИ!$D:$J,2,FALSE))</f>
        <v/>
      </c>
      <c r="D170" s="120" t="str">
        <f>IF($A170="","",VLOOKUP($A170,СПИСКИ!$D:$J,3,FALSE))</f>
        <v/>
      </c>
      <c r="E170" s="120" t="str">
        <f>IF($A170="","",VLOOKUP($A170,СПИСКИ!$D:$J,4,FALSE))</f>
        <v/>
      </c>
      <c r="F170" s="120" t="str">
        <f>IF($A170="","",VLOOKUP($A170,СПИСКИ!$D:$J,5,FALSE))</f>
        <v/>
      </c>
      <c r="G170" s="120" t="str">
        <f>IF($A170="","",VLOOKUP($A170,СПИСКИ!$D:$J,6,FALSE))</f>
        <v/>
      </c>
      <c r="H170" s="120" t="str">
        <f>IF($A170="","",VLOOKUP($A170,СПИСКИ!$D:$J,7,FALSE))</f>
        <v/>
      </c>
    </row>
    <row r="171" spans="1:8" ht="15.75">
      <c r="B171" s="119">
        <v>166</v>
      </c>
      <c r="C171" s="120" t="str">
        <f>IF($A171="","",VLOOKUP($A171,СПИСКИ!$D:$J,2,FALSE))</f>
        <v/>
      </c>
      <c r="D171" s="120" t="str">
        <f>IF($A171="","",VLOOKUP($A171,СПИСКИ!$D:$J,3,FALSE))</f>
        <v/>
      </c>
      <c r="E171" s="120" t="str">
        <f>IF($A171="","",VLOOKUP($A171,СПИСКИ!$D:$J,4,FALSE))</f>
        <v/>
      </c>
      <c r="F171" s="120" t="str">
        <f>IF($A171="","",VLOOKUP($A171,СПИСКИ!$D:$J,5,FALSE))</f>
        <v/>
      </c>
      <c r="G171" s="120" t="str">
        <f>IF($A171="","",VLOOKUP($A171,СПИСКИ!$D:$J,6,FALSE))</f>
        <v/>
      </c>
      <c r="H171" s="120" t="str">
        <f>IF($A171="","",VLOOKUP($A171,СПИСКИ!$D:$J,7,FALSE))</f>
        <v/>
      </c>
    </row>
    <row r="172" spans="1:8" ht="15.75">
      <c r="A172" s="113"/>
      <c r="B172" s="119">
        <v>167</v>
      </c>
      <c r="C172" s="120" t="str">
        <f>IF($A172="","",VLOOKUP($A172,СПИСКИ!$D:$J,2,FALSE))</f>
        <v/>
      </c>
      <c r="D172" s="120" t="str">
        <f>IF($A172="","",VLOOKUP($A172,СПИСКИ!$D:$J,3,FALSE))</f>
        <v/>
      </c>
      <c r="E172" s="120" t="str">
        <f>IF($A172="","",VLOOKUP($A172,СПИСКИ!$D:$J,4,FALSE))</f>
        <v/>
      </c>
      <c r="F172" s="120" t="str">
        <f>IF($A172="","",VLOOKUP($A172,СПИСКИ!$D:$J,5,FALSE))</f>
        <v/>
      </c>
      <c r="G172" s="120" t="str">
        <f>IF($A172="","",VLOOKUP($A172,СПИСКИ!$D:$J,6,FALSE))</f>
        <v/>
      </c>
      <c r="H172" s="120" t="str">
        <f>IF($A172="","",VLOOKUP($A172,СПИСКИ!$D:$J,7,FALSE))</f>
        <v/>
      </c>
    </row>
    <row r="173" spans="1:8" ht="15.75">
      <c r="A173" s="113"/>
      <c r="B173" s="119">
        <v>168</v>
      </c>
      <c r="C173" s="120" t="str">
        <f>IF($A173="","",VLOOKUP($A173,СПИСКИ!$D:$J,2,FALSE))</f>
        <v/>
      </c>
      <c r="D173" s="120" t="str">
        <f>IF($A173="","",VLOOKUP($A173,СПИСКИ!$D:$J,3,FALSE))</f>
        <v/>
      </c>
      <c r="E173" s="120" t="str">
        <f>IF($A173="","",VLOOKUP($A173,СПИСКИ!$D:$J,4,FALSE))</f>
        <v/>
      </c>
      <c r="F173" s="120" t="str">
        <f>IF($A173="","",VLOOKUP($A173,СПИСКИ!$D:$J,5,FALSE))</f>
        <v/>
      </c>
      <c r="G173" s="120" t="str">
        <f>IF($A173="","",VLOOKUP($A173,СПИСКИ!$D:$J,6,FALSE))</f>
        <v/>
      </c>
      <c r="H173" s="120" t="str">
        <f>IF($A173="","",VLOOKUP($A173,СПИСКИ!$D:$J,7,FALSE))</f>
        <v/>
      </c>
    </row>
    <row r="174" spans="1:8" ht="15.75">
      <c r="B174" s="119">
        <v>169</v>
      </c>
      <c r="C174" s="120" t="str">
        <f>IF($A174="","",VLOOKUP($A174,СПИСКИ!$D:$J,2,FALSE))</f>
        <v/>
      </c>
      <c r="D174" s="120" t="str">
        <f>IF($A174="","",VLOOKUP($A174,СПИСКИ!$D:$J,3,FALSE))</f>
        <v/>
      </c>
      <c r="E174" s="120" t="str">
        <f>IF($A174="","",VLOOKUP($A174,СПИСКИ!$D:$J,4,FALSE))</f>
        <v/>
      </c>
      <c r="F174" s="120" t="str">
        <f>IF($A174="","",VLOOKUP($A174,СПИСКИ!$D:$J,5,FALSE))</f>
        <v/>
      </c>
      <c r="G174" s="120" t="str">
        <f>IF($A174="","",VLOOKUP($A174,СПИСКИ!$D:$J,6,FALSE))</f>
        <v/>
      </c>
      <c r="H174" s="120" t="str">
        <f>IF($A174="","",VLOOKUP($A174,СПИСКИ!$D:$J,7,FALSE))</f>
        <v/>
      </c>
    </row>
    <row r="175" spans="1:8" ht="15.75">
      <c r="B175" s="119">
        <v>170</v>
      </c>
      <c r="C175" s="120" t="str">
        <f>IF($A175="","",VLOOKUP($A175,СПИСКИ!$D:$J,2,FALSE))</f>
        <v/>
      </c>
      <c r="D175" s="120" t="str">
        <f>IF($A175="","",VLOOKUP($A175,СПИСКИ!$D:$J,3,FALSE))</f>
        <v/>
      </c>
      <c r="E175" s="120" t="str">
        <f>IF($A175="","",VLOOKUP($A175,СПИСКИ!$D:$J,4,FALSE))</f>
        <v/>
      </c>
      <c r="F175" s="120" t="str">
        <f>IF($A175="","",VLOOKUP($A175,СПИСКИ!$D:$J,5,FALSE))</f>
        <v/>
      </c>
      <c r="G175" s="120" t="str">
        <f>IF($A175="","",VLOOKUP($A175,СПИСКИ!$D:$J,6,FALSE))</f>
        <v/>
      </c>
      <c r="H175" s="120" t="str">
        <f>IF($A175="","",VLOOKUP($A175,СПИСКИ!$D:$J,7,FALSE))</f>
        <v/>
      </c>
    </row>
    <row r="176" spans="1:8" ht="15.75">
      <c r="A176" s="113"/>
      <c r="B176" s="119">
        <v>171</v>
      </c>
      <c r="C176" s="120" t="str">
        <f>IF($A176="","",VLOOKUP($A176,СПИСКИ!$D:$J,2,FALSE))</f>
        <v/>
      </c>
      <c r="D176" s="120" t="str">
        <f>IF($A176="","",VLOOKUP($A176,СПИСКИ!$D:$J,3,FALSE))</f>
        <v/>
      </c>
      <c r="E176" s="120" t="str">
        <f>IF($A176="","",VLOOKUP($A176,СПИСКИ!$D:$J,4,FALSE))</f>
        <v/>
      </c>
      <c r="F176" s="120" t="str">
        <f>IF($A176="","",VLOOKUP($A176,СПИСКИ!$D:$J,5,FALSE))</f>
        <v/>
      </c>
      <c r="G176" s="120" t="str">
        <f>IF($A176="","",VLOOKUP($A176,СПИСКИ!$D:$J,6,FALSE))</f>
        <v/>
      </c>
      <c r="H176" s="120" t="str">
        <f>IF($A176="","",VLOOKUP($A176,СПИСКИ!$D:$J,7,FALSE))</f>
        <v/>
      </c>
    </row>
    <row r="177" spans="1:8" ht="15.75">
      <c r="A177" s="113"/>
      <c r="B177" s="119">
        <v>172</v>
      </c>
      <c r="C177" s="120" t="str">
        <f>IF($A177="","",VLOOKUP($A177,СПИСКИ!$D:$J,2,FALSE))</f>
        <v/>
      </c>
      <c r="D177" s="120" t="str">
        <f>IF($A177="","",VLOOKUP($A177,СПИСКИ!$D:$J,3,FALSE))</f>
        <v/>
      </c>
      <c r="E177" s="120" t="str">
        <f>IF($A177="","",VLOOKUP($A177,СПИСКИ!$D:$J,4,FALSE))</f>
        <v/>
      </c>
      <c r="F177" s="120" t="str">
        <f>IF($A177="","",VLOOKUP($A177,СПИСКИ!$D:$J,5,FALSE))</f>
        <v/>
      </c>
      <c r="G177" s="120" t="str">
        <f>IF($A177="","",VLOOKUP($A177,СПИСКИ!$D:$J,6,FALSE))</f>
        <v/>
      </c>
      <c r="H177" s="120" t="str">
        <f>IF($A177="","",VLOOKUP($A177,СПИСКИ!$D:$J,7,FALSE))</f>
        <v/>
      </c>
    </row>
    <row r="178" spans="1:8" ht="15.75">
      <c r="B178" s="119">
        <v>173</v>
      </c>
      <c r="C178" s="120" t="str">
        <f>IF($A178="","",VLOOKUP($A178,СПИСКИ!$D:$J,2,FALSE))</f>
        <v/>
      </c>
      <c r="D178" s="120" t="str">
        <f>IF($A178="","",VLOOKUP($A178,СПИСКИ!$D:$J,3,FALSE))</f>
        <v/>
      </c>
      <c r="E178" s="120" t="str">
        <f>IF($A178="","",VLOOKUP($A178,СПИСКИ!$D:$J,4,FALSE))</f>
        <v/>
      </c>
      <c r="F178" s="120" t="str">
        <f>IF($A178="","",VLOOKUP($A178,СПИСКИ!$D:$J,5,FALSE))</f>
        <v/>
      </c>
      <c r="G178" s="120" t="str">
        <f>IF($A178="","",VLOOKUP($A178,СПИСКИ!$D:$J,6,FALSE))</f>
        <v/>
      </c>
      <c r="H178" s="120" t="str">
        <f>IF($A178="","",VLOOKUP($A178,СПИСКИ!$D:$J,7,FALSE))</f>
        <v/>
      </c>
    </row>
    <row r="179" spans="1:8" ht="15.75">
      <c r="B179" s="119">
        <v>174</v>
      </c>
      <c r="C179" s="120" t="str">
        <f>IF($A179="","",VLOOKUP($A179,СПИСКИ!$D:$J,2,FALSE))</f>
        <v/>
      </c>
      <c r="D179" s="120" t="str">
        <f>IF($A179="","",VLOOKUP($A179,СПИСКИ!$D:$J,3,FALSE))</f>
        <v/>
      </c>
      <c r="E179" s="120" t="str">
        <f>IF($A179="","",VLOOKUP($A179,СПИСКИ!$D:$J,4,FALSE))</f>
        <v/>
      </c>
      <c r="F179" s="120" t="str">
        <f>IF($A179="","",VLOOKUP($A179,СПИСКИ!$D:$J,5,FALSE))</f>
        <v/>
      </c>
      <c r="G179" s="120" t="str">
        <f>IF($A179="","",VLOOKUP($A179,СПИСКИ!$D:$J,6,FALSE))</f>
        <v/>
      </c>
      <c r="H179" s="120" t="str">
        <f>IF($A179="","",VLOOKUP($A179,СПИСКИ!$D:$J,7,FALSE))</f>
        <v/>
      </c>
    </row>
    <row r="180" spans="1:8" ht="15.75">
      <c r="A180" s="113"/>
      <c r="B180" s="119">
        <v>175</v>
      </c>
      <c r="C180" s="120" t="str">
        <f>IF($A180="","",VLOOKUP($A180,СПИСКИ!$D:$J,2,FALSE))</f>
        <v/>
      </c>
      <c r="D180" s="120" t="str">
        <f>IF($A180="","",VLOOKUP($A180,СПИСКИ!$D:$J,3,FALSE))</f>
        <v/>
      </c>
      <c r="E180" s="120" t="str">
        <f>IF($A180="","",VLOOKUP($A180,СПИСКИ!$D:$J,4,FALSE))</f>
        <v/>
      </c>
      <c r="F180" s="120" t="str">
        <f>IF($A180="","",VLOOKUP($A180,СПИСКИ!$D:$J,5,FALSE))</f>
        <v/>
      </c>
      <c r="G180" s="120" t="str">
        <f>IF($A180="","",VLOOKUP($A180,СПИСКИ!$D:$J,6,FALSE))</f>
        <v/>
      </c>
      <c r="H180" s="120" t="str">
        <f>IF($A180="","",VLOOKUP($A180,СПИСКИ!$D:$J,7,FALSE))</f>
        <v/>
      </c>
    </row>
    <row r="181" spans="1:8" ht="15.75">
      <c r="A181" s="113"/>
      <c r="B181" s="119">
        <v>176</v>
      </c>
      <c r="C181" s="120" t="str">
        <f>IF($A181="","",VLOOKUP($A181,СПИСКИ!$D:$J,2,FALSE))</f>
        <v/>
      </c>
      <c r="D181" s="120" t="str">
        <f>IF($A181="","",VLOOKUP($A181,СПИСКИ!$D:$J,3,FALSE))</f>
        <v/>
      </c>
      <c r="E181" s="120" t="str">
        <f>IF($A181="","",VLOOKUP($A181,СПИСКИ!$D:$J,4,FALSE))</f>
        <v/>
      </c>
      <c r="F181" s="120" t="str">
        <f>IF($A181="","",VLOOKUP($A181,СПИСКИ!$D:$J,5,FALSE))</f>
        <v/>
      </c>
      <c r="G181" s="120" t="str">
        <f>IF($A181="","",VLOOKUP($A181,СПИСКИ!$D:$J,6,FALSE))</f>
        <v/>
      </c>
      <c r="H181" s="120" t="str">
        <f>IF($A181="","",VLOOKUP($A181,СПИСКИ!$D:$J,7,FALSE))</f>
        <v/>
      </c>
    </row>
    <row r="182" spans="1:8" ht="15.75">
      <c r="B182" s="119">
        <v>177</v>
      </c>
      <c r="C182" s="120" t="str">
        <f>IF($A182="","",VLOOKUP($A182,СПИСКИ!$D:$J,2,FALSE))</f>
        <v/>
      </c>
      <c r="D182" s="120" t="str">
        <f>IF($A182="","",VLOOKUP($A182,СПИСКИ!$D:$J,3,FALSE))</f>
        <v/>
      </c>
      <c r="E182" s="120" t="str">
        <f>IF($A182="","",VLOOKUP($A182,СПИСКИ!$D:$J,4,FALSE))</f>
        <v/>
      </c>
      <c r="F182" s="120" t="str">
        <f>IF($A182="","",VLOOKUP($A182,СПИСКИ!$D:$J,5,FALSE))</f>
        <v/>
      </c>
      <c r="G182" s="120" t="str">
        <f>IF($A182="","",VLOOKUP($A182,СПИСКИ!$D:$J,6,FALSE))</f>
        <v/>
      </c>
      <c r="H182" s="120" t="str">
        <f>IF($A182="","",VLOOKUP($A182,СПИСКИ!$D:$J,7,FALSE))</f>
        <v/>
      </c>
    </row>
    <row r="183" spans="1:8" ht="15.75">
      <c r="B183" s="119">
        <v>178</v>
      </c>
      <c r="C183" s="120" t="str">
        <f>IF($A183="","",VLOOKUP($A183,СПИСКИ!$D:$J,2,FALSE))</f>
        <v/>
      </c>
      <c r="D183" s="120" t="str">
        <f>IF($A183="","",VLOOKUP($A183,СПИСКИ!$D:$J,3,FALSE))</f>
        <v/>
      </c>
      <c r="E183" s="120" t="str">
        <f>IF($A183="","",VLOOKUP($A183,СПИСКИ!$D:$J,4,FALSE))</f>
        <v/>
      </c>
      <c r="F183" s="120" t="str">
        <f>IF($A183="","",VLOOKUP($A183,СПИСКИ!$D:$J,5,FALSE))</f>
        <v/>
      </c>
      <c r="G183" s="120" t="str">
        <f>IF($A183="","",VLOOKUP($A183,СПИСКИ!$D:$J,6,FALSE))</f>
        <v/>
      </c>
      <c r="H183" s="120" t="str">
        <f>IF($A183="","",VLOOKUP($A183,СПИСКИ!$D:$J,7,FALSE))</f>
        <v/>
      </c>
    </row>
    <row r="184" spans="1:8" ht="15.75">
      <c r="A184" s="113"/>
      <c r="B184" s="119">
        <v>179</v>
      </c>
      <c r="C184" s="120" t="str">
        <f>IF($A184="","",VLOOKUP($A184,СПИСКИ!$D:$J,2,FALSE))</f>
        <v/>
      </c>
      <c r="D184" s="120" t="str">
        <f>IF($A184="","",VLOOKUP($A184,СПИСКИ!$D:$J,3,FALSE))</f>
        <v/>
      </c>
      <c r="E184" s="120" t="str">
        <f>IF($A184="","",VLOOKUP($A184,СПИСКИ!$D:$J,4,FALSE))</f>
        <v/>
      </c>
      <c r="F184" s="120" t="str">
        <f>IF($A184="","",VLOOKUP($A184,СПИСКИ!$D:$J,5,FALSE))</f>
        <v/>
      </c>
      <c r="G184" s="120" t="str">
        <f>IF($A184="","",VLOOKUP($A184,СПИСКИ!$D:$J,6,FALSE))</f>
        <v/>
      </c>
      <c r="H184" s="120" t="str">
        <f>IF($A184="","",VLOOKUP($A184,СПИСКИ!$D:$J,7,FALSE))</f>
        <v/>
      </c>
    </row>
    <row r="185" spans="1:8" ht="15.75">
      <c r="A185" s="113"/>
      <c r="B185" s="119">
        <v>180</v>
      </c>
      <c r="C185" s="120" t="str">
        <f>IF($A185="","",VLOOKUP($A185,СПИСКИ!$D:$J,2,FALSE))</f>
        <v/>
      </c>
      <c r="D185" s="120" t="str">
        <f>IF($A185="","",VLOOKUP($A185,СПИСКИ!$D:$J,3,FALSE))</f>
        <v/>
      </c>
      <c r="E185" s="120" t="str">
        <f>IF($A185="","",VLOOKUP($A185,СПИСКИ!$D:$J,4,FALSE))</f>
        <v/>
      </c>
      <c r="F185" s="120" t="str">
        <f>IF($A185="","",VLOOKUP($A185,СПИСКИ!$D:$J,5,FALSE))</f>
        <v/>
      </c>
      <c r="G185" s="120" t="str">
        <f>IF($A185="","",VLOOKUP($A185,СПИСКИ!$D:$J,6,FALSE))</f>
        <v/>
      </c>
      <c r="H185" s="120" t="str">
        <f>IF($A185="","",VLOOKUP($A185,СПИСКИ!$D:$J,7,FALSE))</f>
        <v/>
      </c>
    </row>
    <row r="186" spans="1:8" ht="15.75">
      <c r="B186" s="119">
        <v>181</v>
      </c>
      <c r="C186" s="120" t="str">
        <f>IF($A186="","",VLOOKUP($A186,СПИСКИ!$D:$J,2,FALSE))</f>
        <v/>
      </c>
      <c r="D186" s="120" t="str">
        <f>IF($A186="","",VLOOKUP($A186,СПИСКИ!$D:$J,3,FALSE))</f>
        <v/>
      </c>
      <c r="E186" s="120" t="str">
        <f>IF($A186="","",VLOOKUP($A186,СПИСКИ!$D:$J,4,FALSE))</f>
        <v/>
      </c>
      <c r="F186" s="120" t="str">
        <f>IF($A186="","",VLOOKUP($A186,СПИСКИ!$D:$J,5,FALSE))</f>
        <v/>
      </c>
      <c r="G186" s="120" t="str">
        <f>IF($A186="","",VLOOKUP($A186,СПИСКИ!$D:$J,6,FALSE))</f>
        <v/>
      </c>
      <c r="H186" s="120" t="str">
        <f>IF($A186="","",VLOOKUP($A186,СПИСКИ!$D:$J,7,FALSE))</f>
        <v/>
      </c>
    </row>
    <row r="187" spans="1:8" ht="15.75">
      <c r="B187" s="119">
        <v>182</v>
      </c>
      <c r="C187" s="120" t="str">
        <f>IF($A187="","",VLOOKUP($A187,СПИСКИ!$D:$J,2,FALSE))</f>
        <v/>
      </c>
      <c r="D187" s="120" t="str">
        <f>IF($A187="","",VLOOKUP($A187,СПИСКИ!$D:$J,3,FALSE))</f>
        <v/>
      </c>
      <c r="E187" s="120" t="str">
        <f>IF($A187="","",VLOOKUP($A187,СПИСКИ!$D:$J,4,FALSE))</f>
        <v/>
      </c>
      <c r="F187" s="120" t="str">
        <f>IF($A187="","",VLOOKUP($A187,СПИСКИ!$D:$J,5,FALSE))</f>
        <v/>
      </c>
      <c r="G187" s="120" t="str">
        <f>IF($A187="","",VLOOKUP($A187,СПИСКИ!$D:$J,6,FALSE))</f>
        <v/>
      </c>
      <c r="H187" s="120" t="str">
        <f>IF($A187="","",VLOOKUP($A187,СПИСКИ!$D:$J,7,FALSE))</f>
        <v/>
      </c>
    </row>
    <row r="188" spans="1:8" ht="15.75">
      <c r="A188" s="113"/>
      <c r="B188" s="119">
        <v>183</v>
      </c>
      <c r="C188" s="120" t="str">
        <f>IF($A188="","",VLOOKUP($A188,СПИСКИ!$D:$J,2,FALSE))</f>
        <v/>
      </c>
      <c r="D188" s="120" t="str">
        <f>IF($A188="","",VLOOKUP($A188,СПИСКИ!$D:$J,3,FALSE))</f>
        <v/>
      </c>
      <c r="E188" s="120" t="str">
        <f>IF($A188="","",VLOOKUP($A188,СПИСКИ!$D:$J,4,FALSE))</f>
        <v/>
      </c>
      <c r="F188" s="120" t="str">
        <f>IF($A188="","",VLOOKUP($A188,СПИСКИ!$D:$J,5,FALSE))</f>
        <v/>
      </c>
      <c r="G188" s="120" t="str">
        <f>IF($A188="","",VLOOKUP($A188,СПИСКИ!$D:$J,6,FALSE))</f>
        <v/>
      </c>
      <c r="H188" s="120" t="str">
        <f>IF($A188="","",VLOOKUP($A188,СПИСКИ!$D:$J,7,FALSE))</f>
        <v/>
      </c>
    </row>
    <row r="189" spans="1:8" ht="15.75">
      <c r="A189" s="113"/>
      <c r="B189" s="119">
        <v>184</v>
      </c>
      <c r="C189" s="120" t="str">
        <f>IF($A189="","",VLOOKUP($A189,СПИСКИ!$D:$J,2,FALSE))</f>
        <v/>
      </c>
      <c r="D189" s="120" t="str">
        <f>IF($A189="","",VLOOKUP($A189,СПИСКИ!$D:$J,3,FALSE))</f>
        <v/>
      </c>
      <c r="E189" s="120" t="str">
        <f>IF($A189="","",VLOOKUP($A189,СПИСКИ!$D:$J,4,FALSE))</f>
        <v/>
      </c>
      <c r="F189" s="120" t="str">
        <f>IF($A189="","",VLOOKUP($A189,СПИСКИ!$D:$J,5,FALSE))</f>
        <v/>
      </c>
      <c r="G189" s="120" t="str">
        <f>IF($A189="","",VLOOKUP($A189,СПИСКИ!$D:$J,6,FALSE))</f>
        <v/>
      </c>
      <c r="H189" s="120" t="str">
        <f>IF($A189="","",VLOOKUP($A189,СПИСКИ!$D:$J,7,FALSE))</f>
        <v/>
      </c>
    </row>
    <row r="190" spans="1:8" ht="15.75">
      <c r="B190" s="119">
        <v>185</v>
      </c>
      <c r="C190" s="120" t="str">
        <f>IF($A190="","",VLOOKUP($A190,СПИСКИ!$D:$J,2,FALSE))</f>
        <v/>
      </c>
      <c r="D190" s="120" t="str">
        <f>IF($A190="","",VLOOKUP($A190,СПИСКИ!$D:$J,3,FALSE))</f>
        <v/>
      </c>
      <c r="E190" s="120" t="str">
        <f>IF($A190="","",VLOOKUP($A190,СПИСКИ!$D:$J,4,FALSE))</f>
        <v/>
      </c>
      <c r="F190" s="120" t="str">
        <f>IF($A190="","",VLOOKUP($A190,СПИСКИ!$D:$J,5,FALSE))</f>
        <v/>
      </c>
      <c r="G190" s="120" t="str">
        <f>IF($A190="","",VLOOKUP($A190,СПИСКИ!$D:$J,6,FALSE))</f>
        <v/>
      </c>
      <c r="H190" s="120" t="str">
        <f>IF($A190="","",VLOOKUP($A190,СПИСКИ!$D:$J,7,FALSE))</f>
        <v/>
      </c>
    </row>
    <row r="191" spans="1:8" ht="15.75">
      <c r="B191" s="119">
        <v>186</v>
      </c>
      <c r="C191" s="120" t="str">
        <f>IF($A191="","",VLOOKUP($A191,СПИСКИ!$D:$J,2,FALSE))</f>
        <v/>
      </c>
      <c r="D191" s="120" t="str">
        <f>IF($A191="","",VLOOKUP($A191,СПИСКИ!$D:$J,3,FALSE))</f>
        <v/>
      </c>
      <c r="E191" s="120" t="str">
        <f>IF($A191="","",VLOOKUP($A191,СПИСКИ!$D:$J,4,FALSE))</f>
        <v/>
      </c>
      <c r="F191" s="120" t="str">
        <f>IF($A191="","",VLOOKUP($A191,СПИСКИ!$D:$J,5,FALSE))</f>
        <v/>
      </c>
      <c r="G191" s="120" t="str">
        <f>IF($A191="","",VLOOKUP($A191,СПИСКИ!$D:$J,6,FALSE))</f>
        <v/>
      </c>
      <c r="H191" s="120" t="str">
        <f>IF($A191="","",VLOOKUP($A191,СПИСКИ!$D:$J,7,FALSE))</f>
        <v/>
      </c>
    </row>
    <row r="192" spans="1:8" ht="15.75">
      <c r="A192" s="113"/>
      <c r="B192" s="119">
        <v>187</v>
      </c>
      <c r="C192" s="120" t="str">
        <f>IF($A192="","",VLOOKUP($A192,СПИСКИ!$D:$J,2,FALSE))</f>
        <v/>
      </c>
      <c r="D192" s="120" t="str">
        <f>IF($A192="","",VLOOKUP($A192,СПИСКИ!$D:$J,3,FALSE))</f>
        <v/>
      </c>
      <c r="E192" s="120" t="str">
        <f>IF($A192="","",VLOOKUP($A192,СПИСКИ!$D:$J,4,FALSE))</f>
        <v/>
      </c>
      <c r="F192" s="120" t="str">
        <f>IF($A192="","",VLOOKUP($A192,СПИСКИ!$D:$J,5,FALSE))</f>
        <v/>
      </c>
      <c r="G192" s="120" t="str">
        <f>IF($A192="","",VLOOKUP($A192,СПИСКИ!$D:$J,6,FALSE))</f>
        <v/>
      </c>
      <c r="H192" s="120" t="str">
        <f>IF($A192="","",VLOOKUP($A192,СПИСКИ!$D:$J,7,FALSE))</f>
        <v/>
      </c>
    </row>
    <row r="193" spans="1:8" ht="15.75">
      <c r="A193" s="113"/>
      <c r="B193" s="119">
        <v>188</v>
      </c>
      <c r="C193" s="120" t="str">
        <f>IF($A193="","",VLOOKUP($A193,СПИСКИ!$D:$J,2,FALSE))</f>
        <v/>
      </c>
      <c r="D193" s="120" t="str">
        <f>IF($A193="","",VLOOKUP($A193,СПИСКИ!$D:$J,3,FALSE))</f>
        <v/>
      </c>
      <c r="E193" s="120" t="str">
        <f>IF($A193="","",VLOOKUP($A193,СПИСКИ!$D:$J,4,FALSE))</f>
        <v/>
      </c>
      <c r="F193" s="120" t="str">
        <f>IF($A193="","",VLOOKUP($A193,СПИСКИ!$D:$J,5,FALSE))</f>
        <v/>
      </c>
      <c r="G193" s="120" t="str">
        <f>IF($A193="","",VLOOKUP($A193,СПИСКИ!$D:$J,6,FALSE))</f>
        <v/>
      </c>
      <c r="H193" s="120" t="str">
        <f>IF($A193="","",VLOOKUP($A193,СПИСКИ!$D:$J,7,FALSE))</f>
        <v/>
      </c>
    </row>
    <row r="194" spans="1:8" ht="15.75">
      <c r="B194" s="119">
        <v>189</v>
      </c>
      <c r="C194" s="120" t="str">
        <f>IF($A194="","",VLOOKUP($A194,СПИСКИ!$D:$J,2,FALSE))</f>
        <v/>
      </c>
      <c r="D194" s="120" t="str">
        <f>IF($A194="","",VLOOKUP($A194,СПИСКИ!$D:$J,3,FALSE))</f>
        <v/>
      </c>
      <c r="E194" s="120" t="str">
        <f>IF($A194="","",VLOOKUP($A194,СПИСКИ!$D:$J,4,FALSE))</f>
        <v/>
      </c>
      <c r="F194" s="120" t="str">
        <f>IF($A194="","",VLOOKUP($A194,СПИСКИ!$D:$J,5,FALSE))</f>
        <v/>
      </c>
      <c r="G194" s="120" t="str">
        <f>IF($A194="","",VLOOKUP($A194,СПИСКИ!$D:$J,6,FALSE))</f>
        <v/>
      </c>
      <c r="H194" s="120" t="str">
        <f>IF($A194="","",VLOOKUP($A194,СПИСКИ!$D:$J,7,FALSE))</f>
        <v/>
      </c>
    </row>
    <row r="195" spans="1:8" ht="15.75">
      <c r="B195" s="119">
        <v>190</v>
      </c>
      <c r="C195" s="120" t="str">
        <f>IF($A195="","",VLOOKUP($A195,СПИСКИ!$D:$J,2,FALSE))</f>
        <v/>
      </c>
      <c r="D195" s="120" t="str">
        <f>IF($A195="","",VLOOKUP($A195,СПИСКИ!$D:$J,3,FALSE))</f>
        <v/>
      </c>
      <c r="E195" s="120" t="str">
        <f>IF($A195="","",VLOOKUP($A195,СПИСКИ!$D:$J,4,FALSE))</f>
        <v/>
      </c>
      <c r="F195" s="120" t="str">
        <f>IF($A195="","",VLOOKUP($A195,СПИСКИ!$D:$J,5,FALSE))</f>
        <v/>
      </c>
      <c r="G195" s="120" t="str">
        <f>IF($A195="","",VLOOKUP($A195,СПИСКИ!$D:$J,6,FALSE))</f>
        <v/>
      </c>
      <c r="H195" s="120" t="str">
        <f>IF($A195="","",VLOOKUP($A195,СПИСКИ!$D:$J,7,FALSE))</f>
        <v/>
      </c>
    </row>
    <row r="196" spans="1:8" ht="15.75">
      <c r="A196" s="113"/>
      <c r="B196" s="119">
        <v>191</v>
      </c>
      <c r="C196" s="120" t="str">
        <f>IF($A196="","",VLOOKUP($A196,СПИСКИ!$D:$J,2,FALSE))</f>
        <v/>
      </c>
      <c r="D196" s="120" t="str">
        <f>IF($A196="","",VLOOKUP($A196,СПИСКИ!$D:$J,3,FALSE))</f>
        <v/>
      </c>
      <c r="E196" s="120" t="str">
        <f>IF($A196="","",VLOOKUP($A196,СПИСКИ!$D:$J,4,FALSE))</f>
        <v/>
      </c>
      <c r="F196" s="120" t="str">
        <f>IF($A196="","",VLOOKUP($A196,СПИСКИ!$D:$J,5,FALSE))</f>
        <v/>
      </c>
      <c r="G196" s="120" t="str">
        <f>IF($A196="","",VLOOKUP($A196,СПИСКИ!$D:$J,6,FALSE))</f>
        <v/>
      </c>
      <c r="H196" s="120" t="str">
        <f>IF($A196="","",VLOOKUP($A196,СПИСКИ!$D:$J,7,FALSE))</f>
        <v/>
      </c>
    </row>
    <row r="197" spans="1:8" ht="15.75">
      <c r="B197" s="119">
        <v>192</v>
      </c>
      <c r="C197" s="120" t="str">
        <f>IF($A197="","",VLOOKUP($A197,СПИСКИ!$D:$J,2,FALSE))</f>
        <v/>
      </c>
      <c r="D197" s="120" t="str">
        <f>IF($A197="","",VLOOKUP($A197,СПИСКИ!$D:$J,3,FALSE))</f>
        <v/>
      </c>
      <c r="E197" s="120" t="str">
        <f>IF($A197="","",VLOOKUP($A197,СПИСКИ!$D:$J,4,FALSE))</f>
        <v/>
      </c>
      <c r="F197" s="120" t="str">
        <f>IF($A197="","",VLOOKUP($A197,СПИСКИ!$D:$J,5,FALSE))</f>
        <v/>
      </c>
      <c r="G197" s="120" t="str">
        <f>IF($A197="","",VLOOKUP($A197,СПИСКИ!$D:$J,6,FALSE))</f>
        <v/>
      </c>
      <c r="H197" s="120" t="str">
        <f>IF($A197="","",VLOOKUP($A197,СПИСКИ!$D:$J,7,FALSE))</f>
        <v/>
      </c>
    </row>
    <row r="198" spans="1:8" ht="15.75">
      <c r="B198" s="119">
        <v>193</v>
      </c>
      <c r="C198" s="120" t="str">
        <f>IF($A198="","",VLOOKUP($A198,СПИСКИ!$D:$J,2,FALSE))</f>
        <v/>
      </c>
      <c r="D198" s="120" t="str">
        <f>IF($A198="","",VLOOKUP($A198,СПИСКИ!$D:$J,3,FALSE))</f>
        <v/>
      </c>
      <c r="E198" s="120" t="str">
        <f>IF($A198="","",VLOOKUP($A198,СПИСКИ!$D:$J,4,FALSE))</f>
        <v/>
      </c>
      <c r="F198" s="120" t="str">
        <f>IF($A198="","",VLOOKUP($A198,СПИСКИ!$D:$J,5,FALSE))</f>
        <v/>
      </c>
      <c r="G198" s="120" t="str">
        <f>IF($A198="","",VLOOKUP($A198,СПИСКИ!$D:$J,6,FALSE))</f>
        <v/>
      </c>
      <c r="H198" s="120" t="str">
        <f>IF($A198="","",VLOOKUP($A198,СПИСКИ!$D:$J,7,FALSE))</f>
        <v/>
      </c>
    </row>
    <row r="199" spans="1:8" ht="15.75">
      <c r="B199" s="119">
        <v>194</v>
      </c>
      <c r="C199" s="120" t="str">
        <f>IF($A199="","",VLOOKUP($A199,СПИСКИ!$D:$J,2,FALSE))</f>
        <v/>
      </c>
      <c r="D199" s="120" t="str">
        <f>IF($A199="","",VLOOKUP($A199,СПИСКИ!$D:$J,3,FALSE))</f>
        <v/>
      </c>
      <c r="E199" s="120" t="str">
        <f>IF($A199="","",VLOOKUP($A199,СПИСКИ!$D:$J,4,FALSE))</f>
        <v/>
      </c>
      <c r="F199" s="120" t="str">
        <f>IF($A199="","",VLOOKUP($A199,СПИСКИ!$D:$J,5,FALSE))</f>
        <v/>
      </c>
      <c r="G199" s="120" t="str">
        <f>IF($A199="","",VLOOKUP($A199,СПИСКИ!$D:$J,6,FALSE))</f>
        <v/>
      </c>
      <c r="H199" s="120" t="str">
        <f>IF($A199="","",VLOOKUP($A199,СПИСКИ!$D:$J,7,FALSE))</f>
        <v/>
      </c>
    </row>
    <row r="200" spans="1:8" ht="15.75">
      <c r="B200" s="119">
        <v>195</v>
      </c>
      <c r="C200" s="120" t="str">
        <f>IF($A200="","",VLOOKUP($A200,СПИСКИ!$D:$J,2,FALSE))</f>
        <v/>
      </c>
      <c r="D200" s="120" t="str">
        <f>IF($A200="","",VLOOKUP($A200,СПИСКИ!$D:$J,3,FALSE))</f>
        <v/>
      </c>
      <c r="E200" s="120" t="str">
        <f>IF($A200="","",VLOOKUP($A200,СПИСКИ!$D:$J,4,FALSE))</f>
        <v/>
      </c>
      <c r="F200" s="120" t="str">
        <f>IF($A200="","",VLOOKUP($A200,СПИСКИ!$D:$J,5,FALSE))</f>
        <v/>
      </c>
      <c r="G200" s="120" t="str">
        <f>IF($A200="","",VLOOKUP($A200,СПИСКИ!$D:$J,6,FALSE))</f>
        <v/>
      </c>
      <c r="H200" s="120" t="str">
        <f>IF($A200="","",VLOOKUP($A200,СПИСКИ!$D:$J,7,FALSE))</f>
        <v/>
      </c>
    </row>
    <row r="201" spans="1:8" ht="15.75">
      <c r="B201" s="119">
        <v>196</v>
      </c>
      <c r="C201" s="120" t="str">
        <f>IF($A201="","",VLOOKUP($A201,СПИСКИ!$D:$J,2,FALSE))</f>
        <v/>
      </c>
      <c r="D201" s="120" t="str">
        <f>IF($A201="","",VLOOKUP($A201,СПИСКИ!$D:$J,3,FALSE))</f>
        <v/>
      </c>
      <c r="E201" s="120" t="str">
        <f>IF($A201="","",VLOOKUP($A201,СПИСКИ!$D:$J,4,FALSE))</f>
        <v/>
      </c>
      <c r="F201" s="120" t="str">
        <f>IF($A201="","",VLOOKUP($A201,СПИСКИ!$D:$J,5,FALSE))</f>
        <v/>
      </c>
      <c r="G201" s="120" t="str">
        <f>IF($A201="","",VLOOKUP($A201,СПИСКИ!$D:$J,6,FALSE))</f>
        <v/>
      </c>
      <c r="H201" s="120" t="str">
        <f>IF($A201="","",VLOOKUP($A201,СПИСКИ!$D:$J,7,FALSE))</f>
        <v/>
      </c>
    </row>
    <row r="202" spans="1:8" ht="15.75">
      <c r="B202" s="119">
        <v>197</v>
      </c>
      <c r="C202" s="120" t="str">
        <f>IF($A202="","",VLOOKUP($A202,СПИСКИ!$D:$J,2,FALSE))</f>
        <v/>
      </c>
      <c r="D202" s="120" t="str">
        <f>IF($A202="","",VLOOKUP($A202,СПИСКИ!$D:$J,3,FALSE))</f>
        <v/>
      </c>
      <c r="E202" s="120" t="str">
        <f>IF($A202="","",VLOOKUP($A202,СПИСКИ!$D:$J,4,FALSE))</f>
        <v/>
      </c>
      <c r="F202" s="120" t="str">
        <f>IF($A202="","",VLOOKUP($A202,СПИСКИ!$D:$J,5,FALSE))</f>
        <v/>
      </c>
      <c r="G202" s="120" t="str">
        <f>IF($A202="","",VLOOKUP($A202,СПИСКИ!$D:$J,6,FALSE))</f>
        <v/>
      </c>
      <c r="H202" s="120" t="str">
        <f>IF($A202="","",VLOOKUP($A202,СПИСКИ!$D:$J,7,FALSE))</f>
        <v/>
      </c>
    </row>
    <row r="203" spans="1:8" ht="15.75">
      <c r="B203" s="119">
        <v>198</v>
      </c>
      <c r="C203" s="120" t="str">
        <f>IF($A203="","",VLOOKUP($A203,СПИСКИ!$D:$J,2,FALSE))</f>
        <v/>
      </c>
      <c r="D203" s="120" t="str">
        <f>IF($A203="","",VLOOKUP($A203,СПИСКИ!$D:$J,3,FALSE))</f>
        <v/>
      </c>
      <c r="E203" s="120" t="str">
        <f>IF($A203="","",VLOOKUP($A203,СПИСКИ!$D:$J,4,FALSE))</f>
        <v/>
      </c>
      <c r="F203" s="120" t="str">
        <f>IF($A203="","",VLOOKUP($A203,СПИСКИ!$D:$J,5,FALSE))</f>
        <v/>
      </c>
      <c r="G203" s="120" t="str">
        <f>IF($A203="","",VLOOKUP($A203,СПИСКИ!$D:$J,6,FALSE))</f>
        <v/>
      </c>
      <c r="H203" s="120" t="str">
        <f>IF($A203="","",VLOOKUP($A203,СПИСКИ!$D:$J,7,FALSE))</f>
        <v/>
      </c>
    </row>
    <row r="204" spans="1:8" ht="15.75">
      <c r="B204" s="119">
        <v>199</v>
      </c>
      <c r="C204" s="120" t="str">
        <f>IF($A204="","",VLOOKUP($A204,СПИСКИ!$D:$J,2,FALSE))</f>
        <v/>
      </c>
      <c r="D204" s="120" t="str">
        <f>IF($A204="","",VLOOKUP($A204,СПИСКИ!$D:$J,3,FALSE))</f>
        <v/>
      </c>
      <c r="E204" s="120" t="str">
        <f>IF($A204="","",VLOOKUP($A204,СПИСКИ!$D:$J,4,FALSE))</f>
        <v/>
      </c>
      <c r="F204" s="120" t="str">
        <f>IF($A204="","",VLOOKUP($A204,СПИСКИ!$D:$J,5,FALSE))</f>
        <v/>
      </c>
      <c r="G204" s="120" t="str">
        <f>IF($A204="","",VLOOKUP($A204,СПИСКИ!$D:$J,6,FALSE))</f>
        <v/>
      </c>
      <c r="H204" s="120" t="str">
        <f>IF($A204="","",VLOOKUP($A204,СПИСКИ!$D:$J,7,FALSE))</f>
        <v/>
      </c>
    </row>
    <row r="205" spans="1:8" ht="15.75">
      <c r="B205" s="119">
        <v>200</v>
      </c>
      <c r="C205" s="120" t="str">
        <f>IF($A205="","",VLOOKUP($A205,СПИСКИ!$D:$J,2,FALSE))</f>
        <v/>
      </c>
      <c r="D205" s="120" t="str">
        <f>IF($A205="","",VLOOKUP($A205,СПИСКИ!$D:$J,3,FALSE))</f>
        <v/>
      </c>
      <c r="E205" s="120" t="str">
        <f>IF($A205="","",VLOOKUP($A205,СПИСКИ!$D:$J,4,FALSE))</f>
        <v/>
      </c>
      <c r="F205" s="120" t="str">
        <f>IF($A205="","",VLOOKUP($A205,СПИСКИ!$D:$J,5,FALSE))</f>
        <v/>
      </c>
      <c r="G205" s="120" t="str">
        <f>IF($A205="","",VLOOKUP($A205,СПИСКИ!$D:$J,6,FALSE))</f>
        <v/>
      </c>
      <c r="H205" s="120" t="str">
        <f>IF($A205="","",VLOOKUP($A205,СПИСКИ!$D:$J,7,FALSE))</f>
        <v/>
      </c>
    </row>
    <row r="206" spans="1:8" ht="15.75">
      <c r="B206" s="119">
        <v>201</v>
      </c>
      <c r="C206" s="120" t="str">
        <f>IF($A206="","",VLOOKUP($A206,СПИСКИ!$D:$J,2,FALSE))</f>
        <v/>
      </c>
      <c r="D206" s="120" t="str">
        <f>IF($A206="","",VLOOKUP($A206,СПИСКИ!$D:$J,3,FALSE))</f>
        <v/>
      </c>
      <c r="E206" s="120" t="str">
        <f>IF($A206="","",VLOOKUP($A206,СПИСКИ!$D:$J,4,FALSE))</f>
        <v/>
      </c>
      <c r="F206" s="120" t="str">
        <f>IF($A206="","",VLOOKUP($A206,СПИСКИ!$D:$J,5,FALSE))</f>
        <v/>
      </c>
      <c r="G206" s="120" t="str">
        <f>IF($A206="","",VLOOKUP($A206,СПИСКИ!$D:$J,6,FALSE))</f>
        <v/>
      </c>
      <c r="H206" s="120" t="str">
        <f>IF($A206="","",VLOOKUP($A206,СПИСКИ!$D:$J,7,FALSE))</f>
        <v/>
      </c>
    </row>
    <row r="207" spans="1:8" ht="15.75">
      <c r="B207" s="119">
        <v>202</v>
      </c>
      <c r="C207" s="120" t="str">
        <f>IF($A207="","",VLOOKUP($A207,СПИСКИ!$D:$J,2,FALSE))</f>
        <v/>
      </c>
      <c r="D207" s="120" t="str">
        <f>IF($A207="","",VLOOKUP($A207,СПИСКИ!$D:$J,3,FALSE))</f>
        <v/>
      </c>
      <c r="E207" s="120" t="str">
        <f>IF($A207="","",VLOOKUP($A207,СПИСКИ!$D:$J,4,FALSE))</f>
        <v/>
      </c>
      <c r="F207" s="120" t="str">
        <f>IF($A207="","",VLOOKUP($A207,СПИСКИ!$D:$J,5,FALSE))</f>
        <v/>
      </c>
      <c r="G207" s="120" t="str">
        <f>IF($A207="","",VLOOKUP($A207,СПИСКИ!$D:$J,6,FALSE))</f>
        <v/>
      </c>
      <c r="H207" s="120" t="str">
        <f>IF($A207="","",VLOOKUP($A207,СПИСКИ!$D:$J,7,FALSE))</f>
        <v/>
      </c>
    </row>
  </sheetData>
  <mergeCells count="3">
    <mergeCell ref="A1:H1"/>
    <mergeCell ref="A2:H2"/>
    <mergeCell ref="A3:H3"/>
  </mergeCells>
  <pageMargins left="0" right="0" top="0" bottom="0" header="0" footer="0"/>
  <pageSetup paperSize="9" scale="82" orientation="landscape" horizontalDpi="1200" verticalDpi="1200" r:id="rId1"/>
  <headerFooter alignWithMargins="0"/>
  <rowBreaks count="1" manualBreakCount="1">
    <brk id="84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"Искра" г.Краснодар</v>
      </c>
      <c r="B3" s="445"/>
      <c r="C3" s="446" t="str">
        <f>IF(C16="","",VLOOKUP(C16,СПИСКИ!$B:$J,2,FALSE))</f>
        <v>"Адреналин"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3</v>
      </c>
      <c r="Z8" s="442"/>
      <c r="AA8" s="443"/>
      <c r="AB8" s="448">
        <v>9</v>
      </c>
      <c r="AC8" s="449"/>
      <c r="AD8" s="450"/>
      <c r="AE8" s="441">
        <v>52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6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26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10</v>
      </c>
      <c r="B16" s="411"/>
      <c r="C16" s="412">
        <v>6</v>
      </c>
      <c r="D16" s="413"/>
      <c r="E16" s="414" t="str">
        <f>IF(A16="","",VLOOKUP(A16,СПИСКИ!$B:$J,2,FALSE))</f>
        <v>"Искра"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"Адреналин"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50</v>
      </c>
      <c r="B17" s="419"/>
      <c r="C17" s="419">
        <f>5*C16</f>
        <v>30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91</v>
      </c>
      <c r="C19" s="193" t="s">
        <v>81</v>
      </c>
      <c r="D19" s="78">
        <v>54</v>
      </c>
      <c r="E19" s="42" t="s">
        <v>92</v>
      </c>
      <c r="F19" s="399" t="str">
        <f>IF(B19="","",VLOOKUP(B19,СПИСКИ!$D:$J,2,FALSE))</f>
        <v>ЖУРАВЛЕВ Евгений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СУСЛИН Анатолий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94</v>
      </c>
      <c r="C20" s="193" t="s">
        <v>80</v>
      </c>
      <c r="D20" s="78">
        <v>53</v>
      </c>
      <c r="E20" s="42" t="s">
        <v>93</v>
      </c>
      <c r="F20" s="399" t="str">
        <f>IF(B20="","",VLOOKUP(B20,СПИСКИ!$D:$J,2,FALSE))</f>
        <v>ЭРЕНЦЕНОВ Алдар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527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ТКАЧЕНКО Максим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637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92</v>
      </c>
      <c r="C21" s="193" t="s">
        <v>82</v>
      </c>
      <c r="D21" s="78">
        <v>52</v>
      </c>
      <c r="E21" s="50" t="s">
        <v>84</v>
      </c>
      <c r="F21" s="402" t="str">
        <f>IF(B21="","",VLOOKUP(B21,СПИСКИ!$D:$J,2,FALSE))</f>
        <v>ЛЕБЕДЕВ Александр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367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ЧЕРНЫШКОВА Нина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676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91</v>
      </c>
      <c r="B24" s="75"/>
      <c r="C24" s="74">
        <f>IF(D20="","",D20)</f>
        <v>53</v>
      </c>
      <c r="D24" s="76"/>
      <c r="E24" s="59" t="s">
        <v>92</v>
      </c>
      <c r="F24" s="396" t="str">
        <f>IF(A24="","",VLOOKUP(A24,СПИСКИ!$D:$J,2,FALSE))</f>
        <v>ЖУРАВЛЕВ Евгений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СУСЛИН Анатолий</v>
      </c>
      <c r="M24" s="397"/>
      <c r="N24" s="397"/>
      <c r="O24" s="397"/>
      <c r="P24" s="397"/>
      <c r="Q24" s="397"/>
      <c r="R24" s="398">
        <v>-7</v>
      </c>
      <c r="S24" s="383"/>
      <c r="T24" s="383">
        <v>10</v>
      </c>
      <c r="U24" s="383"/>
      <c r="V24" s="383">
        <v>-8</v>
      </c>
      <c r="W24" s="383"/>
      <c r="X24" s="383">
        <v>-4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94</v>
      </c>
      <c r="B25" s="75"/>
      <c r="C25" s="74">
        <f>IF(D19="","",D19)</f>
        <v>54</v>
      </c>
      <c r="D25" s="76"/>
      <c r="E25" s="60" t="s">
        <v>93</v>
      </c>
      <c r="F25" s="379" t="str">
        <f>IF(A25="","",VLOOKUP(A25,СПИСКИ!$D:$J,2,FALSE))</f>
        <v>ЭРЕНЦЕНОВ Алдар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ТКАЧЕНКО Максим</v>
      </c>
      <c r="M25" s="364"/>
      <c r="N25" s="364"/>
      <c r="O25" s="364"/>
      <c r="P25" s="364"/>
      <c r="Q25" s="364"/>
      <c r="R25" s="365">
        <v>-6</v>
      </c>
      <c r="S25" s="352"/>
      <c r="T25" s="352">
        <v>-8</v>
      </c>
      <c r="U25" s="352"/>
      <c r="V25" s="352">
        <v>-6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92</v>
      </c>
      <c r="B26" s="75"/>
      <c r="C26" s="74">
        <f>IF(D21="","",D21)</f>
        <v>52</v>
      </c>
      <c r="D26" s="76"/>
      <c r="E26" s="61" t="s">
        <v>84</v>
      </c>
      <c r="F26" s="379" t="str">
        <f>IF(A26="","",VLOOKUP(A26,СПИСКИ!$D:$J,2,FALSE))</f>
        <v>ЛЕБЕДЕВ Александр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ЧЕРНЫШКОВА Нина</v>
      </c>
      <c r="M26" s="380"/>
      <c r="N26" s="380"/>
      <c r="O26" s="380"/>
      <c r="P26" s="380"/>
      <c r="Q26" s="381"/>
      <c r="R26" s="382">
        <v>-9</v>
      </c>
      <c r="S26" s="366"/>
      <c r="T26" s="366">
        <v>-8</v>
      </c>
      <c r="U26" s="366"/>
      <c r="V26" s="366">
        <v>-7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91</v>
      </c>
      <c r="B27" s="75"/>
      <c r="C27" s="74">
        <f>IF(D19="","",D19)</f>
        <v>54</v>
      </c>
      <c r="D27" s="76"/>
      <c r="E27" s="60" t="s">
        <v>986</v>
      </c>
      <c r="F27" s="363" t="str">
        <f>IF(A27="","",VLOOKUP(A27,СПИСКИ!$D:$J,2,FALSE))</f>
        <v>ЖУРАВЛЕВ Евгений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ТКАЧЕНКО Максим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94</v>
      </c>
      <c r="B28" s="75"/>
      <c r="C28" s="74">
        <f>D20</f>
        <v>53</v>
      </c>
      <c r="D28" s="76"/>
      <c r="E28" s="63" t="s">
        <v>985</v>
      </c>
      <c r="F28" s="360" t="str">
        <f>IF(A28="","",VLOOKUP(A28,СПИСКИ!$D:$J,2,FALSE))</f>
        <v>ЭРЕНЦЕНОВ Алдар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СУСЛИН Анатолий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9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4</v>
      </c>
      <c r="Z8" s="442"/>
      <c r="AA8" s="443"/>
      <c r="AB8" s="448">
        <v>9</v>
      </c>
      <c r="AC8" s="449"/>
      <c r="AD8" s="450"/>
      <c r="AE8" s="441">
        <v>53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3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3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v>3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125</v>
      </c>
      <c r="C19" s="193" t="s">
        <v>81</v>
      </c>
      <c r="D19" s="78">
        <v>24</v>
      </c>
      <c r="E19" s="42" t="s">
        <v>92</v>
      </c>
      <c r="F19" s="399" t="str">
        <f>IF(B19="","",VLOOKUP(B19,СПИСКИ!$D:$J,2,FALSE))</f>
        <v>ГЕРГОВА Аминат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ШУМАКОВ Виталий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126</v>
      </c>
      <c r="C20" s="193" t="s">
        <v>80</v>
      </c>
      <c r="D20" s="78">
        <v>25</v>
      </c>
      <c r="E20" s="42" t="s">
        <v>93</v>
      </c>
      <c r="F20" s="399" t="str">
        <f>IF(B20="","",VLOOKUP(B20,СПИСКИ!$D:$J,2,FALSE))</f>
        <v>УМАНЕЦ Софья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749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ЗУБОТЫКИН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123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РАКОВА Мария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846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125</v>
      </c>
      <c r="B24" s="75"/>
      <c r="C24" s="74">
        <f>IF(D20="","",D20)</f>
        <v>25</v>
      </c>
      <c r="D24" s="76"/>
      <c r="E24" s="59" t="s">
        <v>92</v>
      </c>
      <c r="F24" s="396" t="str">
        <f>IF(A24="","",VLOOKUP(A24,СПИСКИ!$D:$J,2,FALSE))</f>
        <v>ГЕРГОВА Аминат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ШУМАКОВ Виталий</v>
      </c>
      <c r="M24" s="397"/>
      <c r="N24" s="397"/>
      <c r="O24" s="397"/>
      <c r="P24" s="397"/>
      <c r="Q24" s="397"/>
      <c r="R24" s="398">
        <v>9</v>
      </c>
      <c r="S24" s="383"/>
      <c r="T24" s="383">
        <v>6</v>
      </c>
      <c r="U24" s="383"/>
      <c r="V24" s="383">
        <v>11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126</v>
      </c>
      <c r="B25" s="75"/>
      <c r="C25" s="74">
        <f>IF(D19="","",D19)</f>
        <v>24</v>
      </c>
      <c r="D25" s="76"/>
      <c r="E25" s="60" t="s">
        <v>93</v>
      </c>
      <c r="F25" s="379" t="str">
        <f>IF(A25="","",VLOOKUP(A25,СПИСКИ!$D:$J,2,FALSE))</f>
        <v>УМАНЕЦ Софья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ЗУБОТЫКИН Юрий</v>
      </c>
      <c r="M25" s="364"/>
      <c r="N25" s="364"/>
      <c r="O25" s="364"/>
      <c r="P25" s="364"/>
      <c r="Q25" s="364"/>
      <c r="R25" s="365">
        <v>-2</v>
      </c>
      <c r="S25" s="352"/>
      <c r="T25" s="352">
        <v>-7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123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РАКОВА Мария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>
        <v>-3</v>
      </c>
      <c r="S26" s="366"/>
      <c r="T26" s="366">
        <v>9</v>
      </c>
      <c r="U26" s="366"/>
      <c r="V26" s="366">
        <v>7</v>
      </c>
      <c r="W26" s="366"/>
      <c r="X26" s="366">
        <v>10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125</v>
      </c>
      <c r="B27" s="75"/>
      <c r="C27" s="74">
        <f>IF(D19="","",D19)</f>
        <v>24</v>
      </c>
      <c r="D27" s="76"/>
      <c r="E27" s="60" t="s">
        <v>986</v>
      </c>
      <c r="F27" s="363" t="str">
        <f>IF(A27="","",VLOOKUP(A27,СПИСКИ!$D:$J,2,FALSE))</f>
        <v>ГЕРГОВА Аминат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ЗУБОТЫКИН Юрий</v>
      </c>
      <c r="M27" s="364"/>
      <c r="N27" s="364"/>
      <c r="O27" s="364"/>
      <c r="P27" s="364"/>
      <c r="Q27" s="364"/>
      <c r="R27" s="365">
        <v>10</v>
      </c>
      <c r="S27" s="352"/>
      <c r="T27" s="352">
        <v>-5</v>
      </c>
      <c r="U27" s="352"/>
      <c r="V27" s="352">
        <v>-8</v>
      </c>
      <c r="W27" s="352"/>
      <c r="X27" s="352">
        <v>-7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1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126</v>
      </c>
      <c r="B28" s="75"/>
      <c r="C28" s="74">
        <f>D20</f>
        <v>25</v>
      </c>
      <c r="D28" s="76"/>
      <c r="E28" s="63" t="s">
        <v>985</v>
      </c>
      <c r="F28" s="360" t="str">
        <f>IF(A28="","",VLOOKUP(A28,СПИСКИ!$D:$J,2,FALSE))</f>
        <v>УМАНЕЦ Софья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ШУМАКОВ Виталий</v>
      </c>
      <c r="M28" s="361"/>
      <c r="N28" s="361"/>
      <c r="O28" s="361"/>
      <c r="P28" s="361"/>
      <c r="Q28" s="361"/>
      <c r="R28" s="362">
        <v>-7</v>
      </c>
      <c r="S28" s="344"/>
      <c r="T28" s="344">
        <v>-4</v>
      </c>
      <c r="U28" s="344"/>
      <c r="V28" s="344">
        <v>-6</v>
      </c>
      <c r="W28" s="344"/>
      <c r="X28" s="344"/>
      <c r="Y28" s="344"/>
      <c r="Z28" s="344"/>
      <c r="AA28" s="345"/>
      <c r="AB28" s="346">
        <f>IF(R28="","",SUM(AJ28:AN28))</f>
        <v>0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7</v>
      </c>
      <c r="AC29" s="341"/>
      <c r="AD29" s="341">
        <f>IF(R24="","",SUM(AD24:AE28))</f>
        <v>10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"Торнадо" г.Славянск-на-Кубани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5</v>
      </c>
      <c r="Z8" s="442"/>
      <c r="AA8" s="443"/>
      <c r="AB8" s="448">
        <v>9</v>
      </c>
      <c r="AC8" s="449"/>
      <c r="AD8" s="450"/>
      <c r="AE8" s="441">
        <v>54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2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2</v>
      </c>
      <c r="B16" s="411"/>
      <c r="C16" s="412">
        <v>14</v>
      </c>
      <c r="D16" s="413"/>
      <c r="E16" s="414" t="str">
        <f>IF(A16="","",VLOOKUP(A16,СПИСКИ!$B:$J,2,FALSE))</f>
        <v>"Торнадо"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10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</v>
      </c>
      <c r="C19" s="193" t="s">
        <v>81</v>
      </c>
      <c r="D19" s="78">
        <v>131</v>
      </c>
      <c r="E19" s="42" t="s">
        <v>92</v>
      </c>
      <c r="F19" s="399" t="str">
        <f>IF(B19="","",VLOOKUP(B19,СПИСКИ!$D:$J,2,FALSE))</f>
        <v>КОСТКИН Денис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561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ТОМУЛИС Дарья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291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</v>
      </c>
      <c r="C20" s="193" t="s">
        <v>80</v>
      </c>
      <c r="D20" s="78">
        <v>132</v>
      </c>
      <c r="E20" s="42" t="s">
        <v>93</v>
      </c>
      <c r="F20" s="399" t="str">
        <f>IF(B20="","",VLOOKUP(B20,СПИСКИ!$D:$J,2,FALSE))</f>
        <v>ЛОПАТИН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808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СЕРДЮК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</v>
      </c>
      <c r="C21" s="193" t="s">
        <v>82</v>
      </c>
      <c r="D21" s="78">
        <v>133</v>
      </c>
      <c r="E21" s="50" t="s">
        <v>84</v>
      </c>
      <c r="F21" s="402" t="str">
        <f>IF(B21="","",VLOOKUP(B21,СПИСКИ!$D:$J,2,FALSE))</f>
        <v>ЧЕРКЕС Данил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1017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ИВАНОВ Константин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</v>
      </c>
      <c r="B24" s="75"/>
      <c r="C24" s="74">
        <f>IF(D20="","",D20)</f>
        <v>132</v>
      </c>
      <c r="D24" s="76"/>
      <c r="E24" s="59" t="s">
        <v>92</v>
      </c>
      <c r="F24" s="396" t="str">
        <f>IF(A24="","",VLOOKUP(A24,СПИСКИ!$D:$J,2,FALSE))</f>
        <v>КОСТКИН Денис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ТОМУЛИС Дарья</v>
      </c>
      <c r="M24" s="397"/>
      <c r="N24" s="397"/>
      <c r="O24" s="397"/>
      <c r="P24" s="397"/>
      <c r="Q24" s="397"/>
      <c r="R24" s="398">
        <v>2</v>
      </c>
      <c r="S24" s="383"/>
      <c r="T24" s="383">
        <v>-9</v>
      </c>
      <c r="U24" s="383"/>
      <c r="V24" s="383">
        <v>7</v>
      </c>
      <c r="W24" s="383"/>
      <c r="X24" s="383">
        <v>6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</v>
      </c>
      <c r="B25" s="75"/>
      <c r="C25" s="74">
        <f>IF(D19="","",D19)</f>
        <v>131</v>
      </c>
      <c r="D25" s="76"/>
      <c r="E25" s="60" t="s">
        <v>93</v>
      </c>
      <c r="F25" s="379" t="str">
        <f>IF(A25="","",VLOOKUP(A25,СПИСКИ!$D:$J,2,FALSE))</f>
        <v>ЛОПАТИН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СЕРДЮК Роман</v>
      </c>
      <c r="M25" s="364"/>
      <c r="N25" s="364"/>
      <c r="O25" s="364"/>
      <c r="P25" s="364"/>
      <c r="Q25" s="364"/>
      <c r="R25" s="365">
        <v>3</v>
      </c>
      <c r="S25" s="352"/>
      <c r="T25" s="352">
        <v>10</v>
      </c>
      <c r="U25" s="352"/>
      <c r="V25" s="352">
        <v>7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</v>
      </c>
      <c r="B26" s="75"/>
      <c r="C26" s="74">
        <f>IF(D21="","",D21)</f>
        <v>133</v>
      </c>
      <c r="D26" s="76"/>
      <c r="E26" s="61" t="s">
        <v>84</v>
      </c>
      <c r="F26" s="379" t="str">
        <f>IF(A26="","",VLOOKUP(A26,СПИСКИ!$D:$J,2,FALSE))</f>
        <v>ЧЕРКЕС Данил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ИВАНОВ Константин</v>
      </c>
      <c r="M26" s="380"/>
      <c r="N26" s="380"/>
      <c r="O26" s="380"/>
      <c r="P26" s="380"/>
      <c r="Q26" s="381"/>
      <c r="R26" s="382">
        <v>5</v>
      </c>
      <c r="S26" s="366"/>
      <c r="T26" s="366">
        <v>11</v>
      </c>
      <c r="U26" s="366"/>
      <c r="V26" s="366">
        <v>7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</v>
      </c>
      <c r="B27" s="75"/>
      <c r="C27" s="74">
        <f>IF(D19="","",D19)</f>
        <v>131</v>
      </c>
      <c r="D27" s="76"/>
      <c r="E27" s="60" t="s">
        <v>986</v>
      </c>
      <c r="F27" s="363" t="str">
        <f>IF(A27="","",VLOOKUP(A27,СПИСКИ!$D:$J,2,FALSE))</f>
        <v>КОСТКИН Денис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СЕРДЮК Роман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</v>
      </c>
      <c r="B28" s="75"/>
      <c r="C28" s="74">
        <f>D20</f>
        <v>132</v>
      </c>
      <c r="D28" s="76"/>
      <c r="E28" s="63" t="s">
        <v>985</v>
      </c>
      <c r="F28" s="360" t="str">
        <f>IF(A28="","",VLOOKUP(A28,СПИСКИ!$D:$J,2,FALSE))</f>
        <v>ЛОПАТИН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ТОМУЛИС Дарья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"Машиностроитель" г.Тихорецк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13562</v>
      </c>
      <c r="W8" s="442"/>
      <c r="X8" s="443"/>
      <c r="Y8" s="441">
        <v>6</v>
      </c>
      <c r="Z8" s="442"/>
      <c r="AA8" s="443"/>
      <c r="AB8" s="448">
        <v>9</v>
      </c>
      <c r="AC8" s="449"/>
      <c r="AD8" s="450"/>
      <c r="AE8" s="441">
        <v>55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15</v>
      </c>
      <c r="B13" s="425"/>
      <c r="C13" s="426">
        <v>16</v>
      </c>
      <c r="D13" s="426"/>
      <c r="E13" s="427" t="str">
        <f>IF(A13="","",VLOOKUP(A13,СПИСКИ!$B:$J,2,FALSE))</f>
        <v>"Машиностроитель" г.Тихорецк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15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"Машиностроитель" г.Тихорецк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75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156</v>
      </c>
      <c r="C19" s="193" t="s">
        <v>81</v>
      </c>
      <c r="D19" s="78">
        <v>142</v>
      </c>
      <c r="E19" s="42" t="s">
        <v>92</v>
      </c>
      <c r="F19" s="399" t="str">
        <f>IF(B19="","",VLOOKUP(B19,СПИСКИ!$D:$J,2,FALSE))</f>
        <v>МАТРИЗАЕВА Александра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1198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ЕЛИСЕЕВ Максим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596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155</v>
      </c>
      <c r="C20" s="193" t="s">
        <v>80</v>
      </c>
      <c r="D20" s="78">
        <v>143</v>
      </c>
      <c r="E20" s="42" t="s">
        <v>93</v>
      </c>
      <c r="F20" s="399" t="str">
        <f>IF(B20="","",VLOOKUP(B20,СПИСКИ!$D:$J,2,FALSE))</f>
        <v>РОМАНЧЕНКО Екатерина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959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ВАСИЛЕНКО Михаил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274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154</v>
      </c>
      <c r="C21" s="193" t="s">
        <v>82</v>
      </c>
      <c r="D21" s="78">
        <v>141</v>
      </c>
      <c r="E21" s="50" t="s">
        <v>84</v>
      </c>
      <c r="F21" s="402" t="str">
        <f>IF(B21="","",VLOOKUP(B21,СПИСКИ!$D:$J,2,FALSE))</f>
        <v>ВАРТАНОВ Армен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АНТИФЕЕВ Олег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416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156</v>
      </c>
      <c r="B24" s="75"/>
      <c r="C24" s="74">
        <f>IF(D20="","",D20)</f>
        <v>143</v>
      </c>
      <c r="D24" s="76"/>
      <c r="E24" s="59" t="s">
        <v>92</v>
      </c>
      <c r="F24" s="396" t="str">
        <f>IF(A24="","",VLOOKUP(A24,СПИСКИ!$D:$J,2,FALSE))</f>
        <v>МАТРИЗАЕВА Александра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ЕЛИСЕЕВ Максим</v>
      </c>
      <c r="M24" s="397"/>
      <c r="N24" s="397"/>
      <c r="O24" s="397"/>
      <c r="P24" s="397"/>
      <c r="Q24" s="397"/>
      <c r="R24" s="398">
        <v>-3</v>
      </c>
      <c r="S24" s="383"/>
      <c r="T24" s="383">
        <v>-10</v>
      </c>
      <c r="U24" s="383"/>
      <c r="V24" s="383">
        <v>9</v>
      </c>
      <c r="W24" s="383"/>
      <c r="X24" s="383">
        <v>8</v>
      </c>
      <c r="Y24" s="383"/>
      <c r="Z24" s="383">
        <v>-10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155</v>
      </c>
      <c r="B25" s="75"/>
      <c r="C25" s="74">
        <f>IF(D19="","",D19)</f>
        <v>142</v>
      </c>
      <c r="D25" s="76"/>
      <c r="E25" s="60" t="s">
        <v>93</v>
      </c>
      <c r="F25" s="379" t="str">
        <f>IF(A25="","",VLOOKUP(A25,СПИСКИ!$D:$J,2,FALSE))</f>
        <v>РОМАНЧЕНКО Екатерина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ВАСИЛЕНКО Михаил</v>
      </c>
      <c r="M25" s="364"/>
      <c r="N25" s="364"/>
      <c r="O25" s="364"/>
      <c r="P25" s="364"/>
      <c r="Q25" s="364"/>
      <c r="R25" s="365">
        <v>3</v>
      </c>
      <c r="S25" s="352"/>
      <c r="T25" s="352">
        <v>8</v>
      </c>
      <c r="U25" s="352"/>
      <c r="V25" s="352">
        <v>8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154</v>
      </c>
      <c r="B26" s="75"/>
      <c r="C26" s="74">
        <f>IF(D21="","",D21)</f>
        <v>141</v>
      </c>
      <c r="D26" s="76"/>
      <c r="E26" s="61" t="s">
        <v>84</v>
      </c>
      <c r="F26" s="379" t="str">
        <f>IF(A26="","",VLOOKUP(A26,СПИСКИ!$D:$J,2,FALSE))</f>
        <v>ВАРТАНОВ Армен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АНТИФЕЕВ Олег</v>
      </c>
      <c r="M26" s="380"/>
      <c r="N26" s="380"/>
      <c r="O26" s="380"/>
      <c r="P26" s="380"/>
      <c r="Q26" s="381"/>
      <c r="R26" s="382">
        <v>-4</v>
      </c>
      <c r="S26" s="366"/>
      <c r="T26" s="366">
        <v>-6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156</v>
      </c>
      <c r="B27" s="75"/>
      <c r="C27" s="74">
        <f>IF(D19="","",D19)</f>
        <v>142</v>
      </c>
      <c r="D27" s="76"/>
      <c r="E27" s="60" t="s">
        <v>986</v>
      </c>
      <c r="F27" s="363" t="str">
        <f>IF(A27="","",VLOOKUP(A27,СПИСКИ!$D:$J,2,FALSE))</f>
        <v>МАТРИЗАЕВА Александра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ВАСИЛЕНКО Михаил</v>
      </c>
      <c r="M27" s="364"/>
      <c r="N27" s="364"/>
      <c r="O27" s="364"/>
      <c r="P27" s="364"/>
      <c r="Q27" s="364"/>
      <c r="R27" s="365">
        <v>7</v>
      </c>
      <c r="S27" s="352"/>
      <c r="T27" s="352">
        <v>8</v>
      </c>
      <c r="U27" s="352"/>
      <c r="V27" s="352">
        <v>9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155</v>
      </c>
      <c r="B28" s="75"/>
      <c r="C28" s="74">
        <f>D20</f>
        <v>143</v>
      </c>
      <c r="D28" s="76"/>
      <c r="E28" s="63" t="s">
        <v>985</v>
      </c>
      <c r="F28" s="360" t="str">
        <f>IF(A28="","",VLOOKUP(A28,СПИСКИ!$D:$J,2,FALSE))</f>
        <v>РОМАНЧЕНКО Екатерина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ЕЛИСЕЕВ Максим</v>
      </c>
      <c r="M28" s="361"/>
      <c r="N28" s="361"/>
      <c r="O28" s="361"/>
      <c r="P28" s="361"/>
      <c r="Q28" s="361"/>
      <c r="R28" s="362">
        <v>-7</v>
      </c>
      <c r="S28" s="344"/>
      <c r="T28" s="344">
        <v>4</v>
      </c>
      <c r="U28" s="344"/>
      <c r="V28" s="344">
        <v>8</v>
      </c>
      <c r="W28" s="344"/>
      <c r="X28" s="344">
        <v>-8</v>
      </c>
      <c r="Y28" s="344"/>
      <c r="Z28" s="344">
        <v>-7</v>
      </c>
      <c r="AA28" s="345"/>
      <c r="AB28" s="346">
        <f>IF(R28="","",SUM(AJ28:AN28))</f>
        <v>2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0</v>
      </c>
      <c r="AQ28" s="100">
        <f>IF(V28&lt;0,1,0)</f>
        <v>0</v>
      </c>
      <c r="AR28" s="100">
        <f>IF(X28&lt;0,1,0)</f>
        <v>1</v>
      </c>
      <c r="AS28" s="100">
        <f>IF(Z28&lt;0,1,0)</f>
        <v>1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9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1</v>
      </c>
      <c r="Z8" s="442"/>
      <c r="AA8" s="443"/>
      <c r="AB8" s="448">
        <v>10</v>
      </c>
      <c r="AC8" s="449"/>
      <c r="AD8" s="450"/>
      <c r="AE8" s="441">
        <v>56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7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"Аромадон" г.Ростов-на-Дону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7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3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ДЕМЕНТЬЕВ Петр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441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ШУТОВ Артем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0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7</v>
      </c>
      <c r="S24" s="383"/>
      <c r="T24" s="383">
        <v>4</v>
      </c>
      <c r="U24" s="383"/>
      <c r="V24" s="383">
        <v>3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3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ДЕМЕНТЬЕВ Петр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-2</v>
      </c>
      <c r="S25" s="352"/>
      <c r="T25" s="352">
        <v>-5</v>
      </c>
      <c r="U25" s="352"/>
      <c r="V25" s="352">
        <v>-8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ШУТОВ Артем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2</v>
      </c>
      <c r="S26" s="366"/>
      <c r="T26" s="366">
        <v>9</v>
      </c>
      <c r="U26" s="366"/>
      <c r="V26" s="366">
        <v>5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5</v>
      </c>
      <c r="S27" s="352"/>
      <c r="T27" s="352">
        <v>5</v>
      </c>
      <c r="U27" s="352"/>
      <c r="V27" s="352">
        <v>3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3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ДЕМЕНТЬЕВ Петр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2</v>
      </c>
      <c r="Z8" s="442"/>
      <c r="AA8" s="443"/>
      <c r="AB8" s="448">
        <v>10</v>
      </c>
      <c r="AC8" s="449"/>
      <c r="AD8" s="450"/>
      <c r="AE8" s="441">
        <v>57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8</v>
      </c>
      <c r="B13" s="425"/>
      <c r="C13" s="426">
        <v>6</v>
      </c>
      <c r="D13" s="426"/>
      <c r="E13" s="427" t="str">
        <f>IF(A13="","",VLOOKUP(A13,СПИСКИ!$B:$J,2,FALSE))</f>
        <v>"ЦОП-1"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8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54</v>
      </c>
      <c r="C19" s="193" t="s">
        <v>81</v>
      </c>
      <c r="D19" s="78">
        <v>74</v>
      </c>
      <c r="E19" s="42" t="s">
        <v>92</v>
      </c>
      <c r="F19" s="399" t="str">
        <f>IF(B19="","",VLOOKUP(B19,СПИСКИ!$D:$J,2,FALSE))</f>
        <v>СУСЛИН Анатолий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ОСИПОВ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822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53</v>
      </c>
      <c r="C20" s="193" t="s">
        <v>80</v>
      </c>
      <c r="D20" s="78">
        <v>75</v>
      </c>
      <c r="E20" s="42" t="s">
        <v>93</v>
      </c>
      <c r="F20" s="399" t="str">
        <f>IF(B20="","",VLOOKUP(B20,СПИСКИ!$D:$J,2,FALSE))</f>
        <v>ТКАЧЕНКО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МАСОВЕР Андрей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820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73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КАЛАШНИКОВА Эвелина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664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54</v>
      </c>
      <c r="B24" s="75"/>
      <c r="C24" s="74">
        <f>IF(D20="","",D20)</f>
        <v>75</v>
      </c>
      <c r="D24" s="76"/>
      <c r="E24" s="59" t="s">
        <v>92</v>
      </c>
      <c r="F24" s="396" t="str">
        <f>IF(A24="","",VLOOKUP(A24,СПИСКИ!$D:$J,2,FALSE))</f>
        <v>СУСЛИН Анатолий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ОСИПОВ Дмитрий</v>
      </c>
      <c r="M24" s="397"/>
      <c r="N24" s="397"/>
      <c r="O24" s="397"/>
      <c r="P24" s="397"/>
      <c r="Q24" s="397"/>
      <c r="R24" s="398">
        <v>-8</v>
      </c>
      <c r="S24" s="383"/>
      <c r="T24" s="383">
        <v>-6</v>
      </c>
      <c r="U24" s="383"/>
      <c r="V24" s="383">
        <v>-5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53</v>
      </c>
      <c r="B25" s="75"/>
      <c r="C25" s="74">
        <f>IF(D19="","",D19)</f>
        <v>74</v>
      </c>
      <c r="D25" s="76"/>
      <c r="E25" s="60" t="s">
        <v>93</v>
      </c>
      <c r="F25" s="379" t="str">
        <f>IF(A25="","",VLOOKUP(A25,СПИСКИ!$D:$J,2,FALSE))</f>
        <v>ТКАЧЕНКО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МАСОВЕР Андрей</v>
      </c>
      <c r="M25" s="364"/>
      <c r="N25" s="364"/>
      <c r="O25" s="364"/>
      <c r="P25" s="364"/>
      <c r="Q25" s="364"/>
      <c r="R25" s="365">
        <v>9</v>
      </c>
      <c r="S25" s="352"/>
      <c r="T25" s="352">
        <v>-10</v>
      </c>
      <c r="U25" s="352"/>
      <c r="V25" s="352">
        <v>-10</v>
      </c>
      <c r="W25" s="352"/>
      <c r="X25" s="352">
        <v>-10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73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КАЛАШНИКОВА Эвелина</v>
      </c>
      <c r="M26" s="380"/>
      <c r="N26" s="380"/>
      <c r="O26" s="380"/>
      <c r="P26" s="380"/>
      <c r="Q26" s="381"/>
      <c r="R26" s="382">
        <v>8</v>
      </c>
      <c r="S26" s="366"/>
      <c r="T26" s="366">
        <v>-9</v>
      </c>
      <c r="U26" s="366"/>
      <c r="V26" s="366">
        <v>-2</v>
      </c>
      <c r="W26" s="366"/>
      <c r="X26" s="366">
        <v>-9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54</v>
      </c>
      <c r="B27" s="75"/>
      <c r="C27" s="74">
        <f>IF(D19="","",D19)</f>
        <v>74</v>
      </c>
      <c r="D27" s="76"/>
      <c r="E27" s="60" t="s">
        <v>986</v>
      </c>
      <c r="F27" s="363" t="str">
        <f>IF(A27="","",VLOOKUP(A27,СПИСКИ!$D:$J,2,FALSE))</f>
        <v>СУСЛИН Анатолий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МАСОВЕР Андрей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53</v>
      </c>
      <c r="B28" s="75"/>
      <c r="C28" s="74">
        <f>D20</f>
        <v>75</v>
      </c>
      <c r="D28" s="76"/>
      <c r="E28" s="63" t="s">
        <v>985</v>
      </c>
      <c r="F28" s="360" t="str">
        <f>IF(A28="","",VLOOKUP(A28,СПИСКИ!$D:$J,2,FALSE))</f>
        <v>ТКАЧЕНКО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ОСИПОВ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2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"Эдельвейс-юг" г.Краснодар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3</v>
      </c>
      <c r="Z8" s="442"/>
      <c r="AA8" s="443"/>
      <c r="AB8" s="448">
        <v>10</v>
      </c>
      <c r="AC8" s="449"/>
      <c r="AD8" s="450"/>
      <c r="AE8" s="441">
        <v>58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3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11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24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ШУМАКОВ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23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АБДУЛЛИН Фанис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345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25</v>
      </c>
      <c r="C21" s="193" t="s">
        <v>82</v>
      </c>
      <c r="D21" s="78">
        <v>103</v>
      </c>
      <c r="E21" s="50" t="s">
        <v>84</v>
      </c>
      <c r="F21" s="402" t="str">
        <f>IF(B21="","",VLOOKUP(B21,СПИСКИ!$D:$J,2,FALSE))</f>
        <v>ЗУБОТЫКИН Юрий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ГУБАНОВ Никита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630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24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ШУМАКОВ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>
        <v>9</v>
      </c>
      <c r="S24" s="383"/>
      <c r="T24" s="383">
        <v>-10</v>
      </c>
      <c r="U24" s="383"/>
      <c r="V24" s="383">
        <v>4</v>
      </c>
      <c r="W24" s="383"/>
      <c r="X24" s="383">
        <v>10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23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АБДУЛЛИН Фанис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6</v>
      </c>
      <c r="S25" s="352"/>
      <c r="T25" s="352">
        <v>-10</v>
      </c>
      <c r="U25" s="352"/>
      <c r="V25" s="352">
        <v>6</v>
      </c>
      <c r="W25" s="352"/>
      <c r="X25" s="352">
        <v>-8</v>
      </c>
      <c r="Y25" s="352"/>
      <c r="Z25" s="352">
        <v>-8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25</v>
      </c>
      <c r="B26" s="75"/>
      <c r="C26" s="74">
        <f>IF(D21="","",D21)</f>
        <v>103</v>
      </c>
      <c r="D26" s="76"/>
      <c r="E26" s="61" t="s">
        <v>84</v>
      </c>
      <c r="F26" s="379" t="str">
        <f>IF(A26="","",VLOOKUP(A26,СПИСКИ!$D:$J,2,FALSE))</f>
        <v>ЗУБОТЫКИН Юрий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ГУБАНОВ Никита</v>
      </c>
      <c r="M26" s="380"/>
      <c r="N26" s="380"/>
      <c r="O26" s="380"/>
      <c r="P26" s="380"/>
      <c r="Q26" s="381"/>
      <c r="R26" s="382">
        <v>-10</v>
      </c>
      <c r="S26" s="366"/>
      <c r="T26" s="366">
        <v>8</v>
      </c>
      <c r="U26" s="366"/>
      <c r="V26" s="366">
        <v>6</v>
      </c>
      <c r="W26" s="366"/>
      <c r="X26" s="366">
        <v>10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24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ШУМАКОВ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>
        <v>9</v>
      </c>
      <c r="S27" s="352"/>
      <c r="T27" s="352">
        <v>8</v>
      </c>
      <c r="U27" s="352"/>
      <c r="V27" s="352">
        <v>11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23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АБДУЛЛИН Фанис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"СШОР-13" г.Таганрог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4</v>
      </c>
      <c r="Z8" s="442"/>
      <c r="AA8" s="443"/>
      <c r="AB8" s="448">
        <v>10</v>
      </c>
      <c r="AC8" s="449"/>
      <c r="AD8" s="450"/>
      <c r="AE8" s="441">
        <v>59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2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12</v>
      </c>
      <c r="B16" s="411"/>
      <c r="C16" s="412">
        <v>2</v>
      </c>
      <c r="D16" s="413"/>
      <c r="E16" s="414" t="str">
        <f>IF(A16="","",VLOOKUP(A16,СПИСКИ!$B:$J,2,FALSE))</f>
        <v>"СШОР-13" г.Таганрог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60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112</v>
      </c>
      <c r="C19" s="193" t="s">
        <v>81</v>
      </c>
      <c r="D19" s="78">
        <v>11</v>
      </c>
      <c r="E19" s="42" t="s">
        <v>92</v>
      </c>
      <c r="F19" s="399" t="str">
        <f>IF(B19="","",VLOOKUP(B19,СПИСКИ!$D:$J,2,FALSE))</f>
        <v>ТРЕТЬЯКОВ Даниил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345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ЛОПАТИН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808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111</v>
      </c>
      <c r="C20" s="193" t="s">
        <v>80</v>
      </c>
      <c r="D20" s="78">
        <v>14</v>
      </c>
      <c r="E20" s="42" t="s">
        <v>93</v>
      </c>
      <c r="F20" s="399" t="str">
        <f>IF(B20="","",VLOOKUP(B20,СПИСКИ!$D:$J,2,FALSE))</f>
        <v>ЖУРЕНКО Денис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491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КОСТКИН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561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113</v>
      </c>
      <c r="C21" s="193" t="s">
        <v>82</v>
      </c>
      <c r="D21" s="78">
        <v>12</v>
      </c>
      <c r="E21" s="50" t="s">
        <v>84</v>
      </c>
      <c r="F21" s="402" t="str">
        <f>IF(B21="","",VLOOKUP(B21,СПИСКИ!$D:$J,2,FALSE))</f>
        <v>ЛЕЩЕНКО Дмитрий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ЧЕРКЕС Данил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1017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112</v>
      </c>
      <c r="B24" s="75"/>
      <c r="C24" s="74">
        <f>IF(D20="","",D20)</f>
        <v>14</v>
      </c>
      <c r="D24" s="76"/>
      <c r="E24" s="59" t="s">
        <v>92</v>
      </c>
      <c r="F24" s="396" t="str">
        <f>IF(A24="","",VLOOKUP(A24,СПИСКИ!$D:$J,2,FALSE))</f>
        <v>ТРЕТЬЯКОВ Даниил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ЛОПАТИН Александр</v>
      </c>
      <c r="M24" s="397"/>
      <c r="N24" s="397"/>
      <c r="O24" s="397"/>
      <c r="P24" s="397"/>
      <c r="Q24" s="397"/>
      <c r="R24" s="398">
        <v>-7</v>
      </c>
      <c r="S24" s="383"/>
      <c r="T24" s="383">
        <v>-7</v>
      </c>
      <c r="U24" s="383"/>
      <c r="V24" s="383">
        <v>-3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111</v>
      </c>
      <c r="B25" s="75"/>
      <c r="C25" s="74">
        <f>IF(D19="","",D19)</f>
        <v>11</v>
      </c>
      <c r="D25" s="76"/>
      <c r="E25" s="60" t="s">
        <v>93</v>
      </c>
      <c r="F25" s="379" t="str">
        <f>IF(A25="","",VLOOKUP(A25,СПИСКИ!$D:$J,2,FALSE))</f>
        <v>ЖУРЕНКО Денис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КОСТКИН Денис</v>
      </c>
      <c r="M25" s="364"/>
      <c r="N25" s="364"/>
      <c r="O25" s="364"/>
      <c r="P25" s="364"/>
      <c r="Q25" s="364"/>
      <c r="R25" s="365">
        <v>-5</v>
      </c>
      <c r="S25" s="352"/>
      <c r="T25" s="352">
        <v>10</v>
      </c>
      <c r="U25" s="352"/>
      <c r="V25" s="352">
        <v>11</v>
      </c>
      <c r="W25" s="352"/>
      <c r="X25" s="352">
        <v>-10</v>
      </c>
      <c r="Y25" s="352"/>
      <c r="Z25" s="352">
        <v>-5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113</v>
      </c>
      <c r="B26" s="75"/>
      <c r="C26" s="74">
        <f>IF(D21="","",D21)</f>
        <v>12</v>
      </c>
      <c r="D26" s="76"/>
      <c r="E26" s="61" t="s">
        <v>84</v>
      </c>
      <c r="F26" s="379" t="str">
        <f>IF(A26="","",VLOOKUP(A26,СПИСКИ!$D:$J,2,FALSE))</f>
        <v>ЛЕЩЕНКО Дмитрий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ЧЕРКЕС Данил</v>
      </c>
      <c r="M26" s="380"/>
      <c r="N26" s="380"/>
      <c r="O26" s="380"/>
      <c r="P26" s="380"/>
      <c r="Q26" s="381"/>
      <c r="R26" s="382">
        <v>-8</v>
      </c>
      <c r="S26" s="366"/>
      <c r="T26" s="366">
        <v>-5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112</v>
      </c>
      <c r="B27" s="75"/>
      <c r="C27" s="74">
        <f>IF(D19="","",D19)</f>
        <v>11</v>
      </c>
      <c r="D27" s="76"/>
      <c r="E27" s="60" t="s">
        <v>986</v>
      </c>
      <c r="F27" s="363" t="str">
        <f>IF(A27="","",VLOOKUP(A27,СПИСКИ!$D:$J,2,FALSE))</f>
        <v>ТРЕТЬЯКОВ Даниил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КОСТКИН Денис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111</v>
      </c>
      <c r="B28" s="75"/>
      <c r="C28" s="74">
        <f>D20</f>
        <v>14</v>
      </c>
      <c r="D28" s="76"/>
      <c r="E28" s="63" t="s">
        <v>985</v>
      </c>
      <c r="F28" s="360" t="str">
        <f>IF(A28="","",VLOOKUP(A28,СПИСКИ!$D:$J,2,FALSE))</f>
        <v>ЖУРЕНКО Денис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ЛОПАТИН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2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5</v>
      </c>
      <c r="Z8" s="442"/>
      <c r="AA8" s="443"/>
      <c r="AB8" s="448">
        <v>10</v>
      </c>
      <c r="AC8" s="449"/>
      <c r="AD8" s="450"/>
      <c r="AE8" s="441">
        <v>60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16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16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"Мирмекс"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125</v>
      </c>
      <c r="C19" s="193" t="s">
        <v>81</v>
      </c>
      <c r="D19" s="78">
        <v>156</v>
      </c>
      <c r="E19" s="42" t="s">
        <v>92</v>
      </c>
      <c r="F19" s="399" t="str">
        <f>IF(B19="","",VLOOKUP(B19,СПИСКИ!$D:$J,2,FALSE))</f>
        <v>ГЕРГОВА Аминат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МАТРИЗАЕВА Александра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1198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126</v>
      </c>
      <c r="C20" s="193" t="s">
        <v>80</v>
      </c>
      <c r="D20" s="78">
        <v>155</v>
      </c>
      <c r="E20" s="42" t="s">
        <v>93</v>
      </c>
      <c r="F20" s="399" t="str">
        <f>IF(B20="","",VLOOKUP(B20,СПИСКИ!$D:$J,2,FALSE))</f>
        <v>УМАНЕЦ Софья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749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РОМАНЧЕНКО Екатерина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959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123</v>
      </c>
      <c r="C21" s="193" t="s">
        <v>82</v>
      </c>
      <c r="D21" s="78">
        <v>152</v>
      </c>
      <c r="E21" s="50" t="s">
        <v>84</v>
      </c>
      <c r="F21" s="402" t="str">
        <f>IF(B21="","",VLOOKUP(B21,СПИСКИ!$D:$J,2,FALSE))</f>
        <v>РАКОВА Мария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846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ВИНОГРАДОВ Алексей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217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125</v>
      </c>
      <c r="B24" s="75"/>
      <c r="C24" s="74">
        <f>IF(D20="","",D20)</f>
        <v>155</v>
      </c>
      <c r="D24" s="76"/>
      <c r="E24" s="59" t="s">
        <v>92</v>
      </c>
      <c r="F24" s="396" t="str">
        <f>IF(A24="","",VLOOKUP(A24,СПИСКИ!$D:$J,2,FALSE))</f>
        <v>ГЕРГОВА Аминат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МАТРИЗАЕВА Александра</v>
      </c>
      <c r="M24" s="397"/>
      <c r="N24" s="397"/>
      <c r="O24" s="397"/>
      <c r="P24" s="397"/>
      <c r="Q24" s="397"/>
      <c r="R24" s="398">
        <v>-9</v>
      </c>
      <c r="S24" s="383"/>
      <c r="T24" s="383">
        <v>-9</v>
      </c>
      <c r="U24" s="383"/>
      <c r="V24" s="383">
        <v>-7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126</v>
      </c>
      <c r="B25" s="75"/>
      <c r="C25" s="74">
        <f>IF(D19="","",D19)</f>
        <v>156</v>
      </c>
      <c r="D25" s="76"/>
      <c r="E25" s="60" t="s">
        <v>93</v>
      </c>
      <c r="F25" s="379" t="str">
        <f>IF(A25="","",VLOOKUP(A25,СПИСКИ!$D:$J,2,FALSE))</f>
        <v>УМАНЕЦ Софья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РОМАНЧЕНКО Екатерина</v>
      </c>
      <c r="M25" s="364"/>
      <c r="N25" s="364"/>
      <c r="O25" s="364"/>
      <c r="P25" s="364"/>
      <c r="Q25" s="364"/>
      <c r="R25" s="365">
        <v>9</v>
      </c>
      <c r="S25" s="352"/>
      <c r="T25" s="352">
        <v>-7</v>
      </c>
      <c r="U25" s="352"/>
      <c r="V25" s="352">
        <v>6</v>
      </c>
      <c r="W25" s="352"/>
      <c r="X25" s="352">
        <v>-5</v>
      </c>
      <c r="Y25" s="352"/>
      <c r="Z25" s="352">
        <v>9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1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123</v>
      </c>
      <c r="B26" s="75"/>
      <c r="C26" s="74">
        <f>IF(D21="","",D21)</f>
        <v>152</v>
      </c>
      <c r="D26" s="76"/>
      <c r="E26" s="61" t="s">
        <v>84</v>
      </c>
      <c r="F26" s="379" t="str">
        <f>IF(A26="","",VLOOKUP(A26,СПИСКИ!$D:$J,2,FALSE))</f>
        <v>РАКОВА Мария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ВИНОГРАДОВ Алексей</v>
      </c>
      <c r="M26" s="380"/>
      <c r="N26" s="380"/>
      <c r="O26" s="380"/>
      <c r="P26" s="380"/>
      <c r="Q26" s="381"/>
      <c r="R26" s="382">
        <v>13</v>
      </c>
      <c r="S26" s="366"/>
      <c r="T26" s="366">
        <v>5</v>
      </c>
      <c r="U26" s="366"/>
      <c r="V26" s="366">
        <v>3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125</v>
      </c>
      <c r="B27" s="75"/>
      <c r="C27" s="74">
        <f>IF(D19="","",D19)</f>
        <v>156</v>
      </c>
      <c r="D27" s="76"/>
      <c r="E27" s="60" t="s">
        <v>986</v>
      </c>
      <c r="F27" s="363" t="str">
        <f>IF(A27="","",VLOOKUP(A27,СПИСКИ!$D:$J,2,FALSE))</f>
        <v>ГЕРГОВА Аминат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РОМАНЧЕНКО Екатерина</v>
      </c>
      <c r="M27" s="364"/>
      <c r="N27" s="364"/>
      <c r="O27" s="364"/>
      <c r="P27" s="364"/>
      <c r="Q27" s="364"/>
      <c r="R27" s="365">
        <v>-4</v>
      </c>
      <c r="S27" s="352"/>
      <c r="T27" s="352">
        <v>-1</v>
      </c>
      <c r="U27" s="352"/>
      <c r="V27" s="352">
        <v>11</v>
      </c>
      <c r="W27" s="352"/>
      <c r="X27" s="352">
        <v>4</v>
      </c>
      <c r="Y27" s="352"/>
      <c r="Z27" s="352">
        <v>-8</v>
      </c>
      <c r="AA27" s="353"/>
      <c r="AB27" s="354">
        <f>IF(R27="","",SUM(AJ27:AN27))</f>
        <v>2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1</v>
      </c>
    </row>
    <row r="28" spans="1:45" ht="30" customHeight="1" thickBot="1">
      <c r="A28" s="74">
        <f>IF(B20="","",B20)</f>
        <v>126</v>
      </c>
      <c r="B28" s="75"/>
      <c r="C28" s="74">
        <f>D20</f>
        <v>155</v>
      </c>
      <c r="D28" s="76"/>
      <c r="E28" s="63" t="s">
        <v>985</v>
      </c>
      <c r="F28" s="360" t="str">
        <f>IF(A28="","",VLOOKUP(A28,СПИСКИ!$D:$J,2,FALSE))</f>
        <v>УМАНЕЦ Софья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МАТРИЗАЕВА Александра</v>
      </c>
      <c r="M28" s="361"/>
      <c r="N28" s="361"/>
      <c r="O28" s="361"/>
      <c r="P28" s="361"/>
      <c r="Q28" s="361"/>
      <c r="R28" s="362">
        <v>8</v>
      </c>
      <c r="S28" s="344"/>
      <c r="T28" s="344">
        <v>-7</v>
      </c>
      <c r="U28" s="344"/>
      <c r="V28" s="344">
        <v>-5</v>
      </c>
      <c r="W28" s="344"/>
      <c r="X28" s="344">
        <v>10</v>
      </c>
      <c r="Y28" s="344"/>
      <c r="Z28" s="344">
        <v>8</v>
      </c>
      <c r="AA28" s="345"/>
      <c r="AB28" s="346">
        <f>IF(R28="","",SUM(AJ28:AN28))</f>
        <v>3</v>
      </c>
      <c r="AC28" s="347"/>
      <c r="AD28" s="347">
        <f>IF(R28="","",SUM(AO28:AS28))</f>
        <v>2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1</v>
      </c>
      <c r="AN28" s="100">
        <f>IF(Z28&gt;0,1,0)</f>
        <v>1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10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"ТТ-Симферополь" г.Симферополь</v>
      </c>
      <c r="B3" s="445"/>
      <c r="C3" s="446" t="str">
        <f>IF(C16="","",VLOOKUP(C16,СПИСКИ!$B:$J,2,FALSE))</f>
        <v>"Машиностроитель" г.Тихорецк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13560</v>
      </c>
      <c r="W8" s="455"/>
      <c r="X8" s="456"/>
      <c r="Y8" s="441">
        <v>6</v>
      </c>
      <c r="Z8" s="442"/>
      <c r="AA8" s="443"/>
      <c r="AB8" s="448">
        <v>10</v>
      </c>
      <c r="AC8" s="449"/>
      <c r="AD8" s="450"/>
      <c r="AE8" s="441">
        <v>61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14</v>
      </c>
      <c r="B13" s="425"/>
      <c r="C13" s="426">
        <v>15</v>
      </c>
      <c r="D13" s="426"/>
      <c r="E13" s="427" t="str">
        <f>IF(A13="","",VLOOKUP(A13,СПИСКИ!$B:$J,2,FALSE))</f>
        <v>"ТТ-Симферополь" г.Симферополь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14</v>
      </c>
      <c r="B16" s="411"/>
      <c r="C16" s="412">
        <v>15</v>
      </c>
      <c r="D16" s="413"/>
      <c r="E16" s="414" t="str">
        <f>IF(A16="","",VLOOKUP(A16,СПИСКИ!$B:$J,2,FALSE))</f>
        <v>"ТТ-Симферополь" г.Симферополь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"Машиностроитель" г.Тихорецк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70</v>
      </c>
      <c r="B17" s="419"/>
      <c r="C17" s="419">
        <f>5*C16</f>
        <v>75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134</v>
      </c>
      <c r="C19" s="193" t="s">
        <v>81</v>
      </c>
      <c r="D19" s="78">
        <v>142</v>
      </c>
      <c r="E19" s="42" t="s">
        <v>92</v>
      </c>
      <c r="F19" s="399" t="str">
        <f>IF(B19="","",VLOOKUP(B19,СПИСКИ!$D:$J,2,FALSE))</f>
        <v>СОЛОВЕЙ Юрий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455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ЕЛИСЕЕВ Максим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596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132</v>
      </c>
      <c r="C20" s="193" t="s">
        <v>80</v>
      </c>
      <c r="D20" s="78">
        <v>143</v>
      </c>
      <c r="E20" s="42" t="s">
        <v>93</v>
      </c>
      <c r="F20" s="399" t="str">
        <f>IF(B20="","",VLOOKUP(B20,СПИСКИ!$D:$J,2,FALSE))</f>
        <v>СЕРДЮК Роман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392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ВАСИЛЕНКО Михаил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274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131</v>
      </c>
      <c r="C21" s="193" t="s">
        <v>82</v>
      </c>
      <c r="D21" s="78">
        <v>141</v>
      </c>
      <c r="E21" s="50" t="s">
        <v>84</v>
      </c>
      <c r="F21" s="402" t="str">
        <f>IF(B21="","",VLOOKUP(B21,СПИСКИ!$D:$J,2,FALSE))</f>
        <v>ТОМУЛИС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АНТИФЕЕВ Олег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416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134</v>
      </c>
      <c r="B24" s="75"/>
      <c r="C24" s="74">
        <f>IF(D20="","",D20)</f>
        <v>143</v>
      </c>
      <c r="D24" s="76"/>
      <c r="E24" s="59" t="s">
        <v>92</v>
      </c>
      <c r="F24" s="396" t="str">
        <f>IF(A24="","",VLOOKUP(A24,СПИСКИ!$D:$J,2,FALSE))</f>
        <v>СОЛОВЕЙ Юрий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ЕЛИСЕЕВ Максим</v>
      </c>
      <c r="M24" s="397"/>
      <c r="N24" s="397"/>
      <c r="O24" s="397"/>
      <c r="P24" s="397"/>
      <c r="Q24" s="397"/>
      <c r="R24" s="398">
        <v>-8</v>
      </c>
      <c r="S24" s="383"/>
      <c r="T24" s="383">
        <v>-12</v>
      </c>
      <c r="U24" s="383"/>
      <c r="V24" s="383">
        <v>-9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132</v>
      </c>
      <c r="B25" s="75"/>
      <c r="C25" s="74">
        <f>IF(D19="","",D19)</f>
        <v>142</v>
      </c>
      <c r="D25" s="76"/>
      <c r="E25" s="60" t="s">
        <v>93</v>
      </c>
      <c r="F25" s="379" t="str">
        <f>IF(A25="","",VLOOKUP(A25,СПИСКИ!$D:$J,2,FALSE))</f>
        <v>СЕРДЮК Роман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ВАСИЛЕНКО Михаил</v>
      </c>
      <c r="M25" s="364"/>
      <c r="N25" s="364"/>
      <c r="O25" s="364"/>
      <c r="P25" s="364"/>
      <c r="Q25" s="364"/>
      <c r="R25" s="365">
        <v>-7</v>
      </c>
      <c r="S25" s="352"/>
      <c r="T25" s="352">
        <v>11</v>
      </c>
      <c r="U25" s="352"/>
      <c r="V25" s="352">
        <v>-9</v>
      </c>
      <c r="W25" s="352"/>
      <c r="X25" s="352">
        <v>-13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131</v>
      </c>
      <c r="B26" s="75"/>
      <c r="C26" s="74">
        <f>IF(D21="","",D21)</f>
        <v>141</v>
      </c>
      <c r="D26" s="76"/>
      <c r="E26" s="61" t="s">
        <v>84</v>
      </c>
      <c r="F26" s="379" t="str">
        <f>IF(A26="","",VLOOKUP(A26,СПИСКИ!$D:$J,2,FALSE))</f>
        <v>ТОМУЛИС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АНТИФЕЕВ Олег</v>
      </c>
      <c r="M26" s="380"/>
      <c r="N26" s="380"/>
      <c r="O26" s="380"/>
      <c r="P26" s="380"/>
      <c r="Q26" s="381"/>
      <c r="R26" s="382">
        <v>-10</v>
      </c>
      <c r="S26" s="366"/>
      <c r="T26" s="366">
        <v>-3</v>
      </c>
      <c r="U26" s="366"/>
      <c r="V26" s="366">
        <v>-5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134</v>
      </c>
      <c r="B27" s="75"/>
      <c r="C27" s="74">
        <f>IF(D19="","",D19)</f>
        <v>142</v>
      </c>
      <c r="D27" s="76"/>
      <c r="E27" s="60" t="s">
        <v>986</v>
      </c>
      <c r="F27" s="363" t="str">
        <f>IF(A27="","",VLOOKUP(A27,СПИСКИ!$D:$J,2,FALSE))</f>
        <v>СОЛОВЕЙ Юрий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ВАСИЛЕНКО Михаил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132</v>
      </c>
      <c r="B28" s="75"/>
      <c r="C28" s="74">
        <f>D20</f>
        <v>143</v>
      </c>
      <c r="D28" s="76"/>
      <c r="E28" s="63" t="s">
        <v>985</v>
      </c>
      <c r="F28" s="360" t="str">
        <f>IF(A28="","",VLOOKUP(A28,СПИСКИ!$D:$J,2,FALSE))</f>
        <v>СЕРДЮК Роман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ЕЛИСЕЕВ Максим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15"/>
  <sheetViews>
    <sheetView tabSelected="1" topLeftCell="A7" workbookViewId="0">
      <selection activeCell="CE30" sqref="CE30"/>
    </sheetView>
  </sheetViews>
  <sheetFormatPr defaultRowHeight="12.75" outlineLevelCol="1"/>
  <cols>
    <col min="1" max="1" width="4.140625" style="103" customWidth="1"/>
    <col min="2" max="2" width="4.140625" style="103" hidden="1" customWidth="1" outlineLevel="1"/>
    <col min="3" max="3" width="22.42578125" style="107" customWidth="1" collapsed="1"/>
    <col min="4" max="4" width="0.85546875" style="103" customWidth="1"/>
    <col min="5" max="5" width="2.7109375" style="103" customWidth="1"/>
    <col min="6" max="7" width="0.85546875" style="103" customWidth="1"/>
    <col min="8" max="8" width="2.7109375" style="103" customWidth="1"/>
    <col min="9" max="10" width="0.85546875" style="103" customWidth="1"/>
    <col min="11" max="11" width="2.7109375" style="103" customWidth="1"/>
    <col min="12" max="13" width="0.85546875" style="103" customWidth="1"/>
    <col min="14" max="14" width="2.7109375" style="103" customWidth="1"/>
    <col min="15" max="16" width="0.85546875" style="103" customWidth="1"/>
    <col min="17" max="17" width="2.7109375" style="103" customWidth="1"/>
    <col min="18" max="19" width="0.85546875" style="103" customWidth="1"/>
    <col min="20" max="20" width="2.7109375" style="103" customWidth="1"/>
    <col min="21" max="22" width="0.85546875" style="103" customWidth="1"/>
    <col min="23" max="23" width="2.7109375" style="103" customWidth="1"/>
    <col min="24" max="25" width="0.85546875" style="103" customWidth="1"/>
    <col min="26" max="26" width="2.7109375" style="103" customWidth="1"/>
    <col min="27" max="28" width="0.85546875" style="103" customWidth="1"/>
    <col min="29" max="29" width="2.7109375" style="103" customWidth="1"/>
    <col min="30" max="31" width="0.85546875" style="103" customWidth="1"/>
    <col min="32" max="32" width="2.7109375" style="103" customWidth="1"/>
    <col min="33" max="34" width="0.85546875" style="103" customWidth="1"/>
    <col min="35" max="35" width="2.7109375" style="103" customWidth="1"/>
    <col min="36" max="37" width="0.85546875" style="103" customWidth="1"/>
    <col min="38" max="38" width="2.7109375" style="103" customWidth="1"/>
    <col min="39" max="40" width="0.85546875" style="103" customWidth="1"/>
    <col min="41" max="41" width="2.7109375" style="103" customWidth="1"/>
    <col min="42" max="43" width="0.85546875" style="103" customWidth="1"/>
    <col min="44" max="44" width="2.7109375" style="103" customWidth="1"/>
    <col min="45" max="46" width="0.85546875" style="103" customWidth="1"/>
    <col min="47" max="47" width="2.7109375" style="103" customWidth="1"/>
    <col min="48" max="49" width="0.85546875" style="103" customWidth="1"/>
    <col min="50" max="50" width="2.7109375" style="103" customWidth="1"/>
    <col min="51" max="51" width="0.85546875" style="103" customWidth="1"/>
    <col min="52" max="52" width="0.85546875" style="103" hidden="1" customWidth="1"/>
    <col min="53" max="53" width="2.7109375" style="103" hidden="1" customWidth="1"/>
    <col min="54" max="55" width="0.85546875" style="103" hidden="1" customWidth="1"/>
    <col min="56" max="56" width="2.7109375" style="103" hidden="1" customWidth="1"/>
    <col min="57" max="58" width="0.85546875" style="103" hidden="1" customWidth="1"/>
    <col min="59" max="59" width="2.7109375" style="103" hidden="1" customWidth="1"/>
    <col min="60" max="61" width="0.85546875" style="103" hidden="1" customWidth="1"/>
    <col min="62" max="62" width="2.7109375" style="103" hidden="1" customWidth="1"/>
    <col min="63" max="64" width="0.85546875" style="103" hidden="1" customWidth="1"/>
    <col min="65" max="65" width="2.7109375" style="103" hidden="1" customWidth="1"/>
    <col min="66" max="67" width="0.85546875" style="103" hidden="1" customWidth="1"/>
    <col min="68" max="68" width="2.7109375" style="103" hidden="1" customWidth="1"/>
    <col min="69" max="70" width="0.85546875" style="103" hidden="1" customWidth="1"/>
    <col min="71" max="71" width="2.7109375" style="103" hidden="1" customWidth="1"/>
    <col min="72" max="73" width="0.85546875" style="103" hidden="1" customWidth="1"/>
    <col min="74" max="74" width="2.7109375" style="103" hidden="1" customWidth="1"/>
    <col min="75" max="75" width="5" style="103" customWidth="1"/>
    <col min="76" max="78" width="4.140625" style="103" customWidth="1"/>
    <col min="79" max="79" width="4.28515625" style="103" bestFit="1" customWidth="1"/>
    <col min="80" max="80" width="3.42578125" style="103" bestFit="1" customWidth="1"/>
    <col min="81" max="81" width="2" style="103" bestFit="1" customWidth="1"/>
    <col min="82" max="82" width="3.42578125" style="103" bestFit="1" customWidth="1"/>
    <col min="84" max="84" width="4.42578125" style="103" bestFit="1" customWidth="1"/>
    <col min="85" max="85" width="3.28515625" style="103" bestFit="1" customWidth="1"/>
    <col min="86" max="86" width="1.7109375" style="103" bestFit="1" customWidth="1"/>
    <col min="87" max="87" width="3.28515625" style="103" bestFit="1" customWidth="1"/>
    <col min="88" max="88" width="3.28515625" style="105" customWidth="1"/>
    <col min="89" max="89" width="4.42578125" style="103" bestFit="1" customWidth="1"/>
    <col min="90" max="90" width="3.140625" style="103" bestFit="1" customWidth="1"/>
    <col min="91" max="91" width="1.85546875" style="103" bestFit="1" customWidth="1"/>
    <col min="92" max="92" width="3.140625" style="103" bestFit="1" customWidth="1"/>
    <col min="93" max="287" width="9.140625" style="103"/>
    <col min="288" max="288" width="4.140625" style="103" customWidth="1"/>
    <col min="289" max="289" width="22.42578125" style="103" customWidth="1"/>
    <col min="290" max="318" width="4.140625" style="103" customWidth="1"/>
    <col min="319" max="543" width="9.140625" style="103"/>
    <col min="544" max="544" width="4.140625" style="103" customWidth="1"/>
    <col min="545" max="545" width="22.42578125" style="103" customWidth="1"/>
    <col min="546" max="574" width="4.140625" style="103" customWidth="1"/>
    <col min="575" max="799" width="9.140625" style="103"/>
    <col min="800" max="800" width="4.140625" style="103" customWidth="1"/>
    <col min="801" max="801" width="22.42578125" style="103" customWidth="1"/>
    <col min="802" max="830" width="4.140625" style="103" customWidth="1"/>
    <col min="831" max="1055" width="9.140625" style="103"/>
    <col min="1056" max="1056" width="4.140625" style="103" customWidth="1"/>
    <col min="1057" max="1057" width="22.42578125" style="103" customWidth="1"/>
    <col min="1058" max="1086" width="4.140625" style="103" customWidth="1"/>
    <col min="1087" max="1311" width="9.140625" style="103"/>
    <col min="1312" max="1312" width="4.140625" style="103" customWidth="1"/>
    <col min="1313" max="1313" width="22.42578125" style="103" customWidth="1"/>
    <col min="1314" max="1342" width="4.140625" style="103" customWidth="1"/>
    <col min="1343" max="1567" width="9.140625" style="103"/>
    <col min="1568" max="1568" width="4.140625" style="103" customWidth="1"/>
    <col min="1569" max="1569" width="22.42578125" style="103" customWidth="1"/>
    <col min="1570" max="1598" width="4.140625" style="103" customWidth="1"/>
    <col min="1599" max="1823" width="9.140625" style="103"/>
    <col min="1824" max="1824" width="4.140625" style="103" customWidth="1"/>
    <col min="1825" max="1825" width="22.42578125" style="103" customWidth="1"/>
    <col min="1826" max="1854" width="4.140625" style="103" customWidth="1"/>
    <col min="1855" max="2079" width="9.140625" style="103"/>
    <col min="2080" max="2080" width="4.140625" style="103" customWidth="1"/>
    <col min="2081" max="2081" width="22.42578125" style="103" customWidth="1"/>
    <col min="2082" max="2110" width="4.140625" style="103" customWidth="1"/>
    <col min="2111" max="2335" width="9.140625" style="103"/>
    <col min="2336" max="2336" width="4.140625" style="103" customWidth="1"/>
    <col min="2337" max="2337" width="22.42578125" style="103" customWidth="1"/>
    <col min="2338" max="2366" width="4.140625" style="103" customWidth="1"/>
    <col min="2367" max="2591" width="9.140625" style="103"/>
    <col min="2592" max="2592" width="4.140625" style="103" customWidth="1"/>
    <col min="2593" max="2593" width="22.42578125" style="103" customWidth="1"/>
    <col min="2594" max="2622" width="4.140625" style="103" customWidth="1"/>
    <col min="2623" max="2847" width="9.140625" style="103"/>
    <col min="2848" max="2848" width="4.140625" style="103" customWidth="1"/>
    <col min="2849" max="2849" width="22.42578125" style="103" customWidth="1"/>
    <col min="2850" max="2878" width="4.140625" style="103" customWidth="1"/>
    <col min="2879" max="3103" width="9.140625" style="103"/>
    <col min="3104" max="3104" width="4.140625" style="103" customWidth="1"/>
    <col min="3105" max="3105" width="22.42578125" style="103" customWidth="1"/>
    <col min="3106" max="3134" width="4.140625" style="103" customWidth="1"/>
    <col min="3135" max="3359" width="9.140625" style="103"/>
    <col min="3360" max="3360" width="4.140625" style="103" customWidth="1"/>
    <col min="3361" max="3361" width="22.42578125" style="103" customWidth="1"/>
    <col min="3362" max="3390" width="4.140625" style="103" customWidth="1"/>
    <col min="3391" max="3615" width="9.140625" style="103"/>
    <col min="3616" max="3616" width="4.140625" style="103" customWidth="1"/>
    <col min="3617" max="3617" width="22.42578125" style="103" customWidth="1"/>
    <col min="3618" max="3646" width="4.140625" style="103" customWidth="1"/>
    <col min="3647" max="3871" width="9.140625" style="103"/>
    <col min="3872" max="3872" width="4.140625" style="103" customWidth="1"/>
    <col min="3873" max="3873" width="22.42578125" style="103" customWidth="1"/>
    <col min="3874" max="3902" width="4.140625" style="103" customWidth="1"/>
    <col min="3903" max="4127" width="9.140625" style="103"/>
    <col min="4128" max="4128" width="4.140625" style="103" customWidth="1"/>
    <col min="4129" max="4129" width="22.42578125" style="103" customWidth="1"/>
    <col min="4130" max="4158" width="4.140625" style="103" customWidth="1"/>
    <col min="4159" max="4383" width="9.140625" style="103"/>
    <col min="4384" max="4384" width="4.140625" style="103" customWidth="1"/>
    <col min="4385" max="4385" width="22.42578125" style="103" customWidth="1"/>
    <col min="4386" max="4414" width="4.140625" style="103" customWidth="1"/>
    <col min="4415" max="4639" width="9.140625" style="103"/>
    <col min="4640" max="4640" width="4.140625" style="103" customWidth="1"/>
    <col min="4641" max="4641" width="22.42578125" style="103" customWidth="1"/>
    <col min="4642" max="4670" width="4.140625" style="103" customWidth="1"/>
    <col min="4671" max="4895" width="9.140625" style="103"/>
    <col min="4896" max="4896" width="4.140625" style="103" customWidth="1"/>
    <col min="4897" max="4897" width="22.42578125" style="103" customWidth="1"/>
    <col min="4898" max="4926" width="4.140625" style="103" customWidth="1"/>
    <col min="4927" max="5151" width="9.140625" style="103"/>
    <col min="5152" max="5152" width="4.140625" style="103" customWidth="1"/>
    <col min="5153" max="5153" width="22.42578125" style="103" customWidth="1"/>
    <col min="5154" max="5182" width="4.140625" style="103" customWidth="1"/>
    <col min="5183" max="5407" width="9.140625" style="103"/>
    <col min="5408" max="5408" width="4.140625" style="103" customWidth="1"/>
    <col min="5409" max="5409" width="22.42578125" style="103" customWidth="1"/>
    <col min="5410" max="5438" width="4.140625" style="103" customWidth="1"/>
    <col min="5439" max="5663" width="9.140625" style="103"/>
    <col min="5664" max="5664" width="4.140625" style="103" customWidth="1"/>
    <col min="5665" max="5665" width="22.42578125" style="103" customWidth="1"/>
    <col min="5666" max="5694" width="4.140625" style="103" customWidth="1"/>
    <col min="5695" max="5919" width="9.140625" style="103"/>
    <col min="5920" max="5920" width="4.140625" style="103" customWidth="1"/>
    <col min="5921" max="5921" width="22.42578125" style="103" customWidth="1"/>
    <col min="5922" max="5950" width="4.140625" style="103" customWidth="1"/>
    <col min="5951" max="6175" width="9.140625" style="103"/>
    <col min="6176" max="6176" width="4.140625" style="103" customWidth="1"/>
    <col min="6177" max="6177" width="22.42578125" style="103" customWidth="1"/>
    <col min="6178" max="6206" width="4.140625" style="103" customWidth="1"/>
    <col min="6207" max="6431" width="9.140625" style="103"/>
    <col min="6432" max="6432" width="4.140625" style="103" customWidth="1"/>
    <col min="6433" max="6433" width="22.42578125" style="103" customWidth="1"/>
    <col min="6434" max="6462" width="4.140625" style="103" customWidth="1"/>
    <col min="6463" max="6687" width="9.140625" style="103"/>
    <col min="6688" max="6688" width="4.140625" style="103" customWidth="1"/>
    <col min="6689" max="6689" width="22.42578125" style="103" customWidth="1"/>
    <col min="6690" max="6718" width="4.140625" style="103" customWidth="1"/>
    <col min="6719" max="6943" width="9.140625" style="103"/>
    <col min="6944" max="6944" width="4.140625" style="103" customWidth="1"/>
    <col min="6945" max="6945" width="22.42578125" style="103" customWidth="1"/>
    <col min="6946" max="6974" width="4.140625" style="103" customWidth="1"/>
    <col min="6975" max="7199" width="9.140625" style="103"/>
    <col min="7200" max="7200" width="4.140625" style="103" customWidth="1"/>
    <col min="7201" max="7201" width="22.42578125" style="103" customWidth="1"/>
    <col min="7202" max="7230" width="4.140625" style="103" customWidth="1"/>
    <col min="7231" max="7455" width="9.140625" style="103"/>
    <col min="7456" max="7456" width="4.140625" style="103" customWidth="1"/>
    <col min="7457" max="7457" width="22.42578125" style="103" customWidth="1"/>
    <col min="7458" max="7486" width="4.140625" style="103" customWidth="1"/>
    <col min="7487" max="7711" width="9.140625" style="103"/>
    <col min="7712" max="7712" width="4.140625" style="103" customWidth="1"/>
    <col min="7713" max="7713" width="22.42578125" style="103" customWidth="1"/>
    <col min="7714" max="7742" width="4.140625" style="103" customWidth="1"/>
    <col min="7743" max="7967" width="9.140625" style="103"/>
    <col min="7968" max="7968" width="4.140625" style="103" customWidth="1"/>
    <col min="7969" max="7969" width="22.42578125" style="103" customWidth="1"/>
    <col min="7970" max="7998" width="4.140625" style="103" customWidth="1"/>
    <col min="7999" max="8223" width="9.140625" style="103"/>
    <col min="8224" max="8224" width="4.140625" style="103" customWidth="1"/>
    <col min="8225" max="8225" width="22.42578125" style="103" customWidth="1"/>
    <col min="8226" max="8254" width="4.140625" style="103" customWidth="1"/>
    <col min="8255" max="8479" width="9.140625" style="103"/>
    <col min="8480" max="8480" width="4.140625" style="103" customWidth="1"/>
    <col min="8481" max="8481" width="22.42578125" style="103" customWidth="1"/>
    <col min="8482" max="8510" width="4.140625" style="103" customWidth="1"/>
    <col min="8511" max="8735" width="9.140625" style="103"/>
    <col min="8736" max="8736" width="4.140625" style="103" customWidth="1"/>
    <col min="8737" max="8737" width="22.42578125" style="103" customWidth="1"/>
    <col min="8738" max="8766" width="4.140625" style="103" customWidth="1"/>
    <col min="8767" max="8991" width="9.140625" style="103"/>
    <col min="8992" max="8992" width="4.140625" style="103" customWidth="1"/>
    <col min="8993" max="8993" width="22.42578125" style="103" customWidth="1"/>
    <col min="8994" max="9022" width="4.140625" style="103" customWidth="1"/>
    <col min="9023" max="9247" width="9.140625" style="103"/>
    <col min="9248" max="9248" width="4.140625" style="103" customWidth="1"/>
    <col min="9249" max="9249" width="22.42578125" style="103" customWidth="1"/>
    <col min="9250" max="9278" width="4.140625" style="103" customWidth="1"/>
    <col min="9279" max="9503" width="9.140625" style="103"/>
    <col min="9504" max="9504" width="4.140625" style="103" customWidth="1"/>
    <col min="9505" max="9505" width="22.42578125" style="103" customWidth="1"/>
    <col min="9506" max="9534" width="4.140625" style="103" customWidth="1"/>
    <col min="9535" max="9759" width="9.140625" style="103"/>
    <col min="9760" max="9760" width="4.140625" style="103" customWidth="1"/>
    <col min="9761" max="9761" width="22.42578125" style="103" customWidth="1"/>
    <col min="9762" max="9790" width="4.140625" style="103" customWidth="1"/>
    <col min="9791" max="10015" width="9.140625" style="103"/>
    <col min="10016" max="10016" width="4.140625" style="103" customWidth="1"/>
    <col min="10017" max="10017" width="22.42578125" style="103" customWidth="1"/>
    <col min="10018" max="10046" width="4.140625" style="103" customWidth="1"/>
    <col min="10047" max="10271" width="9.140625" style="103"/>
    <col min="10272" max="10272" width="4.140625" style="103" customWidth="1"/>
    <col min="10273" max="10273" width="22.42578125" style="103" customWidth="1"/>
    <col min="10274" max="10302" width="4.140625" style="103" customWidth="1"/>
    <col min="10303" max="10527" width="9.140625" style="103"/>
    <col min="10528" max="10528" width="4.140625" style="103" customWidth="1"/>
    <col min="10529" max="10529" width="22.42578125" style="103" customWidth="1"/>
    <col min="10530" max="10558" width="4.140625" style="103" customWidth="1"/>
    <col min="10559" max="10783" width="9.140625" style="103"/>
    <col min="10784" max="10784" width="4.140625" style="103" customWidth="1"/>
    <col min="10785" max="10785" width="22.42578125" style="103" customWidth="1"/>
    <col min="10786" max="10814" width="4.140625" style="103" customWidth="1"/>
    <col min="10815" max="11039" width="9.140625" style="103"/>
    <col min="11040" max="11040" width="4.140625" style="103" customWidth="1"/>
    <col min="11041" max="11041" width="22.42578125" style="103" customWidth="1"/>
    <col min="11042" max="11070" width="4.140625" style="103" customWidth="1"/>
    <col min="11071" max="11295" width="9.140625" style="103"/>
    <col min="11296" max="11296" width="4.140625" style="103" customWidth="1"/>
    <col min="11297" max="11297" width="22.42578125" style="103" customWidth="1"/>
    <col min="11298" max="11326" width="4.140625" style="103" customWidth="1"/>
    <col min="11327" max="11551" width="9.140625" style="103"/>
    <col min="11552" max="11552" width="4.140625" style="103" customWidth="1"/>
    <col min="11553" max="11553" width="22.42578125" style="103" customWidth="1"/>
    <col min="11554" max="11582" width="4.140625" style="103" customWidth="1"/>
    <col min="11583" max="11807" width="9.140625" style="103"/>
    <col min="11808" max="11808" width="4.140625" style="103" customWidth="1"/>
    <col min="11809" max="11809" width="22.42578125" style="103" customWidth="1"/>
    <col min="11810" max="11838" width="4.140625" style="103" customWidth="1"/>
    <col min="11839" max="12063" width="9.140625" style="103"/>
    <col min="12064" max="12064" width="4.140625" style="103" customWidth="1"/>
    <col min="12065" max="12065" width="22.42578125" style="103" customWidth="1"/>
    <col min="12066" max="12094" width="4.140625" style="103" customWidth="1"/>
    <col min="12095" max="12319" width="9.140625" style="103"/>
    <col min="12320" max="12320" width="4.140625" style="103" customWidth="1"/>
    <col min="12321" max="12321" width="22.42578125" style="103" customWidth="1"/>
    <col min="12322" max="12350" width="4.140625" style="103" customWidth="1"/>
    <col min="12351" max="12575" width="9.140625" style="103"/>
    <col min="12576" max="12576" width="4.140625" style="103" customWidth="1"/>
    <col min="12577" max="12577" width="22.42578125" style="103" customWidth="1"/>
    <col min="12578" max="12606" width="4.140625" style="103" customWidth="1"/>
    <col min="12607" max="12831" width="9.140625" style="103"/>
    <col min="12832" max="12832" width="4.140625" style="103" customWidth="1"/>
    <col min="12833" max="12833" width="22.42578125" style="103" customWidth="1"/>
    <col min="12834" max="12862" width="4.140625" style="103" customWidth="1"/>
    <col min="12863" max="13087" width="9.140625" style="103"/>
    <col min="13088" max="13088" width="4.140625" style="103" customWidth="1"/>
    <col min="13089" max="13089" width="22.42578125" style="103" customWidth="1"/>
    <col min="13090" max="13118" width="4.140625" style="103" customWidth="1"/>
    <col min="13119" max="13343" width="9.140625" style="103"/>
    <col min="13344" max="13344" width="4.140625" style="103" customWidth="1"/>
    <col min="13345" max="13345" width="22.42578125" style="103" customWidth="1"/>
    <col min="13346" max="13374" width="4.140625" style="103" customWidth="1"/>
    <col min="13375" max="13599" width="9.140625" style="103"/>
    <col min="13600" max="13600" width="4.140625" style="103" customWidth="1"/>
    <col min="13601" max="13601" width="22.42578125" style="103" customWidth="1"/>
    <col min="13602" max="13630" width="4.140625" style="103" customWidth="1"/>
    <col min="13631" max="13855" width="9.140625" style="103"/>
    <col min="13856" max="13856" width="4.140625" style="103" customWidth="1"/>
    <col min="13857" max="13857" width="22.42578125" style="103" customWidth="1"/>
    <col min="13858" max="13886" width="4.140625" style="103" customWidth="1"/>
    <col min="13887" max="14111" width="9.140625" style="103"/>
    <col min="14112" max="14112" width="4.140625" style="103" customWidth="1"/>
    <col min="14113" max="14113" width="22.42578125" style="103" customWidth="1"/>
    <col min="14114" max="14142" width="4.140625" style="103" customWidth="1"/>
    <col min="14143" max="14367" width="9.140625" style="103"/>
    <col min="14368" max="14368" width="4.140625" style="103" customWidth="1"/>
    <col min="14369" max="14369" width="22.42578125" style="103" customWidth="1"/>
    <col min="14370" max="14398" width="4.140625" style="103" customWidth="1"/>
    <col min="14399" max="14623" width="9.140625" style="103"/>
    <col min="14624" max="14624" width="4.140625" style="103" customWidth="1"/>
    <col min="14625" max="14625" width="22.42578125" style="103" customWidth="1"/>
    <col min="14626" max="14654" width="4.140625" style="103" customWidth="1"/>
    <col min="14655" max="14879" width="9.140625" style="103"/>
    <col min="14880" max="14880" width="4.140625" style="103" customWidth="1"/>
    <col min="14881" max="14881" width="22.42578125" style="103" customWidth="1"/>
    <col min="14882" max="14910" width="4.140625" style="103" customWidth="1"/>
    <col min="14911" max="15135" width="9.140625" style="103"/>
    <col min="15136" max="15136" width="4.140625" style="103" customWidth="1"/>
    <col min="15137" max="15137" width="22.42578125" style="103" customWidth="1"/>
    <col min="15138" max="15166" width="4.140625" style="103" customWidth="1"/>
    <col min="15167" max="15391" width="9.140625" style="103"/>
    <col min="15392" max="15392" width="4.140625" style="103" customWidth="1"/>
    <col min="15393" max="15393" width="22.42578125" style="103" customWidth="1"/>
    <col min="15394" max="15422" width="4.140625" style="103" customWidth="1"/>
    <col min="15423" max="15647" width="9.140625" style="103"/>
    <col min="15648" max="15648" width="4.140625" style="103" customWidth="1"/>
    <col min="15649" max="15649" width="22.42578125" style="103" customWidth="1"/>
    <col min="15650" max="15678" width="4.140625" style="103" customWidth="1"/>
    <col min="15679" max="15903" width="9.140625" style="103"/>
    <col min="15904" max="15904" width="4.140625" style="103" customWidth="1"/>
    <col min="15905" max="15905" width="22.42578125" style="103" customWidth="1"/>
    <col min="15906" max="15934" width="4.140625" style="103" customWidth="1"/>
    <col min="15935" max="16159" width="9.140625" style="103"/>
    <col min="16160" max="16160" width="4.140625" style="103" customWidth="1"/>
    <col min="16161" max="16161" width="22.42578125" style="103" customWidth="1"/>
    <col min="16162" max="16190" width="4.140625" style="103" customWidth="1"/>
    <col min="16191" max="16384" width="9.140625" style="103"/>
  </cols>
  <sheetData>
    <row r="1" spans="1:90">
      <c r="A1" s="303" t="s">
        <v>13579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E1" s="103"/>
    </row>
    <row r="2" spans="1:90">
      <c r="A2" s="303" t="s">
        <v>7407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E2" s="103"/>
    </row>
    <row r="3" spans="1:90">
      <c r="A3" s="303" t="s">
        <v>9514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E3" s="103"/>
    </row>
    <row r="4" spans="1:90" ht="10.5" customHeight="1">
      <c r="A4" s="220"/>
      <c r="B4" s="220"/>
      <c r="C4" s="221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2"/>
      <c r="BY4" s="222"/>
      <c r="BZ4" s="222"/>
      <c r="CE4" s="103"/>
    </row>
    <row r="5" spans="1:90" ht="12.75" customHeight="1">
      <c r="A5" s="223" t="s">
        <v>73</v>
      </c>
      <c r="B5" s="223"/>
      <c r="C5" s="224"/>
      <c r="D5" s="312">
        <v>1</v>
      </c>
      <c r="E5" s="313"/>
      <c r="F5" s="314"/>
      <c r="G5" s="312">
        <v>2</v>
      </c>
      <c r="H5" s="313"/>
      <c r="I5" s="314"/>
      <c r="J5" s="312">
        <v>3</v>
      </c>
      <c r="K5" s="313"/>
      <c r="L5" s="314"/>
      <c r="M5" s="312">
        <v>4</v>
      </c>
      <c r="N5" s="313"/>
      <c r="O5" s="314"/>
      <c r="P5" s="312">
        <v>5</v>
      </c>
      <c r="Q5" s="313"/>
      <c r="R5" s="314"/>
      <c r="S5" s="312">
        <v>6</v>
      </c>
      <c r="T5" s="313"/>
      <c r="U5" s="314"/>
      <c r="V5" s="312">
        <v>7</v>
      </c>
      <c r="W5" s="313"/>
      <c r="X5" s="314"/>
      <c r="Y5" s="312">
        <v>8</v>
      </c>
      <c r="Z5" s="313"/>
      <c r="AA5" s="314"/>
      <c r="AB5" s="312">
        <v>9</v>
      </c>
      <c r="AC5" s="313"/>
      <c r="AD5" s="314"/>
      <c r="AE5" s="312">
        <v>10</v>
      </c>
      <c r="AF5" s="313"/>
      <c r="AG5" s="314"/>
      <c r="AH5" s="312">
        <v>11</v>
      </c>
      <c r="AI5" s="313"/>
      <c r="AJ5" s="314"/>
      <c r="AK5" s="312">
        <v>12</v>
      </c>
      <c r="AL5" s="313"/>
      <c r="AM5" s="314"/>
      <c r="AN5" s="312">
        <v>13</v>
      </c>
      <c r="AO5" s="313"/>
      <c r="AP5" s="314"/>
      <c r="AQ5" s="312">
        <v>14</v>
      </c>
      <c r="AR5" s="313"/>
      <c r="AS5" s="314"/>
      <c r="AT5" s="312">
        <v>15</v>
      </c>
      <c r="AU5" s="313"/>
      <c r="AV5" s="314"/>
      <c r="AW5" s="312">
        <v>16</v>
      </c>
      <c r="AX5" s="313"/>
      <c r="AY5" s="314"/>
      <c r="AZ5" s="312">
        <v>17</v>
      </c>
      <c r="BA5" s="313"/>
      <c r="BB5" s="314"/>
      <c r="BC5" s="312">
        <v>18</v>
      </c>
      <c r="BD5" s="313"/>
      <c r="BE5" s="314"/>
      <c r="BF5" s="312">
        <v>19</v>
      </c>
      <c r="BG5" s="313"/>
      <c r="BH5" s="314"/>
      <c r="BI5" s="312">
        <v>20</v>
      </c>
      <c r="BJ5" s="313"/>
      <c r="BK5" s="314"/>
      <c r="BL5" s="312">
        <v>21</v>
      </c>
      <c r="BM5" s="313"/>
      <c r="BN5" s="314"/>
      <c r="BO5" s="312">
        <v>22</v>
      </c>
      <c r="BP5" s="313"/>
      <c r="BQ5" s="314"/>
      <c r="BR5" s="312">
        <v>23</v>
      </c>
      <c r="BS5" s="313"/>
      <c r="BT5" s="314"/>
      <c r="BU5" s="312" t="s">
        <v>13531</v>
      </c>
      <c r="BV5" s="313"/>
      <c r="BW5" s="314"/>
      <c r="BX5" s="225" t="s">
        <v>13666</v>
      </c>
      <c r="BY5" s="225" t="s">
        <v>13663</v>
      </c>
      <c r="BZ5" s="225" t="s">
        <v>2015</v>
      </c>
      <c r="CE5" s="103"/>
    </row>
    <row r="6" spans="1:90" ht="12" customHeight="1">
      <c r="A6" s="295">
        <v>1</v>
      </c>
      <c r="B6" s="295">
        <v>1</v>
      </c>
      <c r="C6" s="320" t="str">
        <f>IF(B6=0,"",IF(B6="","",VLOOKUP(B6,СПИСКИ!$B:$J,2,FALSE)))</f>
        <v>"ДПМ-Альянс" г.Краснодар</v>
      </c>
      <c r="D6" s="306">
        <v>1</v>
      </c>
      <c r="E6" s="307"/>
      <c r="F6" s="308"/>
      <c r="G6" s="226"/>
      <c r="H6" s="229">
        <v>0</v>
      </c>
      <c r="I6" s="228"/>
      <c r="J6" s="226"/>
      <c r="K6" s="229">
        <v>0</v>
      </c>
      <c r="L6" s="228"/>
      <c r="M6" s="226"/>
      <c r="N6" s="227"/>
      <c r="O6" s="228"/>
      <c r="P6" s="226"/>
      <c r="Q6" s="227"/>
      <c r="R6" s="228"/>
      <c r="S6" s="226"/>
      <c r="T6" s="229">
        <v>2</v>
      </c>
      <c r="U6" s="228"/>
      <c r="V6" s="226"/>
      <c r="W6" s="229">
        <v>2</v>
      </c>
      <c r="X6" s="228"/>
      <c r="Y6" s="226"/>
      <c r="Z6" s="229">
        <v>1</v>
      </c>
      <c r="AA6" s="228"/>
      <c r="AB6" s="226"/>
      <c r="AC6" s="229">
        <v>2</v>
      </c>
      <c r="AD6" s="228"/>
      <c r="AE6" s="226"/>
      <c r="AF6" s="229">
        <v>2</v>
      </c>
      <c r="AG6" s="228"/>
      <c r="AH6" s="226"/>
      <c r="AI6" s="229">
        <v>2</v>
      </c>
      <c r="AJ6" s="228"/>
      <c r="AK6" s="226"/>
      <c r="AL6" s="229">
        <v>2</v>
      </c>
      <c r="AM6" s="228"/>
      <c r="AN6" s="226"/>
      <c r="AO6" s="229">
        <v>2</v>
      </c>
      <c r="AP6" s="228"/>
      <c r="AQ6" s="226"/>
      <c r="AR6" s="229">
        <v>2</v>
      </c>
      <c r="AS6" s="228"/>
      <c r="AT6" s="226"/>
      <c r="AU6" s="229">
        <v>2</v>
      </c>
      <c r="AV6" s="228"/>
      <c r="AW6" s="226"/>
      <c r="AX6" s="229">
        <v>2</v>
      </c>
      <c r="AY6" s="228"/>
      <c r="AZ6" s="226"/>
      <c r="BA6" s="227"/>
      <c r="BB6" s="228"/>
      <c r="BC6" s="226"/>
      <c r="BD6" s="227"/>
      <c r="BE6" s="228"/>
      <c r="BF6" s="226"/>
      <c r="BG6" s="227"/>
      <c r="BH6" s="228"/>
      <c r="BI6" s="226"/>
      <c r="BJ6" s="227"/>
      <c r="BK6" s="228"/>
      <c r="BL6" s="226"/>
      <c r="BM6" s="227"/>
      <c r="BN6" s="228"/>
      <c r="BO6" s="226"/>
      <c r="BP6" s="227"/>
      <c r="BQ6" s="228"/>
      <c r="BR6" s="226"/>
      <c r="BS6" s="227"/>
      <c r="BT6" s="228"/>
      <c r="BU6" s="473">
        <v>29</v>
      </c>
      <c r="BV6" s="474"/>
      <c r="BW6" s="475"/>
      <c r="BX6" s="295">
        <v>21</v>
      </c>
      <c r="BY6" s="295">
        <v>50</v>
      </c>
      <c r="BZ6" s="295">
        <v>3</v>
      </c>
      <c r="CE6" s="103"/>
    </row>
    <row r="7" spans="1:90" ht="13.5" customHeight="1">
      <c r="A7" s="296"/>
      <c r="B7" s="296"/>
      <c r="C7" s="321"/>
      <c r="D7" s="309"/>
      <c r="E7" s="310"/>
      <c r="F7" s="311"/>
      <c r="G7" s="315" t="s">
        <v>13645</v>
      </c>
      <c r="H7" s="316"/>
      <c r="I7" s="317"/>
      <c r="J7" s="315" t="s">
        <v>13645</v>
      </c>
      <c r="K7" s="316"/>
      <c r="L7" s="317"/>
      <c r="M7" s="297"/>
      <c r="N7" s="298"/>
      <c r="O7" s="299"/>
      <c r="P7" s="297"/>
      <c r="Q7" s="298"/>
      <c r="R7" s="299"/>
      <c r="S7" s="315" t="s">
        <v>13642</v>
      </c>
      <c r="T7" s="316"/>
      <c r="U7" s="317"/>
      <c r="V7" s="315" t="s">
        <v>13642</v>
      </c>
      <c r="W7" s="316"/>
      <c r="X7" s="317"/>
      <c r="Y7" s="315" t="s">
        <v>13646</v>
      </c>
      <c r="Z7" s="316"/>
      <c r="AA7" s="317"/>
      <c r="AB7" s="315" t="s">
        <v>13642</v>
      </c>
      <c r="AC7" s="316"/>
      <c r="AD7" s="317"/>
      <c r="AE7" s="315" t="s">
        <v>13641</v>
      </c>
      <c r="AF7" s="316"/>
      <c r="AG7" s="317"/>
      <c r="AH7" s="315" t="s">
        <v>13641</v>
      </c>
      <c r="AI7" s="316"/>
      <c r="AJ7" s="317"/>
      <c r="AK7" s="315" t="s">
        <v>13642</v>
      </c>
      <c r="AL7" s="316"/>
      <c r="AM7" s="317"/>
      <c r="AN7" s="315" t="s">
        <v>13641</v>
      </c>
      <c r="AO7" s="316"/>
      <c r="AP7" s="317"/>
      <c r="AQ7" s="315" t="s">
        <v>13641</v>
      </c>
      <c r="AR7" s="316"/>
      <c r="AS7" s="317"/>
      <c r="AT7" s="315" t="s">
        <v>13641</v>
      </c>
      <c r="AU7" s="316"/>
      <c r="AV7" s="317"/>
      <c r="AW7" s="315" t="s">
        <v>13641</v>
      </c>
      <c r="AX7" s="316"/>
      <c r="AY7" s="317"/>
      <c r="AZ7" s="297"/>
      <c r="BA7" s="298"/>
      <c r="BB7" s="299"/>
      <c r="BC7" s="297"/>
      <c r="BD7" s="298"/>
      <c r="BE7" s="299"/>
      <c r="BF7" s="297"/>
      <c r="BG7" s="298"/>
      <c r="BH7" s="299"/>
      <c r="BI7" s="297"/>
      <c r="BJ7" s="298"/>
      <c r="BK7" s="299"/>
      <c r="BL7" s="297"/>
      <c r="BM7" s="298"/>
      <c r="BN7" s="299"/>
      <c r="BO7" s="297"/>
      <c r="BP7" s="298"/>
      <c r="BQ7" s="299"/>
      <c r="BR7" s="297"/>
      <c r="BS7" s="298"/>
      <c r="BT7" s="299"/>
      <c r="BU7" s="297"/>
      <c r="BV7" s="298"/>
      <c r="BW7" s="299"/>
      <c r="BX7" s="296"/>
      <c r="BY7" s="296"/>
      <c r="BZ7" s="296"/>
      <c r="CE7" s="103"/>
      <c r="CI7" s="215"/>
      <c r="CJ7" s="216"/>
      <c r="CK7" s="217"/>
      <c r="CL7" s="218"/>
    </row>
    <row r="8" spans="1:90" ht="12" customHeight="1">
      <c r="A8" s="295">
        <v>2</v>
      </c>
      <c r="B8" s="295">
        <v>2</v>
      </c>
      <c r="C8" s="320" t="str">
        <f>IF(B8=0,"",IF(B8="","",VLOOKUP(B8,СПИСКИ!$B:$J,2,FALSE)))</f>
        <v>"Торнадо" г.Славянск-на-Кубани</v>
      </c>
      <c r="D8" s="226"/>
      <c r="E8" s="229">
        <v>0</v>
      </c>
      <c r="F8" s="228"/>
      <c r="G8" s="306">
        <v>2</v>
      </c>
      <c r="H8" s="307"/>
      <c r="I8" s="308"/>
      <c r="J8" s="226"/>
      <c r="K8" s="229">
        <v>2</v>
      </c>
      <c r="L8" s="228"/>
      <c r="M8" s="230"/>
      <c r="N8" s="227"/>
      <c r="O8" s="228"/>
      <c r="P8" s="230"/>
      <c r="Q8" s="227"/>
      <c r="R8" s="228"/>
      <c r="S8" s="226"/>
      <c r="T8" s="229">
        <v>2</v>
      </c>
      <c r="U8" s="228"/>
      <c r="V8" s="226"/>
      <c r="W8" s="229">
        <v>2</v>
      </c>
      <c r="X8" s="228"/>
      <c r="Y8" s="226"/>
      <c r="Z8" s="229">
        <v>2</v>
      </c>
      <c r="AA8" s="228"/>
      <c r="AB8" s="226"/>
      <c r="AC8" s="229">
        <v>2</v>
      </c>
      <c r="AD8" s="228"/>
      <c r="AE8" s="226"/>
      <c r="AF8" s="229">
        <v>2</v>
      </c>
      <c r="AG8" s="228"/>
      <c r="AH8" s="226"/>
      <c r="AI8" s="229">
        <v>2</v>
      </c>
      <c r="AJ8" s="228"/>
      <c r="AK8" s="226"/>
      <c r="AL8" s="229">
        <v>2</v>
      </c>
      <c r="AM8" s="228"/>
      <c r="AN8" s="226"/>
      <c r="AO8" s="229">
        <v>2</v>
      </c>
      <c r="AP8" s="228"/>
      <c r="AQ8" s="226"/>
      <c r="AR8" s="229">
        <v>2</v>
      </c>
      <c r="AS8" s="228"/>
      <c r="AT8" s="226"/>
      <c r="AU8" s="229">
        <v>2</v>
      </c>
      <c r="AV8" s="228"/>
      <c r="AW8" s="226"/>
      <c r="AX8" s="229">
        <v>2</v>
      </c>
      <c r="AY8" s="228"/>
      <c r="AZ8" s="226"/>
      <c r="BA8" s="227"/>
      <c r="BB8" s="228"/>
      <c r="BC8" s="226"/>
      <c r="BD8" s="227"/>
      <c r="BE8" s="228"/>
      <c r="BF8" s="226"/>
      <c r="BG8" s="227"/>
      <c r="BH8" s="228"/>
      <c r="BI8" s="226"/>
      <c r="BJ8" s="227"/>
      <c r="BK8" s="228"/>
      <c r="BL8" s="226"/>
      <c r="BM8" s="227"/>
      <c r="BN8" s="228"/>
      <c r="BO8" s="226"/>
      <c r="BP8" s="227"/>
      <c r="BQ8" s="228"/>
      <c r="BR8" s="226"/>
      <c r="BS8" s="227"/>
      <c r="BT8" s="228"/>
      <c r="BU8" s="473">
        <v>28</v>
      </c>
      <c r="BV8" s="474"/>
      <c r="BW8" s="475"/>
      <c r="BX8" s="295">
        <v>24</v>
      </c>
      <c r="BY8" s="295">
        <v>52</v>
      </c>
      <c r="BZ8" s="295">
        <v>1</v>
      </c>
      <c r="CE8" s="103"/>
      <c r="CI8" s="219"/>
      <c r="CJ8" s="219"/>
      <c r="CK8" s="219"/>
      <c r="CL8" s="218"/>
    </row>
    <row r="9" spans="1:90" ht="13.5" customHeight="1">
      <c r="A9" s="296"/>
      <c r="B9" s="296"/>
      <c r="C9" s="321"/>
      <c r="D9" s="315" t="s">
        <v>13645</v>
      </c>
      <c r="E9" s="316"/>
      <c r="F9" s="317"/>
      <c r="G9" s="309"/>
      <c r="H9" s="310"/>
      <c r="I9" s="311"/>
      <c r="J9" s="315" t="s">
        <v>13642</v>
      </c>
      <c r="K9" s="316"/>
      <c r="L9" s="317"/>
      <c r="M9" s="300"/>
      <c r="N9" s="301"/>
      <c r="O9" s="302"/>
      <c r="P9" s="300"/>
      <c r="Q9" s="301"/>
      <c r="R9" s="302"/>
      <c r="S9" s="315" t="s">
        <v>13642</v>
      </c>
      <c r="T9" s="316"/>
      <c r="U9" s="317"/>
      <c r="V9" s="315" t="s">
        <v>13641</v>
      </c>
      <c r="W9" s="316"/>
      <c r="X9" s="317"/>
      <c r="Y9" s="315" t="s">
        <v>13642</v>
      </c>
      <c r="Z9" s="316"/>
      <c r="AA9" s="317"/>
      <c r="AB9" s="315" t="s">
        <v>13641</v>
      </c>
      <c r="AC9" s="316"/>
      <c r="AD9" s="317"/>
      <c r="AE9" s="315" t="s">
        <v>13641</v>
      </c>
      <c r="AF9" s="316"/>
      <c r="AG9" s="317"/>
      <c r="AH9" s="315" t="s">
        <v>13641</v>
      </c>
      <c r="AI9" s="316"/>
      <c r="AJ9" s="317"/>
      <c r="AK9" s="315" t="s">
        <v>13641</v>
      </c>
      <c r="AL9" s="316"/>
      <c r="AM9" s="317"/>
      <c r="AN9" s="315" t="s">
        <v>13641</v>
      </c>
      <c r="AO9" s="316"/>
      <c r="AP9" s="317"/>
      <c r="AQ9" s="315" t="s">
        <v>13641</v>
      </c>
      <c r="AR9" s="316"/>
      <c r="AS9" s="317"/>
      <c r="AT9" s="315" t="s">
        <v>13641</v>
      </c>
      <c r="AU9" s="316"/>
      <c r="AV9" s="317"/>
      <c r="AW9" s="315" t="s">
        <v>13641</v>
      </c>
      <c r="AX9" s="316"/>
      <c r="AY9" s="317"/>
      <c r="AZ9" s="297"/>
      <c r="BA9" s="298"/>
      <c r="BB9" s="299"/>
      <c r="BC9" s="297"/>
      <c r="BD9" s="298"/>
      <c r="BE9" s="299"/>
      <c r="BF9" s="297"/>
      <c r="BG9" s="298"/>
      <c r="BH9" s="299"/>
      <c r="BI9" s="297"/>
      <c r="BJ9" s="298"/>
      <c r="BK9" s="299"/>
      <c r="BL9" s="297"/>
      <c r="BM9" s="298"/>
      <c r="BN9" s="299"/>
      <c r="BO9" s="297"/>
      <c r="BP9" s="298"/>
      <c r="BQ9" s="299"/>
      <c r="BR9" s="297"/>
      <c r="BS9" s="298"/>
      <c r="BT9" s="299"/>
      <c r="BU9" s="297"/>
      <c r="BV9" s="298"/>
      <c r="BW9" s="299"/>
      <c r="BX9" s="296"/>
      <c r="BY9" s="296"/>
      <c r="BZ9" s="296"/>
      <c r="CE9" s="103"/>
    </row>
    <row r="10" spans="1:90" ht="12" customHeight="1">
      <c r="A10" s="295">
        <v>3</v>
      </c>
      <c r="B10" s="295">
        <v>3</v>
      </c>
      <c r="C10" s="320" t="str">
        <f>IF(B10=0,"",IF(B10="","",VLOOKUP(B10,СПИСКИ!$B:$J,2,FALSE)))</f>
        <v>"Эдельвейс-юг" г.Краснодар</v>
      </c>
      <c r="D10" s="226"/>
      <c r="E10" s="229">
        <v>2</v>
      </c>
      <c r="F10" s="228"/>
      <c r="G10" s="226"/>
      <c r="H10" s="229">
        <v>1</v>
      </c>
      <c r="I10" s="228"/>
      <c r="J10" s="306">
        <v>3</v>
      </c>
      <c r="K10" s="307"/>
      <c r="L10" s="308"/>
      <c r="M10" s="230"/>
      <c r="N10" s="227"/>
      <c r="O10" s="228"/>
      <c r="P10" s="230"/>
      <c r="Q10" s="227"/>
      <c r="R10" s="228"/>
      <c r="S10" s="226"/>
      <c r="T10" s="229">
        <v>1</v>
      </c>
      <c r="U10" s="228"/>
      <c r="V10" s="226"/>
      <c r="W10" s="229">
        <v>2</v>
      </c>
      <c r="X10" s="228"/>
      <c r="Y10" s="226"/>
      <c r="Z10" s="229">
        <v>1</v>
      </c>
      <c r="AA10" s="228"/>
      <c r="AB10" s="226"/>
      <c r="AC10" s="229">
        <v>2</v>
      </c>
      <c r="AD10" s="228"/>
      <c r="AE10" s="226"/>
      <c r="AF10" s="229">
        <v>2</v>
      </c>
      <c r="AG10" s="228"/>
      <c r="AH10" s="226"/>
      <c r="AI10" s="229">
        <v>2</v>
      </c>
      <c r="AJ10" s="228"/>
      <c r="AK10" s="226"/>
      <c r="AL10" s="229">
        <v>2</v>
      </c>
      <c r="AM10" s="228"/>
      <c r="AN10" s="226"/>
      <c r="AO10" s="229">
        <v>2</v>
      </c>
      <c r="AP10" s="228"/>
      <c r="AQ10" s="226"/>
      <c r="AR10" s="229">
        <v>2</v>
      </c>
      <c r="AS10" s="228"/>
      <c r="AT10" s="226"/>
      <c r="AU10" s="229">
        <v>2</v>
      </c>
      <c r="AV10" s="228"/>
      <c r="AW10" s="226"/>
      <c r="AX10" s="229">
        <v>2</v>
      </c>
      <c r="AY10" s="228"/>
      <c r="AZ10" s="226"/>
      <c r="BA10" s="227"/>
      <c r="BB10" s="228"/>
      <c r="BC10" s="226"/>
      <c r="BD10" s="227"/>
      <c r="BE10" s="228"/>
      <c r="BF10" s="226"/>
      <c r="BG10" s="227"/>
      <c r="BH10" s="228"/>
      <c r="BI10" s="226"/>
      <c r="BJ10" s="227"/>
      <c r="BK10" s="228"/>
      <c r="BL10" s="226"/>
      <c r="BM10" s="227"/>
      <c r="BN10" s="228"/>
      <c r="BO10" s="226"/>
      <c r="BP10" s="227"/>
      <c r="BQ10" s="228"/>
      <c r="BR10" s="226"/>
      <c r="BS10" s="227"/>
      <c r="BT10" s="228"/>
      <c r="BU10" s="473">
        <v>28</v>
      </c>
      <c r="BV10" s="474"/>
      <c r="BW10" s="475"/>
      <c r="BX10" s="295">
        <v>23</v>
      </c>
      <c r="BY10" s="295">
        <v>51</v>
      </c>
      <c r="BZ10" s="295">
        <v>2</v>
      </c>
      <c r="CE10" s="103"/>
    </row>
    <row r="11" spans="1:90" ht="13.5" customHeight="1">
      <c r="A11" s="296"/>
      <c r="B11" s="296"/>
      <c r="C11" s="321"/>
      <c r="D11" s="315" t="s">
        <v>13641</v>
      </c>
      <c r="E11" s="316"/>
      <c r="F11" s="317"/>
      <c r="G11" s="315" t="s">
        <v>13644</v>
      </c>
      <c r="H11" s="316"/>
      <c r="I11" s="317"/>
      <c r="J11" s="309"/>
      <c r="K11" s="310"/>
      <c r="L11" s="311"/>
      <c r="M11" s="300"/>
      <c r="N11" s="301"/>
      <c r="O11" s="302"/>
      <c r="P11" s="300"/>
      <c r="Q11" s="301"/>
      <c r="R11" s="302"/>
      <c r="S11" s="315" t="s">
        <v>13646</v>
      </c>
      <c r="T11" s="316"/>
      <c r="U11" s="317"/>
      <c r="V11" s="315" t="s">
        <v>13643</v>
      </c>
      <c r="W11" s="316"/>
      <c r="X11" s="317"/>
      <c r="Y11" s="315" t="s">
        <v>13645</v>
      </c>
      <c r="Z11" s="316"/>
      <c r="AA11" s="317"/>
      <c r="AB11" s="315" t="s">
        <v>13641</v>
      </c>
      <c r="AC11" s="316"/>
      <c r="AD11" s="317"/>
      <c r="AE11" s="315" t="s">
        <v>13641</v>
      </c>
      <c r="AF11" s="316"/>
      <c r="AG11" s="317"/>
      <c r="AH11" s="315" t="s">
        <v>13642</v>
      </c>
      <c r="AI11" s="316"/>
      <c r="AJ11" s="317"/>
      <c r="AK11" s="315" t="s">
        <v>13641</v>
      </c>
      <c r="AL11" s="316"/>
      <c r="AM11" s="317"/>
      <c r="AN11" s="315" t="s">
        <v>13643</v>
      </c>
      <c r="AO11" s="316"/>
      <c r="AP11" s="317"/>
      <c r="AQ11" s="315" t="s">
        <v>13641</v>
      </c>
      <c r="AR11" s="316"/>
      <c r="AS11" s="317"/>
      <c r="AT11" s="315" t="s">
        <v>13641</v>
      </c>
      <c r="AU11" s="316"/>
      <c r="AV11" s="317"/>
      <c r="AW11" s="315" t="s">
        <v>13641</v>
      </c>
      <c r="AX11" s="316"/>
      <c r="AY11" s="317"/>
      <c r="AZ11" s="297"/>
      <c r="BA11" s="298"/>
      <c r="BB11" s="299"/>
      <c r="BC11" s="297"/>
      <c r="BD11" s="298"/>
      <c r="BE11" s="299"/>
      <c r="BF11" s="297"/>
      <c r="BG11" s="298"/>
      <c r="BH11" s="299"/>
      <c r="BI11" s="297"/>
      <c r="BJ11" s="298"/>
      <c r="BK11" s="299"/>
      <c r="BL11" s="297"/>
      <c r="BM11" s="298"/>
      <c r="BN11" s="299"/>
      <c r="BO11" s="297"/>
      <c r="BP11" s="298"/>
      <c r="BQ11" s="299"/>
      <c r="BR11" s="297"/>
      <c r="BS11" s="298"/>
      <c r="BT11" s="299"/>
      <c r="BU11" s="297"/>
      <c r="BV11" s="298"/>
      <c r="BW11" s="299"/>
      <c r="BX11" s="296"/>
      <c r="BY11" s="296"/>
      <c r="BZ11" s="296"/>
      <c r="CE11" s="103"/>
    </row>
    <row r="12" spans="1:90" ht="9.9499999999999993" customHeight="1">
      <c r="A12" s="295">
        <v>4</v>
      </c>
      <c r="B12" s="295">
        <v>4</v>
      </c>
      <c r="C12" s="320" t="str">
        <f>IF(B12=0,"",IF(B12="","",VLOOKUP(B12,СПИСКИ!$B:$J,2,FALSE)))</f>
        <v>"Ветеран" г.Ростов-на-Дону</v>
      </c>
      <c r="D12" s="226"/>
      <c r="E12" s="227"/>
      <c r="F12" s="228"/>
      <c r="G12" s="230"/>
      <c r="H12" s="227"/>
      <c r="I12" s="228"/>
      <c r="J12" s="230"/>
      <c r="K12" s="227"/>
      <c r="L12" s="228"/>
      <c r="M12" s="306">
        <v>4</v>
      </c>
      <c r="N12" s="307"/>
      <c r="O12" s="308"/>
      <c r="P12" s="230"/>
      <c r="Q12" s="227"/>
      <c r="R12" s="228"/>
      <c r="S12" s="230"/>
      <c r="T12" s="227"/>
      <c r="U12" s="228"/>
      <c r="V12" s="230"/>
      <c r="W12" s="227"/>
      <c r="X12" s="228"/>
      <c r="Y12" s="230"/>
      <c r="Z12" s="227"/>
      <c r="AA12" s="228"/>
      <c r="AB12" s="230"/>
      <c r="AC12" s="227"/>
      <c r="AD12" s="228"/>
      <c r="AE12" s="230"/>
      <c r="AF12" s="227"/>
      <c r="AG12" s="228"/>
      <c r="AH12" s="230"/>
      <c r="AI12" s="227"/>
      <c r="AJ12" s="228"/>
      <c r="AK12" s="226"/>
      <c r="AL12" s="227"/>
      <c r="AM12" s="228"/>
      <c r="AN12" s="226"/>
      <c r="AO12" s="227"/>
      <c r="AP12" s="228"/>
      <c r="AQ12" s="226"/>
      <c r="AR12" s="227"/>
      <c r="AS12" s="228"/>
      <c r="AT12" s="226"/>
      <c r="AU12" s="227"/>
      <c r="AV12" s="228"/>
      <c r="AW12" s="226"/>
      <c r="AX12" s="227"/>
      <c r="AY12" s="228"/>
      <c r="AZ12" s="226"/>
      <c r="BA12" s="227"/>
      <c r="BB12" s="228"/>
      <c r="BC12" s="226"/>
      <c r="BD12" s="227"/>
      <c r="BE12" s="228"/>
      <c r="BF12" s="226"/>
      <c r="BG12" s="227"/>
      <c r="BH12" s="228"/>
      <c r="BI12" s="226"/>
      <c r="BJ12" s="227"/>
      <c r="BK12" s="228"/>
      <c r="BL12" s="226"/>
      <c r="BM12" s="227"/>
      <c r="BN12" s="228"/>
      <c r="BO12" s="226"/>
      <c r="BP12" s="227"/>
      <c r="BQ12" s="228"/>
      <c r="BR12" s="226"/>
      <c r="BS12" s="227"/>
      <c r="BT12" s="228"/>
      <c r="BU12" s="473">
        <v>27</v>
      </c>
      <c r="BV12" s="474"/>
      <c r="BW12" s="475"/>
      <c r="BX12" s="295">
        <v>0</v>
      </c>
      <c r="BY12" s="295">
        <v>27</v>
      </c>
      <c r="BZ12" s="295">
        <v>15</v>
      </c>
      <c r="CE12" s="103"/>
    </row>
    <row r="13" spans="1:90" ht="9.9499999999999993" customHeight="1">
      <c r="A13" s="296"/>
      <c r="B13" s="296"/>
      <c r="C13" s="321"/>
      <c r="D13" s="297"/>
      <c r="E13" s="298"/>
      <c r="F13" s="299"/>
      <c r="G13" s="300"/>
      <c r="H13" s="301"/>
      <c r="I13" s="302"/>
      <c r="J13" s="300"/>
      <c r="K13" s="301"/>
      <c r="L13" s="302"/>
      <c r="M13" s="309"/>
      <c r="N13" s="310"/>
      <c r="O13" s="311"/>
      <c r="P13" s="300"/>
      <c r="Q13" s="301"/>
      <c r="R13" s="302"/>
      <c r="S13" s="300"/>
      <c r="T13" s="301"/>
      <c r="U13" s="302"/>
      <c r="V13" s="300"/>
      <c r="W13" s="301"/>
      <c r="X13" s="302"/>
      <c r="Y13" s="300"/>
      <c r="Z13" s="301"/>
      <c r="AA13" s="302"/>
      <c r="AB13" s="300"/>
      <c r="AC13" s="301"/>
      <c r="AD13" s="302"/>
      <c r="AE13" s="300"/>
      <c r="AF13" s="301"/>
      <c r="AG13" s="302"/>
      <c r="AH13" s="300"/>
      <c r="AI13" s="301"/>
      <c r="AJ13" s="302"/>
      <c r="AK13" s="297"/>
      <c r="AL13" s="298"/>
      <c r="AM13" s="299"/>
      <c r="AN13" s="297"/>
      <c r="AO13" s="298"/>
      <c r="AP13" s="299"/>
      <c r="AQ13" s="297"/>
      <c r="AR13" s="298"/>
      <c r="AS13" s="299"/>
      <c r="AT13" s="297"/>
      <c r="AU13" s="298"/>
      <c r="AV13" s="299"/>
      <c r="AW13" s="297"/>
      <c r="AX13" s="298"/>
      <c r="AY13" s="299"/>
      <c r="AZ13" s="297"/>
      <c r="BA13" s="298"/>
      <c r="BB13" s="299"/>
      <c r="BC13" s="297"/>
      <c r="BD13" s="298"/>
      <c r="BE13" s="299"/>
      <c r="BF13" s="297"/>
      <c r="BG13" s="298"/>
      <c r="BH13" s="299"/>
      <c r="BI13" s="297"/>
      <c r="BJ13" s="298"/>
      <c r="BK13" s="299"/>
      <c r="BL13" s="297"/>
      <c r="BM13" s="298"/>
      <c r="BN13" s="299"/>
      <c r="BO13" s="297"/>
      <c r="BP13" s="298"/>
      <c r="BQ13" s="299"/>
      <c r="BR13" s="297"/>
      <c r="BS13" s="298"/>
      <c r="BT13" s="299"/>
      <c r="BU13" s="297"/>
      <c r="BV13" s="298"/>
      <c r="BW13" s="299"/>
      <c r="BX13" s="296"/>
      <c r="BY13" s="296"/>
      <c r="BZ13" s="296"/>
      <c r="CE13" s="103"/>
    </row>
    <row r="14" spans="1:90" ht="9.9499999999999993" customHeight="1">
      <c r="A14" s="295">
        <v>5</v>
      </c>
      <c r="B14" s="295">
        <v>5</v>
      </c>
      <c r="C14" s="320" t="str">
        <f>IF(B14=0,"",IF(B14="","",VLOOKUP(B14,СПИСКИ!$B:$J,2,FALSE)))</f>
        <v>"Фишт" г.Майкоп</v>
      </c>
      <c r="D14" s="226"/>
      <c r="E14" s="227"/>
      <c r="F14" s="228"/>
      <c r="G14" s="230"/>
      <c r="H14" s="227"/>
      <c r="I14" s="228"/>
      <c r="J14" s="230"/>
      <c r="K14" s="227"/>
      <c r="L14" s="228"/>
      <c r="M14" s="230"/>
      <c r="N14" s="227"/>
      <c r="O14" s="228"/>
      <c r="P14" s="306">
        <v>5</v>
      </c>
      <c r="Q14" s="307"/>
      <c r="R14" s="308"/>
      <c r="S14" s="230"/>
      <c r="T14" s="227"/>
      <c r="U14" s="228"/>
      <c r="V14" s="230"/>
      <c r="W14" s="227"/>
      <c r="X14" s="228"/>
      <c r="Y14" s="230"/>
      <c r="Z14" s="227"/>
      <c r="AA14" s="228"/>
      <c r="AB14" s="230"/>
      <c r="AC14" s="227"/>
      <c r="AD14" s="228"/>
      <c r="AE14" s="230"/>
      <c r="AF14" s="227"/>
      <c r="AG14" s="228"/>
      <c r="AH14" s="230"/>
      <c r="AI14" s="227"/>
      <c r="AJ14" s="228"/>
      <c r="AK14" s="226"/>
      <c r="AL14" s="227"/>
      <c r="AM14" s="228"/>
      <c r="AN14" s="226"/>
      <c r="AO14" s="227"/>
      <c r="AP14" s="228"/>
      <c r="AQ14" s="226"/>
      <c r="AR14" s="227"/>
      <c r="AS14" s="228"/>
      <c r="AT14" s="226"/>
      <c r="AU14" s="227"/>
      <c r="AV14" s="228"/>
      <c r="AW14" s="226"/>
      <c r="AX14" s="227"/>
      <c r="AY14" s="228"/>
      <c r="AZ14" s="226"/>
      <c r="BA14" s="227"/>
      <c r="BB14" s="228"/>
      <c r="BC14" s="226"/>
      <c r="BD14" s="227"/>
      <c r="BE14" s="228"/>
      <c r="BF14" s="226"/>
      <c r="BG14" s="227"/>
      <c r="BH14" s="228"/>
      <c r="BI14" s="226"/>
      <c r="BJ14" s="227"/>
      <c r="BK14" s="228"/>
      <c r="BL14" s="226"/>
      <c r="BM14" s="227"/>
      <c r="BN14" s="228"/>
      <c r="BO14" s="226"/>
      <c r="BP14" s="227"/>
      <c r="BQ14" s="228"/>
      <c r="BR14" s="226"/>
      <c r="BS14" s="227"/>
      <c r="BT14" s="228"/>
      <c r="BU14" s="473">
        <v>26</v>
      </c>
      <c r="BV14" s="474"/>
      <c r="BW14" s="475"/>
      <c r="BX14" s="295">
        <v>0</v>
      </c>
      <c r="BY14" s="295">
        <v>26</v>
      </c>
      <c r="BZ14" s="295">
        <v>16</v>
      </c>
      <c r="CE14" s="103"/>
    </row>
    <row r="15" spans="1:90" ht="9.9499999999999993" customHeight="1">
      <c r="A15" s="296"/>
      <c r="B15" s="296"/>
      <c r="C15" s="321"/>
      <c r="D15" s="297"/>
      <c r="E15" s="298"/>
      <c r="F15" s="299"/>
      <c r="G15" s="300"/>
      <c r="H15" s="301"/>
      <c r="I15" s="302"/>
      <c r="J15" s="300"/>
      <c r="K15" s="301"/>
      <c r="L15" s="302"/>
      <c r="M15" s="300"/>
      <c r="N15" s="301"/>
      <c r="O15" s="302"/>
      <c r="P15" s="309"/>
      <c r="Q15" s="310"/>
      <c r="R15" s="311"/>
      <c r="S15" s="300"/>
      <c r="T15" s="301"/>
      <c r="U15" s="302"/>
      <c r="V15" s="300"/>
      <c r="W15" s="301"/>
      <c r="X15" s="302"/>
      <c r="Y15" s="300"/>
      <c r="Z15" s="301"/>
      <c r="AA15" s="302"/>
      <c r="AB15" s="300"/>
      <c r="AC15" s="301"/>
      <c r="AD15" s="302"/>
      <c r="AE15" s="300"/>
      <c r="AF15" s="301"/>
      <c r="AG15" s="302"/>
      <c r="AH15" s="300"/>
      <c r="AI15" s="301"/>
      <c r="AJ15" s="302"/>
      <c r="AK15" s="297"/>
      <c r="AL15" s="298"/>
      <c r="AM15" s="299"/>
      <c r="AN15" s="297"/>
      <c r="AO15" s="298"/>
      <c r="AP15" s="299"/>
      <c r="AQ15" s="297"/>
      <c r="AR15" s="298"/>
      <c r="AS15" s="299"/>
      <c r="AT15" s="297"/>
      <c r="AU15" s="298"/>
      <c r="AV15" s="299"/>
      <c r="AW15" s="297"/>
      <c r="AX15" s="298"/>
      <c r="AY15" s="299"/>
      <c r="AZ15" s="297"/>
      <c r="BA15" s="298"/>
      <c r="BB15" s="299"/>
      <c r="BC15" s="297"/>
      <c r="BD15" s="298"/>
      <c r="BE15" s="299"/>
      <c r="BF15" s="297"/>
      <c r="BG15" s="298"/>
      <c r="BH15" s="299"/>
      <c r="BI15" s="297"/>
      <c r="BJ15" s="298"/>
      <c r="BK15" s="299"/>
      <c r="BL15" s="297"/>
      <c r="BM15" s="298"/>
      <c r="BN15" s="299"/>
      <c r="BO15" s="297"/>
      <c r="BP15" s="298"/>
      <c r="BQ15" s="299"/>
      <c r="BR15" s="297"/>
      <c r="BS15" s="298"/>
      <c r="BT15" s="299"/>
      <c r="BU15" s="297"/>
      <c r="BV15" s="298"/>
      <c r="BW15" s="299"/>
      <c r="BX15" s="296"/>
      <c r="BY15" s="296"/>
      <c r="BZ15" s="296"/>
      <c r="CE15" s="103"/>
      <c r="CG15" s="212"/>
    </row>
    <row r="16" spans="1:90" ht="12.75" customHeight="1">
      <c r="A16" s="295">
        <v>6</v>
      </c>
      <c r="B16" s="295">
        <v>6</v>
      </c>
      <c r="C16" s="320" t="str">
        <f>IF(B16=0,"",IF(B16="","",VLOOKUP(B16,СПИСКИ!$B:$J,2,FALSE)))</f>
        <v>"Адреналин" г.Славянск-на-Кубани</v>
      </c>
      <c r="D16" s="226"/>
      <c r="E16" s="229">
        <v>1</v>
      </c>
      <c r="F16" s="228"/>
      <c r="G16" s="226"/>
      <c r="H16" s="229">
        <v>1</v>
      </c>
      <c r="I16" s="228"/>
      <c r="J16" s="226"/>
      <c r="K16" s="229">
        <v>2</v>
      </c>
      <c r="L16" s="228"/>
      <c r="M16" s="230"/>
      <c r="N16" s="227"/>
      <c r="O16" s="228"/>
      <c r="P16" s="230"/>
      <c r="Q16" s="227"/>
      <c r="R16" s="228"/>
      <c r="S16" s="306">
        <v>6</v>
      </c>
      <c r="T16" s="307"/>
      <c r="U16" s="308"/>
      <c r="V16" s="226"/>
      <c r="W16" s="229">
        <v>2</v>
      </c>
      <c r="X16" s="228"/>
      <c r="Y16" s="226"/>
      <c r="Z16" s="229">
        <v>1</v>
      </c>
      <c r="AA16" s="228"/>
      <c r="AB16" s="226"/>
      <c r="AC16" s="229">
        <v>1</v>
      </c>
      <c r="AD16" s="228"/>
      <c r="AE16" s="226"/>
      <c r="AF16" s="229">
        <v>2</v>
      </c>
      <c r="AG16" s="228"/>
      <c r="AH16" s="226"/>
      <c r="AI16" s="229">
        <v>2</v>
      </c>
      <c r="AJ16" s="228"/>
      <c r="AK16" s="226"/>
      <c r="AL16" s="229">
        <v>2</v>
      </c>
      <c r="AM16" s="228"/>
      <c r="AN16" s="226"/>
      <c r="AO16" s="229">
        <v>2</v>
      </c>
      <c r="AP16" s="228"/>
      <c r="AQ16" s="226"/>
      <c r="AR16" s="229">
        <v>2</v>
      </c>
      <c r="AS16" s="228"/>
      <c r="AT16" s="226"/>
      <c r="AU16" s="229">
        <v>1</v>
      </c>
      <c r="AV16" s="228"/>
      <c r="AW16" s="226"/>
      <c r="AX16" s="229">
        <v>2</v>
      </c>
      <c r="AY16" s="228"/>
      <c r="AZ16" s="226"/>
      <c r="BA16" s="227"/>
      <c r="BB16" s="228"/>
      <c r="BC16" s="226"/>
      <c r="BD16" s="227"/>
      <c r="BE16" s="228"/>
      <c r="BF16" s="226"/>
      <c r="BG16" s="227"/>
      <c r="BH16" s="228"/>
      <c r="BI16" s="226"/>
      <c r="BJ16" s="227"/>
      <c r="BK16" s="228"/>
      <c r="BL16" s="226"/>
      <c r="BM16" s="227"/>
      <c r="BN16" s="228"/>
      <c r="BO16" s="226"/>
      <c r="BP16" s="227"/>
      <c r="BQ16" s="228"/>
      <c r="BR16" s="226"/>
      <c r="BS16" s="227"/>
      <c r="BT16" s="228"/>
      <c r="BU16" s="473">
        <v>25</v>
      </c>
      <c r="BV16" s="474"/>
      <c r="BW16" s="475"/>
      <c r="BX16" s="295">
        <v>21</v>
      </c>
      <c r="BY16" s="295">
        <v>46</v>
      </c>
      <c r="BZ16" s="295">
        <v>5</v>
      </c>
      <c r="CE16" s="103"/>
    </row>
    <row r="17" spans="1:85" ht="12" customHeight="1">
      <c r="A17" s="296"/>
      <c r="B17" s="296"/>
      <c r="C17" s="321"/>
      <c r="D17" s="315" t="s">
        <v>13644</v>
      </c>
      <c r="E17" s="316"/>
      <c r="F17" s="317"/>
      <c r="G17" s="315" t="s">
        <v>13644</v>
      </c>
      <c r="H17" s="316"/>
      <c r="I17" s="317"/>
      <c r="J17" s="315" t="s">
        <v>13643</v>
      </c>
      <c r="K17" s="316"/>
      <c r="L17" s="317"/>
      <c r="M17" s="300"/>
      <c r="N17" s="301"/>
      <c r="O17" s="302"/>
      <c r="P17" s="300"/>
      <c r="Q17" s="301"/>
      <c r="R17" s="302"/>
      <c r="S17" s="309"/>
      <c r="T17" s="310"/>
      <c r="U17" s="311"/>
      <c r="V17" s="315" t="s">
        <v>13642</v>
      </c>
      <c r="W17" s="316"/>
      <c r="X17" s="317"/>
      <c r="Y17" s="315" t="s">
        <v>13645</v>
      </c>
      <c r="Z17" s="316"/>
      <c r="AA17" s="317"/>
      <c r="AB17" s="315" t="s">
        <v>13645</v>
      </c>
      <c r="AC17" s="316"/>
      <c r="AD17" s="317"/>
      <c r="AE17" s="315" t="s">
        <v>13641</v>
      </c>
      <c r="AF17" s="316"/>
      <c r="AG17" s="317"/>
      <c r="AH17" s="315" t="s">
        <v>13642</v>
      </c>
      <c r="AI17" s="316"/>
      <c r="AJ17" s="317"/>
      <c r="AK17" s="315" t="s">
        <v>13641</v>
      </c>
      <c r="AL17" s="316"/>
      <c r="AM17" s="317"/>
      <c r="AN17" s="315" t="s">
        <v>13643</v>
      </c>
      <c r="AO17" s="316"/>
      <c r="AP17" s="317"/>
      <c r="AQ17" s="315" t="s">
        <v>13642</v>
      </c>
      <c r="AR17" s="316"/>
      <c r="AS17" s="317"/>
      <c r="AT17" s="315" t="s">
        <v>13646</v>
      </c>
      <c r="AU17" s="316"/>
      <c r="AV17" s="317"/>
      <c r="AW17" s="315" t="s">
        <v>13641</v>
      </c>
      <c r="AX17" s="316"/>
      <c r="AY17" s="317"/>
      <c r="AZ17" s="297"/>
      <c r="BA17" s="298"/>
      <c r="BB17" s="299"/>
      <c r="BC17" s="297"/>
      <c r="BD17" s="298"/>
      <c r="BE17" s="299"/>
      <c r="BF17" s="297"/>
      <c r="BG17" s="298"/>
      <c r="BH17" s="299"/>
      <c r="BI17" s="297"/>
      <c r="BJ17" s="298"/>
      <c r="BK17" s="299"/>
      <c r="BL17" s="297"/>
      <c r="BM17" s="298"/>
      <c r="BN17" s="299"/>
      <c r="BO17" s="297"/>
      <c r="BP17" s="298"/>
      <c r="BQ17" s="299"/>
      <c r="BR17" s="297"/>
      <c r="BS17" s="298"/>
      <c r="BT17" s="299"/>
      <c r="BU17" s="297"/>
      <c r="BV17" s="298"/>
      <c r="BW17" s="299"/>
      <c r="BX17" s="296"/>
      <c r="BY17" s="296"/>
      <c r="BZ17" s="296"/>
      <c r="CE17" s="103"/>
    </row>
    <row r="18" spans="1:85" ht="11.25" customHeight="1">
      <c r="A18" s="295">
        <v>7</v>
      </c>
      <c r="B18" s="295">
        <v>7</v>
      </c>
      <c r="C18" s="320" t="str">
        <f>IF(B18=0,"",IF(B18="","",VLOOKUP(B18,СПИСКИ!$B:$J,2,FALSE)))</f>
        <v>"Аромадон" г.Ростов-на-Дону</v>
      </c>
      <c r="D18" s="226"/>
      <c r="E18" s="229">
        <v>1</v>
      </c>
      <c r="F18" s="228"/>
      <c r="G18" s="226"/>
      <c r="H18" s="229">
        <v>1</v>
      </c>
      <c r="I18" s="228"/>
      <c r="J18" s="226"/>
      <c r="K18" s="229">
        <v>1</v>
      </c>
      <c r="L18" s="228"/>
      <c r="M18" s="230"/>
      <c r="N18" s="227"/>
      <c r="O18" s="228"/>
      <c r="P18" s="230"/>
      <c r="Q18" s="227"/>
      <c r="R18" s="228"/>
      <c r="S18" s="226"/>
      <c r="T18" s="229">
        <v>1</v>
      </c>
      <c r="U18" s="228"/>
      <c r="V18" s="306">
        <v>7</v>
      </c>
      <c r="W18" s="307"/>
      <c r="X18" s="308"/>
      <c r="Y18" s="226"/>
      <c r="Z18" s="229">
        <v>1</v>
      </c>
      <c r="AA18" s="228"/>
      <c r="AB18" s="226"/>
      <c r="AC18" s="229">
        <v>1</v>
      </c>
      <c r="AD18" s="228"/>
      <c r="AE18" s="226"/>
      <c r="AF18" s="229">
        <v>2</v>
      </c>
      <c r="AG18" s="228"/>
      <c r="AH18" s="226"/>
      <c r="AI18" s="229">
        <v>1</v>
      </c>
      <c r="AJ18" s="228"/>
      <c r="AK18" s="226"/>
      <c r="AL18" s="229">
        <v>1</v>
      </c>
      <c r="AM18" s="228"/>
      <c r="AN18" s="226"/>
      <c r="AO18" s="229">
        <v>2</v>
      </c>
      <c r="AP18" s="228"/>
      <c r="AQ18" s="226"/>
      <c r="AR18" s="229">
        <v>2</v>
      </c>
      <c r="AS18" s="228"/>
      <c r="AT18" s="226"/>
      <c r="AU18" s="229">
        <v>1</v>
      </c>
      <c r="AV18" s="228"/>
      <c r="AW18" s="226"/>
      <c r="AX18" s="229">
        <v>2</v>
      </c>
      <c r="AY18" s="228"/>
      <c r="AZ18" s="226"/>
      <c r="BA18" s="227"/>
      <c r="BB18" s="228"/>
      <c r="BC18" s="226"/>
      <c r="BD18" s="227"/>
      <c r="BE18" s="228"/>
      <c r="BF18" s="226"/>
      <c r="BG18" s="227"/>
      <c r="BH18" s="228"/>
      <c r="BI18" s="226"/>
      <c r="BJ18" s="227"/>
      <c r="BK18" s="228"/>
      <c r="BL18" s="226"/>
      <c r="BM18" s="227"/>
      <c r="BN18" s="228"/>
      <c r="BO18" s="226"/>
      <c r="BP18" s="227"/>
      <c r="BQ18" s="228"/>
      <c r="BR18" s="226"/>
      <c r="BS18" s="227"/>
      <c r="BT18" s="228"/>
      <c r="BU18" s="473">
        <v>24</v>
      </c>
      <c r="BV18" s="474"/>
      <c r="BW18" s="475"/>
      <c r="BX18" s="295">
        <v>17</v>
      </c>
      <c r="BY18" s="295">
        <v>41</v>
      </c>
      <c r="BZ18" s="476" t="s">
        <v>13665</v>
      </c>
      <c r="CE18" s="103"/>
    </row>
    <row r="19" spans="1:85" ht="14.25" customHeight="1">
      <c r="A19" s="296"/>
      <c r="B19" s="296"/>
      <c r="C19" s="321"/>
      <c r="D19" s="315" t="s">
        <v>13644</v>
      </c>
      <c r="E19" s="316"/>
      <c r="F19" s="317"/>
      <c r="G19" s="315" t="s">
        <v>13645</v>
      </c>
      <c r="H19" s="316"/>
      <c r="I19" s="317"/>
      <c r="J19" s="315" t="s">
        <v>13646</v>
      </c>
      <c r="K19" s="316"/>
      <c r="L19" s="317"/>
      <c r="M19" s="300"/>
      <c r="N19" s="301"/>
      <c r="O19" s="302"/>
      <c r="P19" s="300"/>
      <c r="Q19" s="301"/>
      <c r="R19" s="302"/>
      <c r="S19" s="315" t="s">
        <v>13644</v>
      </c>
      <c r="T19" s="316"/>
      <c r="U19" s="317"/>
      <c r="V19" s="309"/>
      <c r="W19" s="310"/>
      <c r="X19" s="311"/>
      <c r="Y19" s="315" t="s">
        <v>13644</v>
      </c>
      <c r="Z19" s="316"/>
      <c r="AA19" s="317"/>
      <c r="AB19" s="315" t="s">
        <v>13646</v>
      </c>
      <c r="AC19" s="316"/>
      <c r="AD19" s="317"/>
      <c r="AE19" s="315" t="s">
        <v>13643</v>
      </c>
      <c r="AF19" s="316"/>
      <c r="AG19" s="317"/>
      <c r="AH19" s="315" t="s">
        <v>13646</v>
      </c>
      <c r="AI19" s="316"/>
      <c r="AJ19" s="317"/>
      <c r="AK19" s="315" t="s">
        <v>13646</v>
      </c>
      <c r="AL19" s="316"/>
      <c r="AM19" s="317"/>
      <c r="AN19" s="315" t="s">
        <v>13643</v>
      </c>
      <c r="AO19" s="316"/>
      <c r="AP19" s="317"/>
      <c r="AQ19" s="315" t="s">
        <v>13641</v>
      </c>
      <c r="AR19" s="316"/>
      <c r="AS19" s="317"/>
      <c r="AT19" s="315" t="s">
        <v>13644</v>
      </c>
      <c r="AU19" s="316"/>
      <c r="AV19" s="317"/>
      <c r="AW19" s="315" t="s">
        <v>13643</v>
      </c>
      <c r="AX19" s="316"/>
      <c r="AY19" s="317"/>
      <c r="AZ19" s="297"/>
      <c r="BA19" s="298"/>
      <c r="BB19" s="299"/>
      <c r="BC19" s="297"/>
      <c r="BD19" s="298"/>
      <c r="BE19" s="299"/>
      <c r="BF19" s="297"/>
      <c r="BG19" s="298"/>
      <c r="BH19" s="299"/>
      <c r="BI19" s="297"/>
      <c r="BJ19" s="298"/>
      <c r="BK19" s="299"/>
      <c r="BL19" s="297"/>
      <c r="BM19" s="298"/>
      <c r="BN19" s="299"/>
      <c r="BO19" s="297"/>
      <c r="BP19" s="298"/>
      <c r="BQ19" s="299"/>
      <c r="BR19" s="297"/>
      <c r="BS19" s="298"/>
      <c r="BT19" s="299"/>
      <c r="BU19" s="297"/>
      <c r="BV19" s="298"/>
      <c r="BW19" s="299"/>
      <c r="BX19" s="296"/>
      <c r="BY19" s="296"/>
      <c r="BZ19" s="477"/>
      <c r="CE19" s="103"/>
    </row>
    <row r="20" spans="1:85" ht="11.25" customHeight="1">
      <c r="A20" s="295">
        <v>8</v>
      </c>
      <c r="B20" s="295">
        <v>8</v>
      </c>
      <c r="C20" s="320" t="str">
        <f>IF(B20=0,"",IF(B20="","",VLOOKUP(B20,СПИСКИ!$B:$J,2,FALSE)))</f>
        <v>"ЦОП-1" г.Краснодар</v>
      </c>
      <c r="D20" s="226"/>
      <c r="E20" s="229">
        <v>2</v>
      </c>
      <c r="F20" s="228"/>
      <c r="G20" s="226"/>
      <c r="H20" s="229">
        <v>1</v>
      </c>
      <c r="I20" s="228"/>
      <c r="J20" s="226"/>
      <c r="K20" s="229">
        <v>2</v>
      </c>
      <c r="L20" s="228"/>
      <c r="M20" s="230"/>
      <c r="N20" s="227"/>
      <c r="O20" s="228"/>
      <c r="P20" s="230"/>
      <c r="Q20" s="227"/>
      <c r="R20" s="228"/>
      <c r="S20" s="226"/>
      <c r="T20" s="229">
        <v>2</v>
      </c>
      <c r="U20" s="228"/>
      <c r="V20" s="226"/>
      <c r="W20" s="229">
        <v>2</v>
      </c>
      <c r="X20" s="228"/>
      <c r="Y20" s="306">
        <v>8</v>
      </c>
      <c r="Z20" s="307"/>
      <c r="AA20" s="308"/>
      <c r="AB20" s="226"/>
      <c r="AC20" s="229">
        <v>2</v>
      </c>
      <c r="AD20" s="228"/>
      <c r="AE20" s="226"/>
      <c r="AF20" s="229">
        <v>2</v>
      </c>
      <c r="AG20" s="228"/>
      <c r="AH20" s="226"/>
      <c r="AI20" s="229">
        <v>2</v>
      </c>
      <c r="AJ20" s="228"/>
      <c r="AK20" s="226"/>
      <c r="AL20" s="229">
        <v>2</v>
      </c>
      <c r="AM20" s="228"/>
      <c r="AN20" s="226"/>
      <c r="AO20" s="229">
        <v>2</v>
      </c>
      <c r="AP20" s="228"/>
      <c r="AQ20" s="226"/>
      <c r="AR20" s="229">
        <v>2</v>
      </c>
      <c r="AS20" s="228"/>
      <c r="AT20" s="226"/>
      <c r="AU20" s="229">
        <v>2</v>
      </c>
      <c r="AV20" s="228"/>
      <c r="AW20" s="226"/>
      <c r="AX20" s="229">
        <v>1</v>
      </c>
      <c r="AY20" s="228"/>
      <c r="AZ20" s="226"/>
      <c r="BA20" s="227"/>
      <c r="BB20" s="228"/>
      <c r="BC20" s="226"/>
      <c r="BD20" s="227"/>
      <c r="BE20" s="228"/>
      <c r="BF20" s="226"/>
      <c r="BG20" s="227"/>
      <c r="BH20" s="228"/>
      <c r="BI20" s="226"/>
      <c r="BJ20" s="227"/>
      <c r="BK20" s="228"/>
      <c r="BL20" s="226"/>
      <c r="BM20" s="227"/>
      <c r="BN20" s="228"/>
      <c r="BO20" s="226"/>
      <c r="BP20" s="227"/>
      <c r="BQ20" s="228"/>
      <c r="BR20" s="226"/>
      <c r="BS20" s="227"/>
      <c r="BT20" s="228"/>
      <c r="BU20" s="473">
        <v>23</v>
      </c>
      <c r="BV20" s="474"/>
      <c r="BW20" s="475"/>
      <c r="BX20" s="295">
        <v>24</v>
      </c>
      <c r="BY20" s="295">
        <v>47</v>
      </c>
      <c r="BZ20" s="295">
        <v>4</v>
      </c>
      <c r="CE20" s="103"/>
    </row>
    <row r="21" spans="1:85" ht="12" customHeight="1">
      <c r="A21" s="296"/>
      <c r="B21" s="296"/>
      <c r="C21" s="321"/>
      <c r="D21" s="315" t="s">
        <v>13643</v>
      </c>
      <c r="E21" s="316"/>
      <c r="F21" s="317"/>
      <c r="G21" s="315" t="s">
        <v>13644</v>
      </c>
      <c r="H21" s="316"/>
      <c r="I21" s="317"/>
      <c r="J21" s="315" t="s">
        <v>13641</v>
      </c>
      <c r="K21" s="316"/>
      <c r="L21" s="317"/>
      <c r="M21" s="300"/>
      <c r="N21" s="301"/>
      <c r="O21" s="302"/>
      <c r="P21" s="300"/>
      <c r="Q21" s="301"/>
      <c r="R21" s="302"/>
      <c r="S21" s="315" t="s">
        <v>13641</v>
      </c>
      <c r="T21" s="316"/>
      <c r="U21" s="317"/>
      <c r="V21" s="315" t="s">
        <v>13642</v>
      </c>
      <c r="W21" s="316"/>
      <c r="X21" s="317"/>
      <c r="Y21" s="309"/>
      <c r="Z21" s="310"/>
      <c r="AA21" s="311"/>
      <c r="AB21" s="315" t="s">
        <v>13642</v>
      </c>
      <c r="AC21" s="316"/>
      <c r="AD21" s="317"/>
      <c r="AE21" s="315" t="s">
        <v>13641</v>
      </c>
      <c r="AF21" s="316"/>
      <c r="AG21" s="317"/>
      <c r="AH21" s="315" t="s">
        <v>13641</v>
      </c>
      <c r="AI21" s="316"/>
      <c r="AJ21" s="317"/>
      <c r="AK21" s="315" t="s">
        <v>13641</v>
      </c>
      <c r="AL21" s="316"/>
      <c r="AM21" s="317"/>
      <c r="AN21" s="315" t="s">
        <v>13641</v>
      </c>
      <c r="AO21" s="316"/>
      <c r="AP21" s="317"/>
      <c r="AQ21" s="315" t="s">
        <v>13641</v>
      </c>
      <c r="AR21" s="316"/>
      <c r="AS21" s="317"/>
      <c r="AT21" s="315" t="s">
        <v>13642</v>
      </c>
      <c r="AU21" s="316"/>
      <c r="AV21" s="317"/>
      <c r="AW21" s="315" t="s">
        <v>13646</v>
      </c>
      <c r="AX21" s="316"/>
      <c r="AY21" s="317"/>
      <c r="AZ21" s="297"/>
      <c r="BA21" s="298"/>
      <c r="BB21" s="299"/>
      <c r="BC21" s="297"/>
      <c r="BD21" s="298"/>
      <c r="BE21" s="299"/>
      <c r="BF21" s="297"/>
      <c r="BG21" s="298"/>
      <c r="BH21" s="299"/>
      <c r="BI21" s="297"/>
      <c r="BJ21" s="298"/>
      <c r="BK21" s="299"/>
      <c r="BL21" s="297"/>
      <c r="BM21" s="298"/>
      <c r="BN21" s="299"/>
      <c r="BO21" s="297"/>
      <c r="BP21" s="298"/>
      <c r="BQ21" s="299"/>
      <c r="BR21" s="297"/>
      <c r="BS21" s="298"/>
      <c r="BT21" s="299"/>
      <c r="BU21" s="297"/>
      <c r="BV21" s="298"/>
      <c r="BW21" s="299"/>
      <c r="BX21" s="296"/>
      <c r="BY21" s="296"/>
      <c r="BZ21" s="296"/>
      <c r="CE21" s="103"/>
      <c r="CG21" s="212"/>
    </row>
    <row r="22" spans="1:85" ht="12" customHeight="1">
      <c r="A22" s="295">
        <v>9</v>
      </c>
      <c r="B22" s="295">
        <v>9</v>
      </c>
      <c r="C22" s="320" t="str">
        <f>IF(B22=0,"",IF(B22="","",VLOOKUP(B22,СПИСКИ!$B:$J,2,FALSE)))</f>
        <v>"Титан" г.Батайск</v>
      </c>
      <c r="D22" s="226"/>
      <c r="E22" s="229">
        <v>1</v>
      </c>
      <c r="F22" s="228"/>
      <c r="G22" s="226"/>
      <c r="H22" s="229">
        <v>1</v>
      </c>
      <c r="I22" s="228"/>
      <c r="J22" s="226"/>
      <c r="K22" s="229">
        <v>1</v>
      </c>
      <c r="L22" s="228"/>
      <c r="M22" s="230"/>
      <c r="N22" s="227"/>
      <c r="O22" s="228"/>
      <c r="P22" s="230"/>
      <c r="Q22" s="227"/>
      <c r="R22" s="228"/>
      <c r="S22" s="226"/>
      <c r="T22" s="229">
        <v>2</v>
      </c>
      <c r="U22" s="228"/>
      <c r="V22" s="226"/>
      <c r="W22" s="229">
        <v>2</v>
      </c>
      <c r="X22" s="228"/>
      <c r="Y22" s="226"/>
      <c r="Z22" s="229">
        <v>1</v>
      </c>
      <c r="AA22" s="228"/>
      <c r="AB22" s="306">
        <v>9</v>
      </c>
      <c r="AC22" s="307"/>
      <c r="AD22" s="308"/>
      <c r="AE22" s="226"/>
      <c r="AF22" s="229">
        <v>2</v>
      </c>
      <c r="AG22" s="228"/>
      <c r="AH22" s="226"/>
      <c r="AI22" s="229">
        <v>2</v>
      </c>
      <c r="AJ22" s="228"/>
      <c r="AK22" s="226"/>
      <c r="AL22" s="229">
        <v>0</v>
      </c>
      <c r="AM22" s="228"/>
      <c r="AN22" s="226"/>
      <c r="AO22" s="229">
        <v>2</v>
      </c>
      <c r="AP22" s="228"/>
      <c r="AQ22" s="226"/>
      <c r="AR22" s="229">
        <v>2</v>
      </c>
      <c r="AS22" s="228"/>
      <c r="AT22" s="226"/>
      <c r="AU22" s="229">
        <v>1</v>
      </c>
      <c r="AV22" s="228"/>
      <c r="AW22" s="226"/>
      <c r="AX22" s="229">
        <v>2</v>
      </c>
      <c r="AY22" s="228"/>
      <c r="AZ22" s="226"/>
      <c r="BA22" s="227"/>
      <c r="BB22" s="228"/>
      <c r="BC22" s="226"/>
      <c r="BD22" s="227"/>
      <c r="BE22" s="228"/>
      <c r="BF22" s="226"/>
      <c r="BG22" s="227"/>
      <c r="BH22" s="228"/>
      <c r="BI22" s="226"/>
      <c r="BJ22" s="227"/>
      <c r="BK22" s="228"/>
      <c r="BL22" s="226"/>
      <c r="BM22" s="227"/>
      <c r="BN22" s="228"/>
      <c r="BO22" s="226"/>
      <c r="BP22" s="227"/>
      <c r="BQ22" s="228"/>
      <c r="BR22" s="226"/>
      <c r="BS22" s="227"/>
      <c r="BT22" s="228"/>
      <c r="BU22" s="473">
        <v>22</v>
      </c>
      <c r="BV22" s="474"/>
      <c r="BW22" s="475"/>
      <c r="BX22" s="295">
        <v>19</v>
      </c>
      <c r="BY22" s="295">
        <v>41</v>
      </c>
      <c r="BZ22" s="476" t="s">
        <v>13665</v>
      </c>
      <c r="CE22" s="103"/>
    </row>
    <row r="23" spans="1:85" ht="14.25" customHeight="1">
      <c r="A23" s="296"/>
      <c r="B23" s="296"/>
      <c r="C23" s="321"/>
      <c r="D23" s="315" t="s">
        <v>13644</v>
      </c>
      <c r="E23" s="316"/>
      <c r="F23" s="317"/>
      <c r="G23" s="315" t="s">
        <v>13645</v>
      </c>
      <c r="H23" s="316"/>
      <c r="I23" s="317"/>
      <c r="J23" s="315" t="s">
        <v>13645</v>
      </c>
      <c r="K23" s="316"/>
      <c r="L23" s="317"/>
      <c r="M23" s="300"/>
      <c r="N23" s="301"/>
      <c r="O23" s="302"/>
      <c r="P23" s="300"/>
      <c r="Q23" s="301"/>
      <c r="R23" s="302"/>
      <c r="S23" s="315" t="s">
        <v>13641</v>
      </c>
      <c r="T23" s="316"/>
      <c r="U23" s="317"/>
      <c r="V23" s="315" t="s">
        <v>13643</v>
      </c>
      <c r="W23" s="316"/>
      <c r="X23" s="317"/>
      <c r="Y23" s="315" t="s">
        <v>13644</v>
      </c>
      <c r="Z23" s="316"/>
      <c r="AA23" s="317"/>
      <c r="AB23" s="309"/>
      <c r="AC23" s="310"/>
      <c r="AD23" s="311"/>
      <c r="AE23" s="315" t="s">
        <v>13642</v>
      </c>
      <c r="AF23" s="316"/>
      <c r="AG23" s="317"/>
      <c r="AH23" s="315" t="s">
        <v>13643</v>
      </c>
      <c r="AI23" s="316"/>
      <c r="AJ23" s="317"/>
      <c r="AK23" s="315" t="s">
        <v>13645</v>
      </c>
      <c r="AL23" s="316"/>
      <c r="AM23" s="317"/>
      <c r="AN23" s="315" t="s">
        <v>13643</v>
      </c>
      <c r="AO23" s="316"/>
      <c r="AP23" s="317"/>
      <c r="AQ23" s="315" t="s">
        <v>13641</v>
      </c>
      <c r="AR23" s="316"/>
      <c r="AS23" s="317"/>
      <c r="AT23" s="315" t="s">
        <v>13644</v>
      </c>
      <c r="AU23" s="316"/>
      <c r="AV23" s="317"/>
      <c r="AW23" s="315" t="s">
        <v>13642</v>
      </c>
      <c r="AX23" s="316"/>
      <c r="AY23" s="317"/>
      <c r="AZ23" s="297"/>
      <c r="BA23" s="298"/>
      <c r="BB23" s="299"/>
      <c r="BC23" s="297"/>
      <c r="BD23" s="298"/>
      <c r="BE23" s="299"/>
      <c r="BF23" s="297"/>
      <c r="BG23" s="298"/>
      <c r="BH23" s="299"/>
      <c r="BI23" s="297"/>
      <c r="BJ23" s="298"/>
      <c r="BK23" s="299"/>
      <c r="BL23" s="297"/>
      <c r="BM23" s="298"/>
      <c r="BN23" s="299"/>
      <c r="BO23" s="297"/>
      <c r="BP23" s="298"/>
      <c r="BQ23" s="299"/>
      <c r="BR23" s="297"/>
      <c r="BS23" s="298"/>
      <c r="BT23" s="299"/>
      <c r="BU23" s="297"/>
      <c r="BV23" s="298"/>
      <c r="BW23" s="299"/>
      <c r="BX23" s="296"/>
      <c r="BY23" s="296"/>
      <c r="BZ23" s="477"/>
      <c r="CE23" s="103"/>
      <c r="CG23" s="212"/>
    </row>
    <row r="24" spans="1:85" ht="12" customHeight="1">
      <c r="A24" s="295">
        <v>10</v>
      </c>
      <c r="B24" s="295">
        <v>10</v>
      </c>
      <c r="C24" s="320" t="str">
        <f>IF(B24=0,"",IF(B24="","",VLOOKUP(B24,СПИСКИ!$B:$J,2,FALSE)))</f>
        <v>"Искра" г.Краснодар</v>
      </c>
      <c r="D24" s="226"/>
      <c r="E24" s="229">
        <v>1</v>
      </c>
      <c r="F24" s="228"/>
      <c r="G24" s="226"/>
      <c r="H24" s="229">
        <v>1</v>
      </c>
      <c r="I24" s="228"/>
      <c r="J24" s="226"/>
      <c r="K24" s="229">
        <v>1</v>
      </c>
      <c r="L24" s="228"/>
      <c r="M24" s="230"/>
      <c r="N24" s="227"/>
      <c r="O24" s="228"/>
      <c r="P24" s="230"/>
      <c r="Q24" s="227"/>
      <c r="R24" s="228"/>
      <c r="S24" s="226"/>
      <c r="T24" s="229">
        <v>1</v>
      </c>
      <c r="U24" s="228"/>
      <c r="V24" s="226"/>
      <c r="W24" s="229">
        <v>1</v>
      </c>
      <c r="X24" s="228"/>
      <c r="Y24" s="226"/>
      <c r="Z24" s="229">
        <v>1</v>
      </c>
      <c r="AA24" s="228"/>
      <c r="AB24" s="226"/>
      <c r="AC24" s="229">
        <v>1</v>
      </c>
      <c r="AD24" s="228"/>
      <c r="AE24" s="306">
        <v>10</v>
      </c>
      <c r="AF24" s="307"/>
      <c r="AG24" s="308"/>
      <c r="AH24" s="226"/>
      <c r="AI24" s="229">
        <v>2</v>
      </c>
      <c r="AJ24" s="228"/>
      <c r="AK24" s="226"/>
      <c r="AL24" s="229">
        <v>2</v>
      </c>
      <c r="AM24" s="228"/>
      <c r="AN24" s="226"/>
      <c r="AO24" s="229">
        <v>1</v>
      </c>
      <c r="AP24" s="228"/>
      <c r="AQ24" s="226"/>
      <c r="AR24" s="229">
        <v>2</v>
      </c>
      <c r="AS24" s="228"/>
      <c r="AT24" s="226"/>
      <c r="AU24" s="229">
        <v>1</v>
      </c>
      <c r="AV24" s="228"/>
      <c r="AW24" s="226"/>
      <c r="AX24" s="229">
        <v>1</v>
      </c>
      <c r="AY24" s="228"/>
      <c r="AZ24" s="226"/>
      <c r="BA24" s="227"/>
      <c r="BB24" s="228"/>
      <c r="BC24" s="226"/>
      <c r="BD24" s="227"/>
      <c r="BE24" s="228"/>
      <c r="BF24" s="226"/>
      <c r="BG24" s="227"/>
      <c r="BH24" s="228"/>
      <c r="BI24" s="226"/>
      <c r="BJ24" s="227"/>
      <c r="BK24" s="228"/>
      <c r="BL24" s="226"/>
      <c r="BM24" s="227"/>
      <c r="BN24" s="228"/>
      <c r="BO24" s="226"/>
      <c r="BP24" s="227"/>
      <c r="BQ24" s="228"/>
      <c r="BR24" s="226"/>
      <c r="BS24" s="227"/>
      <c r="BT24" s="228"/>
      <c r="BU24" s="473">
        <v>22</v>
      </c>
      <c r="BV24" s="474"/>
      <c r="BW24" s="475"/>
      <c r="BX24" s="295">
        <v>16</v>
      </c>
      <c r="BY24" s="295">
        <v>38</v>
      </c>
      <c r="BZ24" s="295">
        <v>8</v>
      </c>
      <c r="CE24" s="103"/>
      <c r="CG24" s="212"/>
    </row>
    <row r="25" spans="1:85" ht="13.5" customHeight="1">
      <c r="A25" s="296"/>
      <c r="B25" s="296"/>
      <c r="C25" s="321"/>
      <c r="D25" s="315" t="s">
        <v>13645</v>
      </c>
      <c r="E25" s="316"/>
      <c r="F25" s="317"/>
      <c r="G25" s="315" t="s">
        <v>13645</v>
      </c>
      <c r="H25" s="316"/>
      <c r="I25" s="317"/>
      <c r="J25" s="315" t="s">
        <v>13645</v>
      </c>
      <c r="K25" s="316"/>
      <c r="L25" s="317"/>
      <c r="M25" s="300"/>
      <c r="N25" s="301"/>
      <c r="O25" s="302"/>
      <c r="P25" s="300"/>
      <c r="Q25" s="301"/>
      <c r="R25" s="302"/>
      <c r="S25" s="315" t="s">
        <v>13645</v>
      </c>
      <c r="T25" s="316"/>
      <c r="U25" s="317"/>
      <c r="V25" s="315" t="s">
        <v>13646</v>
      </c>
      <c r="W25" s="316"/>
      <c r="X25" s="317"/>
      <c r="Y25" s="315" t="s">
        <v>13645</v>
      </c>
      <c r="Z25" s="316"/>
      <c r="AA25" s="317"/>
      <c r="AB25" s="315" t="s">
        <v>13644</v>
      </c>
      <c r="AC25" s="316"/>
      <c r="AD25" s="317"/>
      <c r="AE25" s="309"/>
      <c r="AF25" s="310"/>
      <c r="AG25" s="311"/>
      <c r="AH25" s="315" t="s">
        <v>13641</v>
      </c>
      <c r="AI25" s="316"/>
      <c r="AJ25" s="317"/>
      <c r="AK25" s="315" t="s">
        <v>13642</v>
      </c>
      <c r="AL25" s="316"/>
      <c r="AM25" s="317"/>
      <c r="AN25" s="315" t="s">
        <v>13645</v>
      </c>
      <c r="AO25" s="316"/>
      <c r="AP25" s="317"/>
      <c r="AQ25" s="315" t="s">
        <v>13642</v>
      </c>
      <c r="AR25" s="316"/>
      <c r="AS25" s="317"/>
      <c r="AT25" s="315" t="s">
        <v>13645</v>
      </c>
      <c r="AU25" s="316"/>
      <c r="AV25" s="317"/>
      <c r="AW25" s="315" t="s">
        <v>13644</v>
      </c>
      <c r="AX25" s="316"/>
      <c r="AY25" s="317"/>
      <c r="AZ25" s="297"/>
      <c r="BA25" s="298"/>
      <c r="BB25" s="299"/>
      <c r="BC25" s="297"/>
      <c r="BD25" s="298"/>
      <c r="BE25" s="299"/>
      <c r="BF25" s="297"/>
      <c r="BG25" s="298"/>
      <c r="BH25" s="299"/>
      <c r="BI25" s="297"/>
      <c r="BJ25" s="298"/>
      <c r="BK25" s="299"/>
      <c r="BL25" s="297"/>
      <c r="BM25" s="298"/>
      <c r="BN25" s="299"/>
      <c r="BO25" s="297"/>
      <c r="BP25" s="298"/>
      <c r="BQ25" s="299"/>
      <c r="BR25" s="297"/>
      <c r="BS25" s="298"/>
      <c r="BT25" s="299"/>
      <c r="BU25" s="297"/>
      <c r="BV25" s="298"/>
      <c r="BW25" s="299"/>
      <c r="BX25" s="296"/>
      <c r="BY25" s="296"/>
      <c r="BZ25" s="296"/>
      <c r="CE25" s="103"/>
      <c r="CF25" s="212"/>
    </row>
    <row r="26" spans="1:85" ht="12" customHeight="1">
      <c r="A26" s="295">
        <v>11</v>
      </c>
      <c r="B26" s="295">
        <v>11</v>
      </c>
      <c r="C26" s="320" t="str">
        <f>IF(B26=0,"",IF(B26="","",VLOOKUP(B26,СПИСКИ!$B:$J,2,FALSE)))</f>
        <v>"Омега" г.Севастополь</v>
      </c>
      <c r="D26" s="226"/>
      <c r="E26" s="229">
        <v>1</v>
      </c>
      <c r="F26" s="228"/>
      <c r="G26" s="226"/>
      <c r="H26" s="229">
        <v>1</v>
      </c>
      <c r="I26" s="228"/>
      <c r="J26" s="226"/>
      <c r="K26" s="229">
        <v>1</v>
      </c>
      <c r="L26" s="228"/>
      <c r="M26" s="230"/>
      <c r="N26" s="227"/>
      <c r="O26" s="228"/>
      <c r="P26" s="230"/>
      <c r="Q26" s="227"/>
      <c r="R26" s="228"/>
      <c r="S26" s="226"/>
      <c r="T26" s="229">
        <v>1</v>
      </c>
      <c r="U26" s="228"/>
      <c r="V26" s="226"/>
      <c r="W26" s="229">
        <v>2</v>
      </c>
      <c r="X26" s="228"/>
      <c r="Y26" s="226"/>
      <c r="Z26" s="229">
        <v>0</v>
      </c>
      <c r="AA26" s="228"/>
      <c r="AB26" s="226"/>
      <c r="AC26" s="229">
        <v>1</v>
      </c>
      <c r="AD26" s="228"/>
      <c r="AE26" s="226"/>
      <c r="AF26" s="229">
        <v>0</v>
      </c>
      <c r="AG26" s="228"/>
      <c r="AH26" s="306">
        <v>11</v>
      </c>
      <c r="AI26" s="307"/>
      <c r="AJ26" s="308"/>
      <c r="AK26" s="226"/>
      <c r="AL26" s="229">
        <v>2</v>
      </c>
      <c r="AM26" s="228"/>
      <c r="AN26" s="226"/>
      <c r="AO26" s="229">
        <v>1</v>
      </c>
      <c r="AP26" s="228"/>
      <c r="AQ26" s="226"/>
      <c r="AR26" s="229">
        <v>2</v>
      </c>
      <c r="AS26" s="228"/>
      <c r="AT26" s="226"/>
      <c r="AU26" s="229">
        <v>2</v>
      </c>
      <c r="AV26" s="228"/>
      <c r="AW26" s="226"/>
      <c r="AX26" s="229">
        <v>1</v>
      </c>
      <c r="AY26" s="228"/>
      <c r="AZ26" s="226"/>
      <c r="BA26" s="227"/>
      <c r="BB26" s="228"/>
      <c r="BC26" s="226"/>
      <c r="BD26" s="227"/>
      <c r="BE26" s="228"/>
      <c r="BF26" s="226"/>
      <c r="BG26" s="227"/>
      <c r="BH26" s="228"/>
      <c r="BI26" s="226"/>
      <c r="BJ26" s="227"/>
      <c r="BK26" s="228"/>
      <c r="BL26" s="226"/>
      <c r="BM26" s="227"/>
      <c r="BN26" s="228"/>
      <c r="BO26" s="226"/>
      <c r="BP26" s="227"/>
      <c r="BQ26" s="228"/>
      <c r="BR26" s="226"/>
      <c r="BS26" s="227"/>
      <c r="BT26" s="228"/>
      <c r="BU26" s="473">
        <v>21</v>
      </c>
      <c r="BV26" s="474"/>
      <c r="BW26" s="475"/>
      <c r="BX26" s="295">
        <v>15</v>
      </c>
      <c r="BY26" s="295">
        <v>36</v>
      </c>
      <c r="BZ26" s="476" t="s">
        <v>13664</v>
      </c>
      <c r="CE26" s="103"/>
    </row>
    <row r="27" spans="1:85" ht="14.25" customHeight="1">
      <c r="A27" s="296"/>
      <c r="B27" s="296"/>
      <c r="C27" s="321"/>
      <c r="D27" s="315" t="s">
        <v>13645</v>
      </c>
      <c r="E27" s="316"/>
      <c r="F27" s="317"/>
      <c r="G27" s="315" t="s">
        <v>13645</v>
      </c>
      <c r="H27" s="316"/>
      <c r="I27" s="317"/>
      <c r="J27" s="315" t="s">
        <v>13644</v>
      </c>
      <c r="K27" s="316"/>
      <c r="L27" s="317"/>
      <c r="M27" s="300"/>
      <c r="N27" s="301"/>
      <c r="O27" s="302"/>
      <c r="P27" s="300"/>
      <c r="Q27" s="301"/>
      <c r="R27" s="302"/>
      <c r="S27" s="315" t="s">
        <v>13644</v>
      </c>
      <c r="T27" s="316"/>
      <c r="U27" s="317"/>
      <c r="V27" s="315" t="s">
        <v>13643</v>
      </c>
      <c r="W27" s="316"/>
      <c r="X27" s="317"/>
      <c r="Y27" s="315" t="s">
        <v>13645</v>
      </c>
      <c r="Z27" s="316"/>
      <c r="AA27" s="317"/>
      <c r="AB27" s="315" t="s">
        <v>13646</v>
      </c>
      <c r="AC27" s="316"/>
      <c r="AD27" s="317"/>
      <c r="AE27" s="315" t="s">
        <v>13645</v>
      </c>
      <c r="AF27" s="316"/>
      <c r="AG27" s="317"/>
      <c r="AH27" s="309"/>
      <c r="AI27" s="310"/>
      <c r="AJ27" s="311"/>
      <c r="AK27" s="315" t="s">
        <v>13642</v>
      </c>
      <c r="AL27" s="316"/>
      <c r="AM27" s="317"/>
      <c r="AN27" s="315" t="s">
        <v>13644</v>
      </c>
      <c r="AO27" s="316"/>
      <c r="AP27" s="317"/>
      <c r="AQ27" s="315" t="s">
        <v>13643</v>
      </c>
      <c r="AR27" s="316"/>
      <c r="AS27" s="317"/>
      <c r="AT27" s="315" t="s">
        <v>13643</v>
      </c>
      <c r="AU27" s="316"/>
      <c r="AV27" s="317"/>
      <c r="AW27" s="315" t="s">
        <v>13644</v>
      </c>
      <c r="AX27" s="316"/>
      <c r="AY27" s="317"/>
      <c r="AZ27" s="297"/>
      <c r="BA27" s="298"/>
      <c r="BB27" s="299"/>
      <c r="BC27" s="297"/>
      <c r="BD27" s="298"/>
      <c r="BE27" s="299"/>
      <c r="BF27" s="297"/>
      <c r="BG27" s="298"/>
      <c r="BH27" s="299"/>
      <c r="BI27" s="297"/>
      <c r="BJ27" s="298"/>
      <c r="BK27" s="299"/>
      <c r="BL27" s="297"/>
      <c r="BM27" s="298"/>
      <c r="BN27" s="299"/>
      <c r="BO27" s="297"/>
      <c r="BP27" s="298"/>
      <c r="BQ27" s="299"/>
      <c r="BR27" s="297"/>
      <c r="BS27" s="298"/>
      <c r="BT27" s="299"/>
      <c r="BU27" s="297"/>
      <c r="BV27" s="298"/>
      <c r="BW27" s="299"/>
      <c r="BX27" s="296"/>
      <c r="BY27" s="296"/>
      <c r="BZ27" s="477"/>
      <c r="CE27" s="103"/>
    </row>
    <row r="28" spans="1:85" ht="12.75" customHeight="1">
      <c r="A28" s="295">
        <v>12</v>
      </c>
      <c r="B28" s="295">
        <v>12</v>
      </c>
      <c r="C28" s="320" t="str">
        <f>IF(B28=0,"",IF(B28="","",VLOOKUP(B28,СПИСКИ!$B:$J,2,FALSE)))</f>
        <v>"СШОР-13" г.Таганрог</v>
      </c>
      <c r="D28" s="226"/>
      <c r="E28" s="229">
        <v>1</v>
      </c>
      <c r="F28" s="228"/>
      <c r="G28" s="226"/>
      <c r="H28" s="229">
        <v>1</v>
      </c>
      <c r="I28" s="228"/>
      <c r="J28" s="226"/>
      <c r="K28" s="229">
        <v>1</v>
      </c>
      <c r="L28" s="228"/>
      <c r="M28" s="226"/>
      <c r="N28" s="227"/>
      <c r="O28" s="228"/>
      <c r="P28" s="226"/>
      <c r="Q28" s="227"/>
      <c r="R28" s="228"/>
      <c r="S28" s="226"/>
      <c r="T28" s="229">
        <v>1</v>
      </c>
      <c r="U28" s="228"/>
      <c r="V28" s="226"/>
      <c r="W28" s="229">
        <v>2</v>
      </c>
      <c r="X28" s="228"/>
      <c r="Y28" s="226"/>
      <c r="Z28" s="229">
        <v>1</v>
      </c>
      <c r="AA28" s="228"/>
      <c r="AB28" s="226"/>
      <c r="AC28" s="229">
        <v>2</v>
      </c>
      <c r="AD28" s="228"/>
      <c r="AE28" s="226"/>
      <c r="AF28" s="229">
        <v>1</v>
      </c>
      <c r="AG28" s="228"/>
      <c r="AH28" s="226"/>
      <c r="AI28" s="229">
        <v>1</v>
      </c>
      <c r="AJ28" s="228"/>
      <c r="AK28" s="306">
        <v>12</v>
      </c>
      <c r="AL28" s="307"/>
      <c r="AM28" s="308"/>
      <c r="AN28" s="226"/>
      <c r="AO28" s="229">
        <v>1</v>
      </c>
      <c r="AP28" s="228"/>
      <c r="AQ28" s="226"/>
      <c r="AR28" s="229">
        <v>2</v>
      </c>
      <c r="AS28" s="228"/>
      <c r="AT28" s="226"/>
      <c r="AU28" s="229">
        <v>2</v>
      </c>
      <c r="AV28" s="228"/>
      <c r="AW28" s="226"/>
      <c r="AX28" s="229">
        <v>1</v>
      </c>
      <c r="AY28" s="228"/>
      <c r="AZ28" s="226"/>
      <c r="BA28" s="227"/>
      <c r="BB28" s="228"/>
      <c r="BC28" s="226"/>
      <c r="BD28" s="227"/>
      <c r="BE28" s="228"/>
      <c r="BF28" s="226"/>
      <c r="BG28" s="227"/>
      <c r="BH28" s="228"/>
      <c r="BI28" s="226"/>
      <c r="BJ28" s="227"/>
      <c r="BK28" s="228"/>
      <c r="BL28" s="226"/>
      <c r="BM28" s="227"/>
      <c r="BN28" s="228"/>
      <c r="BO28" s="226"/>
      <c r="BP28" s="227"/>
      <c r="BQ28" s="228"/>
      <c r="BR28" s="226"/>
      <c r="BS28" s="227"/>
      <c r="BT28" s="228"/>
      <c r="BU28" s="473">
        <v>19</v>
      </c>
      <c r="BV28" s="474"/>
      <c r="BW28" s="475"/>
      <c r="BX28" s="295">
        <v>17</v>
      </c>
      <c r="BY28" s="295">
        <v>36</v>
      </c>
      <c r="BZ28" s="476" t="s">
        <v>13664</v>
      </c>
      <c r="CE28" s="103"/>
    </row>
    <row r="29" spans="1:85" ht="11.25" customHeight="1">
      <c r="A29" s="296"/>
      <c r="B29" s="296"/>
      <c r="C29" s="321"/>
      <c r="D29" s="315" t="s">
        <v>13644</v>
      </c>
      <c r="E29" s="316"/>
      <c r="F29" s="317"/>
      <c r="G29" s="315" t="s">
        <v>13645</v>
      </c>
      <c r="H29" s="316"/>
      <c r="I29" s="317"/>
      <c r="J29" s="315" t="s">
        <v>13645</v>
      </c>
      <c r="K29" s="316"/>
      <c r="L29" s="317"/>
      <c r="M29" s="297"/>
      <c r="N29" s="298"/>
      <c r="O29" s="299"/>
      <c r="P29" s="297"/>
      <c r="Q29" s="298"/>
      <c r="R29" s="299"/>
      <c r="S29" s="315" t="s">
        <v>13645</v>
      </c>
      <c r="T29" s="316"/>
      <c r="U29" s="317"/>
      <c r="V29" s="315" t="s">
        <v>13643</v>
      </c>
      <c r="W29" s="316"/>
      <c r="X29" s="317"/>
      <c r="Y29" s="315" t="s">
        <v>13645</v>
      </c>
      <c r="Z29" s="316"/>
      <c r="AA29" s="317"/>
      <c r="AB29" s="315" t="s">
        <v>13641</v>
      </c>
      <c r="AC29" s="316"/>
      <c r="AD29" s="317"/>
      <c r="AE29" s="315" t="s">
        <v>13644</v>
      </c>
      <c r="AF29" s="316"/>
      <c r="AG29" s="317"/>
      <c r="AH29" s="315" t="s">
        <v>13644</v>
      </c>
      <c r="AI29" s="316"/>
      <c r="AJ29" s="317"/>
      <c r="AK29" s="309"/>
      <c r="AL29" s="310"/>
      <c r="AM29" s="311"/>
      <c r="AN29" s="315" t="s">
        <v>13644</v>
      </c>
      <c r="AO29" s="316"/>
      <c r="AP29" s="317"/>
      <c r="AQ29" s="315" t="s">
        <v>13642</v>
      </c>
      <c r="AR29" s="316"/>
      <c r="AS29" s="317"/>
      <c r="AT29" s="315" t="s">
        <v>13642</v>
      </c>
      <c r="AU29" s="316"/>
      <c r="AV29" s="317"/>
      <c r="AW29" s="315" t="s">
        <v>13644</v>
      </c>
      <c r="AX29" s="316"/>
      <c r="AY29" s="317"/>
      <c r="AZ29" s="297"/>
      <c r="BA29" s="298"/>
      <c r="BB29" s="299"/>
      <c r="BC29" s="297"/>
      <c r="BD29" s="298"/>
      <c r="BE29" s="299"/>
      <c r="BF29" s="297"/>
      <c r="BG29" s="298"/>
      <c r="BH29" s="299"/>
      <c r="BI29" s="297"/>
      <c r="BJ29" s="298"/>
      <c r="BK29" s="299"/>
      <c r="BL29" s="297"/>
      <c r="BM29" s="298"/>
      <c r="BN29" s="299"/>
      <c r="BO29" s="297"/>
      <c r="BP29" s="298"/>
      <c r="BQ29" s="299"/>
      <c r="BR29" s="297"/>
      <c r="BS29" s="298"/>
      <c r="BT29" s="299"/>
      <c r="BU29" s="297"/>
      <c r="BV29" s="298"/>
      <c r="BW29" s="299"/>
      <c r="BX29" s="296"/>
      <c r="BY29" s="296"/>
      <c r="BZ29" s="477"/>
      <c r="CE29" s="103"/>
    </row>
    <row r="30" spans="1:85" ht="14.25" customHeight="1">
      <c r="A30" s="295">
        <v>13</v>
      </c>
      <c r="B30" s="295">
        <v>13</v>
      </c>
      <c r="C30" s="320" t="str">
        <f>IF(B30=0,"",IF(B30="","",VLOOKUP(B30,СПИСКИ!$B:$J,2,FALSE)))</f>
        <v>"ЦОП-2" г.Краснодар</v>
      </c>
      <c r="D30" s="226"/>
      <c r="E30" s="229">
        <v>1</v>
      </c>
      <c r="F30" s="228"/>
      <c r="G30" s="226"/>
      <c r="H30" s="229">
        <v>1</v>
      </c>
      <c r="I30" s="228"/>
      <c r="J30" s="226"/>
      <c r="K30" s="229">
        <v>1</v>
      </c>
      <c r="L30" s="228"/>
      <c r="M30" s="226"/>
      <c r="N30" s="227"/>
      <c r="O30" s="228"/>
      <c r="P30" s="226"/>
      <c r="Q30" s="227"/>
      <c r="R30" s="228"/>
      <c r="S30" s="226"/>
      <c r="T30" s="229">
        <v>1</v>
      </c>
      <c r="U30" s="228"/>
      <c r="V30" s="226"/>
      <c r="W30" s="229">
        <v>1</v>
      </c>
      <c r="X30" s="228"/>
      <c r="Y30" s="226"/>
      <c r="Z30" s="229">
        <v>1</v>
      </c>
      <c r="AA30" s="228"/>
      <c r="AB30" s="226"/>
      <c r="AC30" s="229">
        <v>1</v>
      </c>
      <c r="AD30" s="228"/>
      <c r="AE30" s="226"/>
      <c r="AF30" s="229">
        <v>2</v>
      </c>
      <c r="AG30" s="228"/>
      <c r="AH30" s="226"/>
      <c r="AI30" s="229">
        <v>2</v>
      </c>
      <c r="AJ30" s="228"/>
      <c r="AK30" s="226"/>
      <c r="AL30" s="229">
        <v>2</v>
      </c>
      <c r="AM30" s="228"/>
      <c r="AN30" s="306">
        <v>13</v>
      </c>
      <c r="AO30" s="307"/>
      <c r="AP30" s="308"/>
      <c r="AQ30" s="226"/>
      <c r="AR30" s="229">
        <v>2</v>
      </c>
      <c r="AS30" s="228"/>
      <c r="AT30" s="226"/>
      <c r="AU30" s="229">
        <v>2</v>
      </c>
      <c r="AV30" s="228"/>
      <c r="AW30" s="226"/>
      <c r="AX30" s="229">
        <v>2</v>
      </c>
      <c r="AY30" s="228"/>
      <c r="AZ30" s="226"/>
      <c r="BA30" s="227"/>
      <c r="BB30" s="228"/>
      <c r="BC30" s="226"/>
      <c r="BD30" s="227"/>
      <c r="BE30" s="228"/>
      <c r="BF30" s="226"/>
      <c r="BG30" s="227"/>
      <c r="BH30" s="228"/>
      <c r="BI30" s="226"/>
      <c r="BJ30" s="227"/>
      <c r="BK30" s="228"/>
      <c r="BL30" s="226"/>
      <c r="BM30" s="227"/>
      <c r="BN30" s="228"/>
      <c r="BO30" s="226"/>
      <c r="BP30" s="227"/>
      <c r="BQ30" s="228"/>
      <c r="BR30" s="226"/>
      <c r="BS30" s="227"/>
      <c r="BT30" s="228"/>
      <c r="BU30" s="473">
        <v>18</v>
      </c>
      <c r="BV30" s="474"/>
      <c r="BW30" s="475"/>
      <c r="BX30" s="295">
        <v>19</v>
      </c>
      <c r="BY30" s="295">
        <v>37</v>
      </c>
      <c r="BZ30" s="295">
        <v>9</v>
      </c>
      <c r="CE30" s="103"/>
    </row>
    <row r="31" spans="1:85" ht="12.75" customHeight="1">
      <c r="A31" s="296"/>
      <c r="B31" s="296"/>
      <c r="C31" s="321"/>
      <c r="D31" s="315" t="s">
        <v>13645</v>
      </c>
      <c r="E31" s="316"/>
      <c r="F31" s="317"/>
      <c r="G31" s="315" t="s">
        <v>13645</v>
      </c>
      <c r="H31" s="316"/>
      <c r="I31" s="317"/>
      <c r="J31" s="315" t="s">
        <v>13646</v>
      </c>
      <c r="K31" s="316"/>
      <c r="L31" s="317"/>
      <c r="M31" s="297"/>
      <c r="N31" s="298"/>
      <c r="O31" s="299"/>
      <c r="P31" s="297"/>
      <c r="Q31" s="298"/>
      <c r="R31" s="299"/>
      <c r="S31" s="315" t="s">
        <v>13646</v>
      </c>
      <c r="T31" s="316"/>
      <c r="U31" s="317"/>
      <c r="V31" s="315" t="s">
        <v>13646</v>
      </c>
      <c r="W31" s="316"/>
      <c r="X31" s="317"/>
      <c r="Y31" s="315" t="s">
        <v>13645</v>
      </c>
      <c r="Z31" s="316"/>
      <c r="AA31" s="317"/>
      <c r="AB31" s="315" t="s">
        <v>13646</v>
      </c>
      <c r="AC31" s="316"/>
      <c r="AD31" s="317"/>
      <c r="AE31" s="315" t="s">
        <v>13641</v>
      </c>
      <c r="AF31" s="316"/>
      <c r="AG31" s="317"/>
      <c r="AH31" s="315" t="s">
        <v>13642</v>
      </c>
      <c r="AI31" s="316"/>
      <c r="AJ31" s="317"/>
      <c r="AK31" s="315" t="s">
        <v>13642</v>
      </c>
      <c r="AL31" s="316"/>
      <c r="AM31" s="317"/>
      <c r="AN31" s="309"/>
      <c r="AO31" s="310"/>
      <c r="AP31" s="311"/>
      <c r="AQ31" s="315" t="s">
        <v>13641</v>
      </c>
      <c r="AR31" s="316"/>
      <c r="AS31" s="317"/>
      <c r="AT31" s="315" t="s">
        <v>13641</v>
      </c>
      <c r="AU31" s="316"/>
      <c r="AV31" s="317"/>
      <c r="AW31" s="315" t="s">
        <v>13643</v>
      </c>
      <c r="AX31" s="316"/>
      <c r="AY31" s="317"/>
      <c r="AZ31" s="297"/>
      <c r="BA31" s="298"/>
      <c r="BB31" s="299"/>
      <c r="BC31" s="297"/>
      <c r="BD31" s="298"/>
      <c r="BE31" s="299"/>
      <c r="BF31" s="297"/>
      <c r="BG31" s="298"/>
      <c r="BH31" s="299"/>
      <c r="BI31" s="297"/>
      <c r="BJ31" s="298"/>
      <c r="BK31" s="299"/>
      <c r="BL31" s="297"/>
      <c r="BM31" s="298"/>
      <c r="BN31" s="299"/>
      <c r="BO31" s="297"/>
      <c r="BP31" s="298"/>
      <c r="BQ31" s="299"/>
      <c r="BR31" s="297"/>
      <c r="BS31" s="298"/>
      <c r="BT31" s="299"/>
      <c r="BU31" s="297"/>
      <c r="BV31" s="298"/>
      <c r="BW31" s="299"/>
      <c r="BX31" s="296"/>
      <c r="BY31" s="296"/>
      <c r="BZ31" s="296"/>
      <c r="CE31" s="103"/>
    </row>
    <row r="32" spans="1:85" ht="14.25" customHeight="1">
      <c r="A32" s="295">
        <v>14</v>
      </c>
      <c r="B32" s="295">
        <v>14</v>
      </c>
      <c r="C32" s="320" t="str">
        <f>IF(B32=0,"",IF(B32="","",VLOOKUP(B32,СПИСКИ!$B:$J,2,FALSE)))</f>
        <v>"ТТ-Симферополь" г.Симферополь</v>
      </c>
      <c r="D32" s="226"/>
      <c r="E32" s="229">
        <v>1</v>
      </c>
      <c r="F32" s="228"/>
      <c r="G32" s="226"/>
      <c r="H32" s="229">
        <v>1</v>
      </c>
      <c r="I32" s="228"/>
      <c r="J32" s="226"/>
      <c r="K32" s="229">
        <v>1</v>
      </c>
      <c r="L32" s="228"/>
      <c r="M32" s="226"/>
      <c r="N32" s="227"/>
      <c r="O32" s="228"/>
      <c r="P32" s="226"/>
      <c r="Q32" s="227"/>
      <c r="R32" s="228"/>
      <c r="S32" s="226"/>
      <c r="T32" s="229">
        <v>1</v>
      </c>
      <c r="U32" s="228"/>
      <c r="V32" s="226"/>
      <c r="W32" s="229">
        <v>0</v>
      </c>
      <c r="X32" s="228"/>
      <c r="Y32" s="226"/>
      <c r="Z32" s="229">
        <v>1</v>
      </c>
      <c r="AA32" s="228"/>
      <c r="AB32" s="226"/>
      <c r="AC32" s="229">
        <v>1</v>
      </c>
      <c r="AD32" s="228"/>
      <c r="AE32" s="226"/>
      <c r="AF32" s="229">
        <v>1</v>
      </c>
      <c r="AG32" s="228"/>
      <c r="AH32" s="226"/>
      <c r="AI32" s="229">
        <v>1</v>
      </c>
      <c r="AJ32" s="228"/>
      <c r="AK32" s="226"/>
      <c r="AL32" s="229">
        <v>1</v>
      </c>
      <c r="AM32" s="228"/>
      <c r="AN32" s="226"/>
      <c r="AO32" s="229">
        <v>1</v>
      </c>
      <c r="AP32" s="228"/>
      <c r="AQ32" s="306">
        <v>14</v>
      </c>
      <c r="AR32" s="307"/>
      <c r="AS32" s="308"/>
      <c r="AT32" s="226"/>
      <c r="AU32" s="229">
        <v>1</v>
      </c>
      <c r="AV32" s="228"/>
      <c r="AW32" s="226"/>
      <c r="AX32" s="229">
        <v>1</v>
      </c>
      <c r="AY32" s="228"/>
      <c r="AZ32" s="230"/>
      <c r="BA32" s="227"/>
      <c r="BB32" s="228"/>
      <c r="BC32" s="230"/>
      <c r="BD32" s="227"/>
      <c r="BE32" s="228"/>
      <c r="BF32" s="230"/>
      <c r="BG32" s="227"/>
      <c r="BH32" s="228"/>
      <c r="BI32" s="230"/>
      <c r="BJ32" s="227"/>
      <c r="BK32" s="228"/>
      <c r="BL32" s="230"/>
      <c r="BM32" s="227"/>
      <c r="BN32" s="228"/>
      <c r="BO32" s="230"/>
      <c r="BP32" s="227"/>
      <c r="BQ32" s="228"/>
      <c r="BR32" s="230"/>
      <c r="BS32" s="227"/>
      <c r="BT32" s="228"/>
      <c r="BU32" s="473">
        <v>17</v>
      </c>
      <c r="BV32" s="474"/>
      <c r="BW32" s="475"/>
      <c r="BX32" s="295">
        <v>12</v>
      </c>
      <c r="BY32" s="295">
        <v>29</v>
      </c>
      <c r="BZ32" s="295">
        <v>14</v>
      </c>
      <c r="CE32" s="103"/>
    </row>
    <row r="33" spans="1:88" ht="13.5" customHeight="1">
      <c r="A33" s="296"/>
      <c r="B33" s="296"/>
      <c r="C33" s="321"/>
      <c r="D33" s="315" t="s">
        <v>13645</v>
      </c>
      <c r="E33" s="316"/>
      <c r="F33" s="317"/>
      <c r="G33" s="315" t="s">
        <v>13645</v>
      </c>
      <c r="H33" s="316"/>
      <c r="I33" s="317"/>
      <c r="J33" s="315" t="s">
        <v>13645</v>
      </c>
      <c r="K33" s="316"/>
      <c r="L33" s="317"/>
      <c r="M33" s="297"/>
      <c r="N33" s="298"/>
      <c r="O33" s="299"/>
      <c r="P33" s="297"/>
      <c r="Q33" s="298"/>
      <c r="R33" s="299"/>
      <c r="S33" s="315" t="s">
        <v>13644</v>
      </c>
      <c r="T33" s="316"/>
      <c r="U33" s="317"/>
      <c r="V33" s="315" t="s">
        <v>13645</v>
      </c>
      <c r="W33" s="316"/>
      <c r="X33" s="317"/>
      <c r="Y33" s="315" t="s">
        <v>13645</v>
      </c>
      <c r="Z33" s="316"/>
      <c r="AA33" s="317"/>
      <c r="AB33" s="315" t="s">
        <v>13645</v>
      </c>
      <c r="AC33" s="316"/>
      <c r="AD33" s="317"/>
      <c r="AE33" s="315" t="s">
        <v>13644</v>
      </c>
      <c r="AF33" s="316"/>
      <c r="AG33" s="317"/>
      <c r="AH33" s="315" t="s">
        <v>13646</v>
      </c>
      <c r="AI33" s="316"/>
      <c r="AJ33" s="317"/>
      <c r="AK33" s="315" t="s">
        <v>13644</v>
      </c>
      <c r="AL33" s="316"/>
      <c r="AM33" s="317"/>
      <c r="AN33" s="315" t="s">
        <v>13645</v>
      </c>
      <c r="AO33" s="316"/>
      <c r="AP33" s="317"/>
      <c r="AQ33" s="309"/>
      <c r="AR33" s="310"/>
      <c r="AS33" s="311"/>
      <c r="AT33" s="315" t="s">
        <v>13645</v>
      </c>
      <c r="AU33" s="316"/>
      <c r="AV33" s="317"/>
      <c r="AW33" s="315" t="s">
        <v>13646</v>
      </c>
      <c r="AX33" s="316"/>
      <c r="AY33" s="317"/>
      <c r="AZ33" s="300"/>
      <c r="BA33" s="301"/>
      <c r="BB33" s="302"/>
      <c r="BC33" s="300"/>
      <c r="BD33" s="301"/>
      <c r="BE33" s="302"/>
      <c r="BF33" s="300"/>
      <c r="BG33" s="301"/>
      <c r="BH33" s="302"/>
      <c r="BI33" s="300"/>
      <c r="BJ33" s="301"/>
      <c r="BK33" s="302"/>
      <c r="BL33" s="300"/>
      <c r="BM33" s="301"/>
      <c r="BN33" s="302"/>
      <c r="BO33" s="300"/>
      <c r="BP33" s="301"/>
      <c r="BQ33" s="302"/>
      <c r="BR33" s="300"/>
      <c r="BS33" s="301"/>
      <c r="BT33" s="302"/>
      <c r="BU33" s="297"/>
      <c r="BV33" s="298"/>
      <c r="BW33" s="299"/>
      <c r="BX33" s="296"/>
      <c r="BY33" s="296"/>
      <c r="BZ33" s="296"/>
      <c r="CE33" s="103"/>
    </row>
    <row r="34" spans="1:88" ht="12" customHeight="1">
      <c r="A34" s="295">
        <v>15</v>
      </c>
      <c r="B34" s="295">
        <v>15</v>
      </c>
      <c r="C34" s="318" t="str">
        <f>IF(B34=0,"",IF(B34="","",VLOOKUP(B34,СПИСКИ!$B:$J,2,FALSE)))</f>
        <v>"Машиностроитель" г.Тихорецк</v>
      </c>
      <c r="D34" s="226"/>
      <c r="E34" s="229">
        <v>1</v>
      </c>
      <c r="F34" s="228"/>
      <c r="G34" s="226"/>
      <c r="H34" s="229">
        <v>1</v>
      </c>
      <c r="I34" s="228"/>
      <c r="J34" s="226"/>
      <c r="K34" s="229">
        <v>1</v>
      </c>
      <c r="L34" s="228"/>
      <c r="M34" s="226"/>
      <c r="N34" s="227"/>
      <c r="O34" s="228"/>
      <c r="P34" s="226"/>
      <c r="Q34" s="227"/>
      <c r="R34" s="228"/>
      <c r="S34" s="226"/>
      <c r="T34" s="229">
        <v>2</v>
      </c>
      <c r="U34" s="228"/>
      <c r="V34" s="226"/>
      <c r="W34" s="229">
        <v>2</v>
      </c>
      <c r="X34" s="228"/>
      <c r="Y34" s="226"/>
      <c r="Z34" s="229">
        <v>1</v>
      </c>
      <c r="AA34" s="228"/>
      <c r="AB34" s="226"/>
      <c r="AC34" s="229">
        <v>2</v>
      </c>
      <c r="AD34" s="228"/>
      <c r="AE34" s="226"/>
      <c r="AF34" s="229">
        <v>2</v>
      </c>
      <c r="AG34" s="228"/>
      <c r="AH34" s="226"/>
      <c r="AI34" s="229">
        <v>1</v>
      </c>
      <c r="AJ34" s="228"/>
      <c r="AK34" s="226"/>
      <c r="AL34" s="229">
        <v>1</v>
      </c>
      <c r="AM34" s="228"/>
      <c r="AN34" s="226"/>
      <c r="AO34" s="229">
        <v>1</v>
      </c>
      <c r="AP34" s="228"/>
      <c r="AQ34" s="226"/>
      <c r="AR34" s="229">
        <v>2</v>
      </c>
      <c r="AS34" s="228"/>
      <c r="AT34" s="306">
        <v>15</v>
      </c>
      <c r="AU34" s="307"/>
      <c r="AV34" s="308"/>
      <c r="AW34" s="226"/>
      <c r="AX34" s="229">
        <v>2</v>
      </c>
      <c r="AY34" s="228"/>
      <c r="AZ34" s="230"/>
      <c r="BA34" s="227"/>
      <c r="BB34" s="228"/>
      <c r="BC34" s="230"/>
      <c r="BD34" s="227"/>
      <c r="BE34" s="228"/>
      <c r="BF34" s="230"/>
      <c r="BG34" s="227"/>
      <c r="BH34" s="228"/>
      <c r="BI34" s="230"/>
      <c r="BJ34" s="227"/>
      <c r="BK34" s="228"/>
      <c r="BL34" s="230"/>
      <c r="BM34" s="227"/>
      <c r="BN34" s="228"/>
      <c r="BO34" s="230"/>
      <c r="BP34" s="227"/>
      <c r="BQ34" s="228"/>
      <c r="BR34" s="230"/>
      <c r="BS34" s="227"/>
      <c r="BT34" s="228"/>
      <c r="BU34" s="473">
        <v>16</v>
      </c>
      <c r="BV34" s="474"/>
      <c r="BW34" s="475"/>
      <c r="BX34" s="295">
        <v>19</v>
      </c>
      <c r="BY34" s="295">
        <v>35</v>
      </c>
      <c r="BZ34" s="295">
        <v>12</v>
      </c>
      <c r="CE34" s="103"/>
    </row>
    <row r="35" spans="1:88" ht="11.25" customHeight="1">
      <c r="A35" s="296"/>
      <c r="B35" s="296"/>
      <c r="C35" s="319"/>
      <c r="D35" s="315" t="s">
        <v>13645</v>
      </c>
      <c r="E35" s="316"/>
      <c r="F35" s="317"/>
      <c r="G35" s="315" t="s">
        <v>13645</v>
      </c>
      <c r="H35" s="316"/>
      <c r="I35" s="317"/>
      <c r="J35" s="315" t="s">
        <v>13645</v>
      </c>
      <c r="K35" s="316"/>
      <c r="L35" s="317"/>
      <c r="M35" s="297"/>
      <c r="N35" s="298"/>
      <c r="O35" s="299"/>
      <c r="P35" s="297"/>
      <c r="Q35" s="298"/>
      <c r="R35" s="299"/>
      <c r="S35" s="315" t="s">
        <v>13643</v>
      </c>
      <c r="T35" s="316"/>
      <c r="U35" s="317"/>
      <c r="V35" s="315" t="s">
        <v>13642</v>
      </c>
      <c r="W35" s="316"/>
      <c r="X35" s="317"/>
      <c r="Y35" s="315" t="s">
        <v>13644</v>
      </c>
      <c r="Z35" s="316"/>
      <c r="AA35" s="317"/>
      <c r="AB35" s="315" t="s">
        <v>13642</v>
      </c>
      <c r="AC35" s="316"/>
      <c r="AD35" s="317"/>
      <c r="AE35" s="315" t="s">
        <v>13641</v>
      </c>
      <c r="AF35" s="316"/>
      <c r="AG35" s="317"/>
      <c r="AH35" s="315" t="s">
        <v>13646</v>
      </c>
      <c r="AI35" s="316"/>
      <c r="AJ35" s="317"/>
      <c r="AK35" s="315" t="s">
        <v>13644</v>
      </c>
      <c r="AL35" s="316"/>
      <c r="AM35" s="317"/>
      <c r="AN35" s="315" t="s">
        <v>13645</v>
      </c>
      <c r="AO35" s="316"/>
      <c r="AP35" s="317"/>
      <c r="AQ35" s="315" t="s">
        <v>13641</v>
      </c>
      <c r="AR35" s="316"/>
      <c r="AS35" s="317"/>
      <c r="AT35" s="309"/>
      <c r="AU35" s="310"/>
      <c r="AV35" s="311"/>
      <c r="AW35" s="315" t="s">
        <v>13643</v>
      </c>
      <c r="AX35" s="316"/>
      <c r="AY35" s="317"/>
      <c r="AZ35" s="300"/>
      <c r="BA35" s="301"/>
      <c r="BB35" s="302"/>
      <c r="BC35" s="300"/>
      <c r="BD35" s="301"/>
      <c r="BE35" s="302"/>
      <c r="BF35" s="300"/>
      <c r="BG35" s="301"/>
      <c r="BH35" s="302"/>
      <c r="BI35" s="300"/>
      <c r="BJ35" s="301"/>
      <c r="BK35" s="302"/>
      <c r="BL35" s="300"/>
      <c r="BM35" s="301"/>
      <c r="BN35" s="302"/>
      <c r="BO35" s="300"/>
      <c r="BP35" s="301"/>
      <c r="BQ35" s="302"/>
      <c r="BR35" s="300"/>
      <c r="BS35" s="301"/>
      <c r="BT35" s="302"/>
      <c r="BU35" s="297"/>
      <c r="BV35" s="298"/>
      <c r="BW35" s="299"/>
      <c r="BX35" s="296"/>
      <c r="BY35" s="296"/>
      <c r="BZ35" s="296"/>
      <c r="CE35" s="103"/>
    </row>
    <row r="36" spans="1:88" ht="11.25" customHeight="1">
      <c r="A36" s="295">
        <v>16</v>
      </c>
      <c r="B36" s="295">
        <v>16</v>
      </c>
      <c r="C36" s="320" t="str">
        <f>IF(B36=0,"",IF(B36="","",VLOOKUP(B36,СПИСКИ!$B:$J,2,FALSE)))</f>
        <v>"Мирмекс" г.Краснодар</v>
      </c>
      <c r="D36" s="226"/>
      <c r="E36" s="229">
        <v>1</v>
      </c>
      <c r="F36" s="228"/>
      <c r="G36" s="226"/>
      <c r="H36" s="229">
        <v>1</v>
      </c>
      <c r="I36" s="228"/>
      <c r="J36" s="226"/>
      <c r="K36" s="229">
        <v>0</v>
      </c>
      <c r="L36" s="228"/>
      <c r="M36" s="226"/>
      <c r="N36" s="227"/>
      <c r="O36" s="228"/>
      <c r="P36" s="226"/>
      <c r="Q36" s="227"/>
      <c r="R36" s="228"/>
      <c r="S36" s="226"/>
      <c r="T36" s="229">
        <v>1</v>
      </c>
      <c r="U36" s="228"/>
      <c r="V36" s="226"/>
      <c r="W36" s="229">
        <v>1</v>
      </c>
      <c r="X36" s="228"/>
      <c r="Y36" s="226"/>
      <c r="Z36" s="229">
        <v>2</v>
      </c>
      <c r="AA36" s="228"/>
      <c r="AB36" s="226"/>
      <c r="AC36" s="229">
        <v>1</v>
      </c>
      <c r="AD36" s="228"/>
      <c r="AE36" s="226"/>
      <c r="AF36" s="229">
        <v>2</v>
      </c>
      <c r="AG36" s="228"/>
      <c r="AH36" s="226"/>
      <c r="AI36" s="229">
        <v>2</v>
      </c>
      <c r="AJ36" s="228"/>
      <c r="AK36" s="226"/>
      <c r="AL36" s="229">
        <v>2</v>
      </c>
      <c r="AM36" s="228"/>
      <c r="AN36" s="226"/>
      <c r="AO36" s="229">
        <v>1</v>
      </c>
      <c r="AP36" s="228"/>
      <c r="AQ36" s="226"/>
      <c r="AR36" s="229">
        <v>2</v>
      </c>
      <c r="AS36" s="228"/>
      <c r="AT36" s="226"/>
      <c r="AU36" s="229">
        <v>1</v>
      </c>
      <c r="AV36" s="228"/>
      <c r="AW36" s="306">
        <v>16</v>
      </c>
      <c r="AX36" s="307"/>
      <c r="AY36" s="308"/>
      <c r="AZ36" s="230"/>
      <c r="BA36" s="227"/>
      <c r="BB36" s="228"/>
      <c r="BC36" s="230"/>
      <c r="BD36" s="227"/>
      <c r="BE36" s="228"/>
      <c r="BF36" s="230"/>
      <c r="BG36" s="227"/>
      <c r="BH36" s="228"/>
      <c r="BI36" s="230"/>
      <c r="BJ36" s="227"/>
      <c r="BK36" s="228"/>
      <c r="BL36" s="230"/>
      <c r="BM36" s="227"/>
      <c r="BN36" s="228"/>
      <c r="BO36" s="230"/>
      <c r="BP36" s="227"/>
      <c r="BQ36" s="228"/>
      <c r="BR36" s="230"/>
      <c r="BS36" s="227"/>
      <c r="BT36" s="228"/>
      <c r="BU36" s="473">
        <v>16</v>
      </c>
      <c r="BV36" s="474"/>
      <c r="BW36" s="475"/>
      <c r="BX36" s="295">
        <v>17</v>
      </c>
      <c r="BY36" s="295">
        <v>33</v>
      </c>
      <c r="BZ36" s="295">
        <v>13</v>
      </c>
      <c r="CE36" s="103"/>
    </row>
    <row r="37" spans="1:88" ht="12" customHeight="1">
      <c r="A37" s="296"/>
      <c r="B37" s="296"/>
      <c r="C37" s="321"/>
      <c r="D37" s="315" t="s">
        <v>13645</v>
      </c>
      <c r="E37" s="316"/>
      <c r="F37" s="317"/>
      <c r="G37" s="315" t="s">
        <v>13645</v>
      </c>
      <c r="H37" s="316"/>
      <c r="I37" s="317"/>
      <c r="J37" s="315" t="s">
        <v>13645</v>
      </c>
      <c r="K37" s="316"/>
      <c r="L37" s="317"/>
      <c r="M37" s="297"/>
      <c r="N37" s="298"/>
      <c r="O37" s="299"/>
      <c r="P37" s="297"/>
      <c r="Q37" s="298"/>
      <c r="R37" s="299"/>
      <c r="S37" s="315" t="s">
        <v>13645</v>
      </c>
      <c r="T37" s="316"/>
      <c r="U37" s="317"/>
      <c r="V37" s="315" t="s">
        <v>13646</v>
      </c>
      <c r="W37" s="316"/>
      <c r="X37" s="317"/>
      <c r="Y37" s="315" t="s">
        <v>13643</v>
      </c>
      <c r="Z37" s="316"/>
      <c r="AA37" s="317"/>
      <c r="AB37" s="315" t="s">
        <v>13644</v>
      </c>
      <c r="AC37" s="316"/>
      <c r="AD37" s="317"/>
      <c r="AE37" s="315" t="s">
        <v>13642</v>
      </c>
      <c r="AF37" s="316"/>
      <c r="AG37" s="317"/>
      <c r="AH37" s="315" t="s">
        <v>13642</v>
      </c>
      <c r="AI37" s="316"/>
      <c r="AJ37" s="317"/>
      <c r="AK37" s="315" t="s">
        <v>13642</v>
      </c>
      <c r="AL37" s="316"/>
      <c r="AM37" s="317"/>
      <c r="AN37" s="315" t="s">
        <v>13646</v>
      </c>
      <c r="AO37" s="316"/>
      <c r="AP37" s="317"/>
      <c r="AQ37" s="315" t="s">
        <v>13643</v>
      </c>
      <c r="AR37" s="316"/>
      <c r="AS37" s="317"/>
      <c r="AT37" s="315" t="s">
        <v>13646</v>
      </c>
      <c r="AU37" s="316"/>
      <c r="AV37" s="317"/>
      <c r="AW37" s="309"/>
      <c r="AX37" s="310"/>
      <c r="AY37" s="311"/>
      <c r="AZ37" s="300"/>
      <c r="BA37" s="301"/>
      <c r="BB37" s="302"/>
      <c r="BC37" s="300"/>
      <c r="BD37" s="301"/>
      <c r="BE37" s="302"/>
      <c r="BF37" s="300"/>
      <c r="BG37" s="301"/>
      <c r="BH37" s="302"/>
      <c r="BI37" s="300"/>
      <c r="BJ37" s="301"/>
      <c r="BK37" s="302"/>
      <c r="BL37" s="300"/>
      <c r="BM37" s="301"/>
      <c r="BN37" s="302"/>
      <c r="BO37" s="300"/>
      <c r="BP37" s="301"/>
      <c r="BQ37" s="302"/>
      <c r="BR37" s="300"/>
      <c r="BS37" s="301"/>
      <c r="BT37" s="302"/>
      <c r="BU37" s="297"/>
      <c r="BV37" s="298"/>
      <c r="BW37" s="299"/>
      <c r="BX37" s="296"/>
      <c r="BY37" s="296"/>
      <c r="BZ37" s="296"/>
      <c r="CE37" s="103"/>
    </row>
    <row r="38" spans="1:88" s="4" customFormat="1" ht="13.5">
      <c r="B38" s="17"/>
      <c r="C38" s="106"/>
      <c r="D38" s="130"/>
      <c r="E38" s="130"/>
      <c r="F38" s="130"/>
      <c r="G38" s="128"/>
      <c r="H38" s="129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BA38" s="304"/>
      <c r="BB38" s="304"/>
      <c r="BC38" s="304"/>
      <c r="BD38" s="304"/>
      <c r="BE38" s="304"/>
      <c r="BF38" s="304"/>
      <c r="BG38" s="304"/>
      <c r="BH38" s="304"/>
      <c r="BI38" s="304"/>
      <c r="BJ38" s="304"/>
      <c r="BK38" s="304"/>
      <c r="BL38" s="304"/>
      <c r="BM38" s="304"/>
      <c r="BN38" s="304"/>
      <c r="BO38" s="304"/>
      <c r="BP38" s="304"/>
      <c r="BQ38" s="304"/>
      <c r="BR38" s="304"/>
      <c r="BS38" s="304"/>
      <c r="BT38" s="304"/>
      <c r="BU38" s="304"/>
      <c r="BV38" s="304"/>
      <c r="BW38" s="304"/>
      <c r="BX38" s="304"/>
      <c r="BY38" s="304"/>
      <c r="CJ38" s="104"/>
    </row>
    <row r="39" spans="1:88" s="4" customFormat="1" ht="13.5">
      <c r="B39" s="17"/>
      <c r="C39" s="106"/>
      <c r="D39" s="130"/>
      <c r="E39" s="130"/>
      <c r="F39" s="130"/>
      <c r="G39" s="128"/>
      <c r="H39" s="129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305"/>
      <c r="BN39" s="305"/>
      <c r="BO39" s="305"/>
      <c r="BP39" s="305"/>
      <c r="BQ39" s="305"/>
      <c r="BR39" s="305"/>
      <c r="BS39" s="305"/>
      <c r="BT39" s="305"/>
      <c r="BU39" s="305"/>
      <c r="BV39" s="305"/>
      <c r="BW39" s="305"/>
      <c r="BX39" s="305"/>
      <c r="BY39" s="305"/>
      <c r="CJ39" s="104"/>
    </row>
    <row r="40" spans="1:88" ht="13.5">
      <c r="C40" s="209" t="s">
        <v>9513</v>
      </c>
      <c r="D40" s="130"/>
      <c r="E40" s="130"/>
      <c r="F40" s="130"/>
      <c r="G40" s="210"/>
      <c r="H40" s="129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322" t="s">
        <v>13650</v>
      </c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E40" s="103"/>
    </row>
    <row r="41" spans="1:88" ht="13.5">
      <c r="C41" s="209" t="s">
        <v>13649</v>
      </c>
      <c r="D41" s="130"/>
      <c r="E41" s="130"/>
      <c r="F41" s="130"/>
      <c r="G41" s="210"/>
      <c r="H41" s="12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322" t="s">
        <v>13651</v>
      </c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E41" s="103"/>
    </row>
    <row r="42" spans="1:88">
      <c r="CE42" s="103"/>
    </row>
    <row r="43" spans="1:88">
      <c r="CE43" s="103"/>
    </row>
    <row r="44" spans="1:88">
      <c r="CE44" s="103"/>
    </row>
    <row r="45" spans="1:88">
      <c r="CE45" s="103"/>
    </row>
    <row r="46" spans="1:88">
      <c r="CE46" s="103"/>
    </row>
    <row r="47" spans="1:88">
      <c r="CE47" s="103"/>
    </row>
    <row r="48" spans="1:88">
      <c r="CE48" s="103"/>
    </row>
    <row r="49" spans="83:83">
      <c r="CE49" s="103"/>
    </row>
    <row r="50" spans="83:83">
      <c r="CE50" s="103"/>
    </row>
    <row r="51" spans="83:83">
      <c r="CE51" s="103"/>
    </row>
    <row r="52" spans="83:83">
      <c r="CE52" s="103"/>
    </row>
    <row r="53" spans="83:83">
      <c r="CE53" s="103"/>
    </row>
    <row r="54" spans="83:83">
      <c r="CE54" s="103"/>
    </row>
    <row r="55" spans="83:83">
      <c r="CE55" s="103"/>
    </row>
    <row r="56" spans="83:83">
      <c r="CE56" s="103"/>
    </row>
    <row r="57" spans="83:83">
      <c r="CE57" s="103"/>
    </row>
    <row r="58" spans="83:83">
      <c r="CE58" s="103"/>
    </row>
    <row r="59" spans="83:83">
      <c r="CE59" s="103"/>
    </row>
    <row r="60" spans="83:83">
      <c r="CE60" s="103"/>
    </row>
    <row r="61" spans="83:83">
      <c r="CE61" s="103"/>
    </row>
    <row r="62" spans="83:83">
      <c r="CE62" s="103"/>
    </row>
    <row r="63" spans="83:83">
      <c r="CE63" s="103"/>
    </row>
    <row r="64" spans="83:83">
      <c r="CE64" s="103"/>
    </row>
    <row r="65" spans="83:83">
      <c r="CE65" s="103"/>
    </row>
    <row r="66" spans="83:83">
      <c r="CE66" s="103"/>
    </row>
    <row r="67" spans="83:83">
      <c r="CE67" s="103"/>
    </row>
    <row r="68" spans="83:83">
      <c r="CE68" s="103"/>
    </row>
    <row r="69" spans="83:83">
      <c r="CE69" s="103"/>
    </row>
    <row r="70" spans="83:83">
      <c r="CE70" s="103"/>
    </row>
    <row r="71" spans="83:83">
      <c r="CE71" s="103"/>
    </row>
    <row r="72" spans="83:83">
      <c r="CE72" s="103"/>
    </row>
    <row r="73" spans="83:83">
      <c r="CE73" s="103"/>
    </row>
    <row r="74" spans="83:83">
      <c r="CE74" s="103"/>
    </row>
    <row r="75" spans="83:83">
      <c r="CE75" s="103"/>
    </row>
    <row r="76" spans="83:83">
      <c r="CE76" s="103"/>
    </row>
    <row r="77" spans="83:83">
      <c r="CE77" s="103"/>
    </row>
    <row r="78" spans="83:83">
      <c r="CE78" s="103"/>
    </row>
    <row r="79" spans="83:83">
      <c r="CE79" s="103"/>
    </row>
    <row r="80" spans="83:83">
      <c r="CE80" s="103"/>
    </row>
    <row r="81" spans="83:83">
      <c r="CE81" s="103"/>
    </row>
    <row r="82" spans="83:83">
      <c r="CE82" s="103"/>
    </row>
    <row r="83" spans="83:83">
      <c r="CE83" s="103"/>
    </row>
    <row r="84" spans="83:83">
      <c r="CE84" s="103"/>
    </row>
    <row r="85" spans="83:83">
      <c r="CE85" s="103"/>
    </row>
    <row r="86" spans="83:83">
      <c r="CE86" s="103"/>
    </row>
    <row r="87" spans="83:83">
      <c r="CE87" s="103"/>
    </row>
    <row r="88" spans="83:83">
      <c r="CE88" s="103"/>
    </row>
    <row r="89" spans="83:83">
      <c r="CE89" s="103"/>
    </row>
    <row r="90" spans="83:83">
      <c r="CE90" s="103"/>
    </row>
    <row r="91" spans="83:83">
      <c r="CE91" s="103"/>
    </row>
    <row r="92" spans="83:83">
      <c r="CE92" s="103"/>
    </row>
    <row r="93" spans="83:83">
      <c r="CE93" s="103"/>
    </row>
    <row r="94" spans="83:83">
      <c r="CE94" s="103"/>
    </row>
    <row r="95" spans="83:83">
      <c r="CE95" s="103"/>
    </row>
    <row r="96" spans="83:83">
      <c r="CE96" s="103"/>
    </row>
    <row r="97" spans="83:83">
      <c r="CE97" s="103"/>
    </row>
    <row r="98" spans="83:83">
      <c r="CE98" s="103"/>
    </row>
    <row r="99" spans="83:83">
      <c r="CE99" s="103"/>
    </row>
    <row r="100" spans="83:83">
      <c r="CE100" s="103"/>
    </row>
    <row r="101" spans="83:83">
      <c r="CE101" s="103"/>
    </row>
    <row r="102" spans="83:83">
      <c r="CE102" s="103"/>
    </row>
    <row r="103" spans="83:83">
      <c r="CE103" s="103"/>
    </row>
    <row r="104" spans="83:83">
      <c r="CE104" s="103"/>
    </row>
    <row r="105" spans="83:83">
      <c r="CE105" s="103"/>
    </row>
    <row r="106" spans="83:83">
      <c r="CE106" s="103"/>
    </row>
    <row r="107" spans="83:83">
      <c r="CE107" s="103"/>
    </row>
    <row r="108" spans="83:83">
      <c r="CE108" s="103"/>
    </row>
    <row r="109" spans="83:83">
      <c r="CE109" s="103"/>
    </row>
    <row r="110" spans="83:83">
      <c r="CE110" s="103"/>
    </row>
    <row r="111" spans="83:83">
      <c r="CE111" s="103"/>
    </row>
    <row r="112" spans="83:83">
      <c r="CE112" s="103"/>
    </row>
    <row r="113" spans="83:83">
      <c r="CE113" s="103"/>
    </row>
    <row r="114" spans="83:83">
      <c r="CE114" s="103"/>
    </row>
    <row r="115" spans="83:83">
      <c r="CE115" s="103"/>
    </row>
  </sheetData>
  <mergeCells count="511">
    <mergeCell ref="BU28:BW29"/>
    <mergeCell ref="BU30:BW31"/>
    <mergeCell ref="BU32:BW33"/>
    <mergeCell ref="BU34:BW35"/>
    <mergeCell ref="BU36:BW37"/>
    <mergeCell ref="AO41:BZ41"/>
    <mergeCell ref="AO40:CA40"/>
    <mergeCell ref="A1:BZ1"/>
    <mergeCell ref="A3:BZ3"/>
    <mergeCell ref="A6:A7"/>
    <mergeCell ref="C6:C7"/>
    <mergeCell ref="A8:A9"/>
    <mergeCell ref="A10:A11"/>
    <mergeCell ref="D5:F5"/>
    <mergeCell ref="G5:I5"/>
    <mergeCell ref="M5:O5"/>
    <mergeCell ref="G8:I9"/>
    <mergeCell ref="G7:I7"/>
    <mergeCell ref="G11:I11"/>
    <mergeCell ref="D6:F7"/>
    <mergeCell ref="D9:F9"/>
    <mergeCell ref="D11:F11"/>
    <mergeCell ref="C8:C9"/>
    <mergeCell ref="C10:C11"/>
    <mergeCell ref="J5:L5"/>
    <mergeCell ref="J7:L7"/>
    <mergeCell ref="P5:R5"/>
    <mergeCell ref="V9:X9"/>
    <mergeCell ref="Y9:AA9"/>
    <mergeCell ref="AB9:AD9"/>
    <mergeCell ref="AE9:AG9"/>
    <mergeCell ref="A36:A37"/>
    <mergeCell ref="A24:A25"/>
    <mergeCell ref="A26:A27"/>
    <mergeCell ref="A28:A29"/>
    <mergeCell ref="A30:A31"/>
    <mergeCell ref="A32:A33"/>
    <mergeCell ref="A34:A35"/>
    <mergeCell ref="A12:A13"/>
    <mergeCell ref="A14:A15"/>
    <mergeCell ref="A16:A17"/>
    <mergeCell ref="A18:A19"/>
    <mergeCell ref="A20:A21"/>
    <mergeCell ref="A22:A23"/>
    <mergeCell ref="D17:F17"/>
    <mergeCell ref="C32:C33"/>
    <mergeCell ref="D35:F35"/>
    <mergeCell ref="D37:F37"/>
    <mergeCell ref="D25:F25"/>
    <mergeCell ref="D27:F27"/>
    <mergeCell ref="D19:F19"/>
    <mergeCell ref="D29:F29"/>
    <mergeCell ref="C12:C13"/>
    <mergeCell ref="C14:C15"/>
    <mergeCell ref="C16:C17"/>
    <mergeCell ref="C18:C19"/>
    <mergeCell ref="C20:C21"/>
    <mergeCell ref="D21:F21"/>
    <mergeCell ref="D23:F23"/>
    <mergeCell ref="D31:F31"/>
    <mergeCell ref="D33:F33"/>
    <mergeCell ref="J35:L35"/>
    <mergeCell ref="J37:L37"/>
    <mergeCell ref="G19:I19"/>
    <mergeCell ref="G21:I21"/>
    <mergeCell ref="G23:I23"/>
    <mergeCell ref="C34:C35"/>
    <mergeCell ref="C36:C37"/>
    <mergeCell ref="C22:C23"/>
    <mergeCell ref="C24:C25"/>
    <mergeCell ref="C26:C27"/>
    <mergeCell ref="C28:C29"/>
    <mergeCell ref="C30:C31"/>
    <mergeCell ref="J13:L13"/>
    <mergeCell ref="J15:L15"/>
    <mergeCell ref="J17:L17"/>
    <mergeCell ref="G13:I13"/>
    <mergeCell ref="G15:I15"/>
    <mergeCell ref="G17:I17"/>
    <mergeCell ref="D13:F13"/>
    <mergeCell ref="D15:F15"/>
    <mergeCell ref="M37:O37"/>
    <mergeCell ref="G37:I37"/>
    <mergeCell ref="G25:I25"/>
    <mergeCell ref="G27:I27"/>
    <mergeCell ref="G29:I29"/>
    <mergeCell ref="G31:I31"/>
    <mergeCell ref="G33:I33"/>
    <mergeCell ref="G35:I35"/>
    <mergeCell ref="J19:L19"/>
    <mergeCell ref="J21:L21"/>
    <mergeCell ref="J23:L23"/>
    <mergeCell ref="J25:L25"/>
    <mergeCell ref="J27:L27"/>
    <mergeCell ref="J29:L29"/>
    <mergeCell ref="J31:L31"/>
    <mergeCell ref="J33:L33"/>
    <mergeCell ref="P17:R17"/>
    <mergeCell ref="P19:R19"/>
    <mergeCell ref="P21:R21"/>
    <mergeCell ref="P23:R23"/>
    <mergeCell ref="P25:R25"/>
    <mergeCell ref="P27:R27"/>
    <mergeCell ref="M7:O7"/>
    <mergeCell ref="M11:O11"/>
    <mergeCell ref="M15:O15"/>
    <mergeCell ref="M17:O17"/>
    <mergeCell ref="P7:R7"/>
    <mergeCell ref="P11:R11"/>
    <mergeCell ref="P13:R13"/>
    <mergeCell ref="P29:R29"/>
    <mergeCell ref="P31:R31"/>
    <mergeCell ref="P33:R33"/>
    <mergeCell ref="P35:R35"/>
    <mergeCell ref="P37:R37"/>
    <mergeCell ref="M19:O19"/>
    <mergeCell ref="M21:O21"/>
    <mergeCell ref="M23:O23"/>
    <mergeCell ref="M25:O25"/>
    <mergeCell ref="M27:O27"/>
    <mergeCell ref="S37:U37"/>
    <mergeCell ref="S23:U23"/>
    <mergeCell ref="S25:U25"/>
    <mergeCell ref="S27:U27"/>
    <mergeCell ref="S29:U29"/>
    <mergeCell ref="S31:U31"/>
    <mergeCell ref="S33:U33"/>
    <mergeCell ref="S11:U11"/>
    <mergeCell ref="S13:U13"/>
    <mergeCell ref="S15:U15"/>
    <mergeCell ref="S19:U19"/>
    <mergeCell ref="AE7:AG7"/>
    <mergeCell ref="J9:L9"/>
    <mergeCell ref="M9:O9"/>
    <mergeCell ref="P9:R9"/>
    <mergeCell ref="S9:U9"/>
    <mergeCell ref="S35:U35"/>
    <mergeCell ref="M31:O31"/>
    <mergeCell ref="M33:O33"/>
    <mergeCell ref="M35:O35"/>
    <mergeCell ref="S21:U21"/>
    <mergeCell ref="M29:O29"/>
    <mergeCell ref="V23:X23"/>
    <mergeCell ref="Y23:AA23"/>
    <mergeCell ref="AE23:AG23"/>
    <mergeCell ref="V17:X17"/>
    <mergeCell ref="Y17:AA17"/>
    <mergeCell ref="AB17:AD17"/>
    <mergeCell ref="AE17:AG17"/>
    <mergeCell ref="Y19:AA19"/>
    <mergeCell ref="AB19:AD19"/>
    <mergeCell ref="AE19:AG19"/>
    <mergeCell ref="V29:X29"/>
    <mergeCell ref="Y29:AA29"/>
    <mergeCell ref="AB29:AD29"/>
    <mergeCell ref="S5:U5"/>
    <mergeCell ref="S7:U7"/>
    <mergeCell ref="V11:X11"/>
    <mergeCell ref="Y11:AA11"/>
    <mergeCell ref="AB11:AD11"/>
    <mergeCell ref="AE11:AG11"/>
    <mergeCell ref="V21:X21"/>
    <mergeCell ref="AB21:AD21"/>
    <mergeCell ref="AE21:AG21"/>
    <mergeCell ref="V13:X13"/>
    <mergeCell ref="Y13:AA13"/>
    <mergeCell ref="AB13:AD13"/>
    <mergeCell ref="AE13:AG13"/>
    <mergeCell ref="V15:X15"/>
    <mergeCell ref="Y15:AA15"/>
    <mergeCell ref="AB15:AD15"/>
    <mergeCell ref="AE15:AG15"/>
    <mergeCell ref="V5:X5"/>
    <mergeCell ref="Y5:AA5"/>
    <mergeCell ref="AB5:AD5"/>
    <mergeCell ref="AE5:AG5"/>
    <mergeCell ref="V7:X7"/>
    <mergeCell ref="Y7:AA7"/>
    <mergeCell ref="AB7:AD7"/>
    <mergeCell ref="AE29:AG29"/>
    <mergeCell ref="V31:X31"/>
    <mergeCell ref="Y31:AA31"/>
    <mergeCell ref="AB31:AD31"/>
    <mergeCell ref="AE31:AG31"/>
    <mergeCell ref="V25:X25"/>
    <mergeCell ref="Y25:AA25"/>
    <mergeCell ref="AB25:AD25"/>
    <mergeCell ref="V27:X27"/>
    <mergeCell ref="Y27:AA27"/>
    <mergeCell ref="AB27:AD27"/>
    <mergeCell ref="AE27:AG27"/>
    <mergeCell ref="AE24:AG25"/>
    <mergeCell ref="V37:X37"/>
    <mergeCell ref="Y37:AA37"/>
    <mergeCell ref="AB37:AD37"/>
    <mergeCell ref="AE37:AG37"/>
    <mergeCell ref="V33:X33"/>
    <mergeCell ref="Y33:AA33"/>
    <mergeCell ref="AB33:AD33"/>
    <mergeCell ref="AE33:AG33"/>
    <mergeCell ref="V35:X35"/>
    <mergeCell ref="Y35:AA35"/>
    <mergeCell ref="AB35:AD35"/>
    <mergeCell ref="AE35:AG35"/>
    <mergeCell ref="AN5:AP5"/>
    <mergeCell ref="AQ5:AS5"/>
    <mergeCell ref="AH7:AJ7"/>
    <mergeCell ref="AK7:AM7"/>
    <mergeCell ref="AN7:AP7"/>
    <mergeCell ref="AQ7:AS7"/>
    <mergeCell ref="AH5:AJ5"/>
    <mergeCell ref="AK5:AM5"/>
    <mergeCell ref="AH9:AJ9"/>
    <mergeCell ref="AK9:AM9"/>
    <mergeCell ref="AN13:AP13"/>
    <mergeCell ref="AQ13:AS13"/>
    <mergeCell ref="AH15:AJ15"/>
    <mergeCell ref="AK15:AM15"/>
    <mergeCell ref="AN15:AP15"/>
    <mergeCell ref="AQ15:AS15"/>
    <mergeCell ref="AN9:AP9"/>
    <mergeCell ref="AQ9:AS9"/>
    <mergeCell ref="AH11:AJ11"/>
    <mergeCell ref="AK11:AM11"/>
    <mergeCell ref="AN11:AP11"/>
    <mergeCell ref="AQ11:AS11"/>
    <mergeCell ref="AH13:AJ13"/>
    <mergeCell ref="AK13:AM13"/>
    <mergeCell ref="AH21:AJ21"/>
    <mergeCell ref="AK21:AM21"/>
    <mergeCell ref="AN21:AP21"/>
    <mergeCell ref="AQ21:AS21"/>
    <mergeCell ref="AH23:AJ23"/>
    <mergeCell ref="AK23:AM23"/>
    <mergeCell ref="AN23:AP23"/>
    <mergeCell ref="AQ23:AS23"/>
    <mergeCell ref="AH17:AJ17"/>
    <mergeCell ref="AK17:AM17"/>
    <mergeCell ref="AN17:AP17"/>
    <mergeCell ref="AQ17:AS17"/>
    <mergeCell ref="AH19:AJ19"/>
    <mergeCell ref="AK19:AM19"/>
    <mergeCell ref="AN19:AP19"/>
    <mergeCell ref="AQ19:AS19"/>
    <mergeCell ref="AH29:AJ29"/>
    <mergeCell ref="AN29:AP29"/>
    <mergeCell ref="AQ29:AS29"/>
    <mergeCell ref="AH31:AJ31"/>
    <mergeCell ref="AK31:AM31"/>
    <mergeCell ref="AQ31:AS31"/>
    <mergeCell ref="AK28:AM29"/>
    <mergeCell ref="AN30:AP31"/>
    <mergeCell ref="AH25:AJ25"/>
    <mergeCell ref="AK25:AM25"/>
    <mergeCell ref="AN25:AP25"/>
    <mergeCell ref="AQ25:AS25"/>
    <mergeCell ref="AK27:AM27"/>
    <mergeCell ref="AN27:AP27"/>
    <mergeCell ref="AQ27:AS27"/>
    <mergeCell ref="AH26:AJ27"/>
    <mergeCell ref="AH37:AJ37"/>
    <mergeCell ref="AK37:AM37"/>
    <mergeCell ref="AN37:AP37"/>
    <mergeCell ref="AQ37:AS37"/>
    <mergeCell ref="AH33:AJ33"/>
    <mergeCell ref="AK33:AM33"/>
    <mergeCell ref="AN33:AP33"/>
    <mergeCell ref="AH35:AJ35"/>
    <mergeCell ref="AK35:AM35"/>
    <mergeCell ref="AN35:AP35"/>
    <mergeCell ref="AQ35:AS35"/>
    <mergeCell ref="AQ32:AS33"/>
    <mergeCell ref="AZ5:BB5"/>
    <mergeCell ref="BC5:BE5"/>
    <mergeCell ref="AT7:AV7"/>
    <mergeCell ref="AW7:AY7"/>
    <mergeCell ref="AZ7:BB7"/>
    <mergeCell ref="BC7:BE7"/>
    <mergeCell ref="AT5:AV5"/>
    <mergeCell ref="AW5:AY5"/>
    <mergeCell ref="AT9:AV9"/>
    <mergeCell ref="AW9:AY9"/>
    <mergeCell ref="AZ13:BB13"/>
    <mergeCell ref="BC13:BE13"/>
    <mergeCell ref="AT15:AV15"/>
    <mergeCell ref="AW15:AY15"/>
    <mergeCell ref="AZ15:BB15"/>
    <mergeCell ref="BC15:BE15"/>
    <mergeCell ref="AZ9:BB9"/>
    <mergeCell ref="BC9:BE9"/>
    <mergeCell ref="AT11:AV11"/>
    <mergeCell ref="AW11:AY11"/>
    <mergeCell ref="AZ11:BB11"/>
    <mergeCell ref="BC11:BE11"/>
    <mergeCell ref="AT13:AV13"/>
    <mergeCell ref="AW13:AY13"/>
    <mergeCell ref="AT21:AV21"/>
    <mergeCell ref="AW21:AY21"/>
    <mergeCell ref="AZ21:BB21"/>
    <mergeCell ref="BC21:BE21"/>
    <mergeCell ref="AT23:AV23"/>
    <mergeCell ref="AW23:AY23"/>
    <mergeCell ref="AZ23:BB23"/>
    <mergeCell ref="BC23:BE23"/>
    <mergeCell ref="AT17:AV17"/>
    <mergeCell ref="AW17:AY17"/>
    <mergeCell ref="AZ17:BB17"/>
    <mergeCell ref="BC17:BE17"/>
    <mergeCell ref="AT19:AV19"/>
    <mergeCell ref="AW19:AY19"/>
    <mergeCell ref="AZ19:BB19"/>
    <mergeCell ref="BC19:BE19"/>
    <mergeCell ref="AT29:AV29"/>
    <mergeCell ref="AW29:AY29"/>
    <mergeCell ref="AZ29:BB29"/>
    <mergeCell ref="BC29:BE29"/>
    <mergeCell ref="AT31:AV31"/>
    <mergeCell ref="AW31:AY31"/>
    <mergeCell ref="AZ31:BB31"/>
    <mergeCell ref="BC31:BE31"/>
    <mergeCell ref="AT25:AV25"/>
    <mergeCell ref="AW25:AY25"/>
    <mergeCell ref="AZ25:BB25"/>
    <mergeCell ref="BC25:BE25"/>
    <mergeCell ref="AT27:AV27"/>
    <mergeCell ref="AW27:AY27"/>
    <mergeCell ref="AZ27:BB27"/>
    <mergeCell ref="BC27:BE27"/>
    <mergeCell ref="AT37:AV37"/>
    <mergeCell ref="AZ37:BB37"/>
    <mergeCell ref="BC37:BE37"/>
    <mergeCell ref="AW36:AY37"/>
    <mergeCell ref="AT33:AV33"/>
    <mergeCell ref="AW33:AY33"/>
    <mergeCell ref="AZ33:BB33"/>
    <mergeCell ref="BC33:BE33"/>
    <mergeCell ref="AW35:AY35"/>
    <mergeCell ref="AZ35:BB35"/>
    <mergeCell ref="BC35:BE35"/>
    <mergeCell ref="AT34:AV35"/>
    <mergeCell ref="BR35:BT35"/>
    <mergeCell ref="BR37:BT37"/>
    <mergeCell ref="BY34:BY35"/>
    <mergeCell ref="BL9:BN9"/>
    <mergeCell ref="BO9:BQ9"/>
    <mergeCell ref="BF11:BH11"/>
    <mergeCell ref="BI11:BK11"/>
    <mergeCell ref="BL11:BN11"/>
    <mergeCell ref="BO11:BQ11"/>
    <mergeCell ref="BF17:BH17"/>
    <mergeCell ref="BI17:BK17"/>
    <mergeCell ref="BL17:BN17"/>
    <mergeCell ref="BO17:BQ17"/>
    <mergeCell ref="BF19:BH19"/>
    <mergeCell ref="BI19:BK19"/>
    <mergeCell ref="BL19:BN19"/>
    <mergeCell ref="BO19:BQ19"/>
    <mergeCell ref="BL13:BN13"/>
    <mergeCell ref="BO13:BQ13"/>
    <mergeCell ref="BF15:BH15"/>
    <mergeCell ref="BI15:BK15"/>
    <mergeCell ref="BL15:BN15"/>
    <mergeCell ref="BO15:BQ15"/>
    <mergeCell ref="BF13:BH13"/>
    <mergeCell ref="BI13:BK13"/>
    <mergeCell ref="BR5:BT5"/>
    <mergeCell ref="BU5:BW5"/>
    <mergeCell ref="BR7:BT7"/>
    <mergeCell ref="BR9:BT9"/>
    <mergeCell ref="BL5:BN5"/>
    <mergeCell ref="BO5:BQ5"/>
    <mergeCell ref="BF7:BH7"/>
    <mergeCell ref="BI7:BK7"/>
    <mergeCell ref="BL7:BN7"/>
    <mergeCell ref="BO7:BQ7"/>
    <mergeCell ref="BF5:BH5"/>
    <mergeCell ref="BI5:BK5"/>
    <mergeCell ref="BF9:BH9"/>
    <mergeCell ref="BI9:BK9"/>
    <mergeCell ref="BU6:BW7"/>
    <mergeCell ref="BU8:BW9"/>
    <mergeCell ref="BU10:BW11"/>
    <mergeCell ref="BU12:BW13"/>
    <mergeCell ref="BU14:BW15"/>
    <mergeCell ref="BF25:BH25"/>
    <mergeCell ref="BI25:BK25"/>
    <mergeCell ref="BL25:BN25"/>
    <mergeCell ref="BO25:BQ25"/>
    <mergeCell ref="BF27:BH27"/>
    <mergeCell ref="BI27:BK27"/>
    <mergeCell ref="BR11:BT11"/>
    <mergeCell ref="BR13:BT13"/>
    <mergeCell ref="BR15:BT15"/>
    <mergeCell ref="BF21:BH21"/>
    <mergeCell ref="BI21:BK21"/>
    <mergeCell ref="BL21:BN21"/>
    <mergeCell ref="BO21:BQ21"/>
    <mergeCell ref="BF23:BH23"/>
    <mergeCell ref="BI23:BK23"/>
    <mergeCell ref="BL23:BN23"/>
    <mergeCell ref="BO23:BQ23"/>
    <mergeCell ref="BR23:BT23"/>
    <mergeCell ref="BR25:BT25"/>
    <mergeCell ref="BF37:BH37"/>
    <mergeCell ref="BI37:BK37"/>
    <mergeCell ref="BL37:BN37"/>
    <mergeCell ref="BO37:BQ37"/>
    <mergeCell ref="BF35:BH35"/>
    <mergeCell ref="BI35:BK35"/>
    <mergeCell ref="BL35:BN35"/>
    <mergeCell ref="BO35:BQ35"/>
    <mergeCell ref="BL27:BN27"/>
    <mergeCell ref="BO27:BQ27"/>
    <mergeCell ref="BF33:BH33"/>
    <mergeCell ref="BI33:BK33"/>
    <mergeCell ref="BL33:BN33"/>
    <mergeCell ref="BO33:BQ33"/>
    <mergeCell ref="BF29:BH29"/>
    <mergeCell ref="BI29:BK29"/>
    <mergeCell ref="BL29:BN29"/>
    <mergeCell ref="BO29:BQ29"/>
    <mergeCell ref="BF31:BH31"/>
    <mergeCell ref="BI31:BK31"/>
    <mergeCell ref="BL31:BN31"/>
    <mergeCell ref="BO31:BQ31"/>
    <mergeCell ref="BR27:BT27"/>
    <mergeCell ref="BR17:BT17"/>
    <mergeCell ref="BR19:BT19"/>
    <mergeCell ref="BR21:BT21"/>
    <mergeCell ref="BY22:BY23"/>
    <mergeCell ref="BU16:BW17"/>
    <mergeCell ref="BU18:BW19"/>
    <mergeCell ref="BU20:BW21"/>
    <mergeCell ref="BU22:BW23"/>
    <mergeCell ref="BU24:BW25"/>
    <mergeCell ref="BU26:BW27"/>
    <mergeCell ref="BZ22:BZ23"/>
    <mergeCell ref="BY28:BY29"/>
    <mergeCell ref="BZ28:BZ29"/>
    <mergeCell ref="BX30:BX31"/>
    <mergeCell ref="BY30:BY31"/>
    <mergeCell ref="BZ30:BZ31"/>
    <mergeCell ref="BX24:BX25"/>
    <mergeCell ref="BY24:BY25"/>
    <mergeCell ref="BZ24:BZ25"/>
    <mergeCell ref="BX8:BX9"/>
    <mergeCell ref="BY8:BY9"/>
    <mergeCell ref="BZ8:BZ9"/>
    <mergeCell ref="BX10:BX11"/>
    <mergeCell ref="BY10:BY11"/>
    <mergeCell ref="BX20:BX21"/>
    <mergeCell ref="BY20:BY21"/>
    <mergeCell ref="BZ20:BZ21"/>
    <mergeCell ref="BX16:BX17"/>
    <mergeCell ref="BY16:BY17"/>
    <mergeCell ref="BZ16:BZ17"/>
    <mergeCell ref="BX18:BX19"/>
    <mergeCell ref="BY18:BY19"/>
    <mergeCell ref="BZ18:BZ19"/>
    <mergeCell ref="BZ10:BZ11"/>
    <mergeCell ref="BX12:BX13"/>
    <mergeCell ref="BY12:BY13"/>
    <mergeCell ref="BZ12:BZ13"/>
    <mergeCell ref="BX14:BX15"/>
    <mergeCell ref="BY14:BY15"/>
    <mergeCell ref="BZ14:BZ15"/>
    <mergeCell ref="A2:BZ2"/>
    <mergeCell ref="BA38:BY38"/>
    <mergeCell ref="BX36:BX37"/>
    <mergeCell ref="BY36:BY37"/>
    <mergeCell ref="BZ36:BZ37"/>
    <mergeCell ref="BA39:BY39"/>
    <mergeCell ref="B6:B7"/>
    <mergeCell ref="B8:B9"/>
    <mergeCell ref="B10:B11"/>
    <mergeCell ref="B12:B13"/>
    <mergeCell ref="J10:L11"/>
    <mergeCell ref="M12:O13"/>
    <mergeCell ref="P14:R15"/>
    <mergeCell ref="S16:U17"/>
    <mergeCell ref="V18:X19"/>
    <mergeCell ref="Y20:AA21"/>
    <mergeCell ref="AB22:AD23"/>
    <mergeCell ref="BX32:BX33"/>
    <mergeCell ref="BY32:BY33"/>
    <mergeCell ref="BZ32:BZ33"/>
    <mergeCell ref="BX34:BX35"/>
    <mergeCell ref="BX6:BX7"/>
    <mergeCell ref="BY6:BY7"/>
    <mergeCell ref="BZ6:BZ7"/>
    <mergeCell ref="BZ34:BZ35"/>
    <mergeCell ref="BX28:BX29"/>
    <mergeCell ref="B26:B27"/>
    <mergeCell ref="B28:B29"/>
    <mergeCell ref="B30:B31"/>
    <mergeCell ref="B32:B33"/>
    <mergeCell ref="B34:B35"/>
    <mergeCell ref="B36:B37"/>
    <mergeCell ref="B14:B15"/>
    <mergeCell ref="B16:B17"/>
    <mergeCell ref="B18:B19"/>
    <mergeCell ref="B20:B21"/>
    <mergeCell ref="B22:B23"/>
    <mergeCell ref="B24:B25"/>
    <mergeCell ref="BX26:BX27"/>
    <mergeCell ref="BY26:BY27"/>
    <mergeCell ref="BZ26:BZ27"/>
    <mergeCell ref="BR29:BT29"/>
    <mergeCell ref="BR31:BT31"/>
    <mergeCell ref="BR33:BT33"/>
    <mergeCell ref="BX22:BX23"/>
  </mergeCells>
  <pageMargins left="0" right="0" top="0.39370078740157483" bottom="0" header="0.51181102362204722" footer="0.51181102362204722"/>
  <pageSetup paperSize="9" scale="11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"Адреналин"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1</v>
      </c>
      <c r="Z8" s="442"/>
      <c r="AA8" s="443"/>
      <c r="AB8" s="448">
        <v>11</v>
      </c>
      <c r="AC8" s="449"/>
      <c r="AD8" s="450"/>
      <c r="AE8" s="441">
        <v>62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6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"Адреналин"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26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6</v>
      </c>
      <c r="D16" s="413"/>
      <c r="E16" s="414" t="str">
        <f>IF(A16="","",VLOOKUP(A16,СПИСКИ!$B:$J,2,FALSE))</f>
        <v>"ДПМ-Альянс"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"Адреналин"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30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</v>
      </c>
      <c r="C19" s="193" t="s">
        <v>81</v>
      </c>
      <c r="D19" s="78">
        <v>54</v>
      </c>
      <c r="E19" s="42" t="s">
        <v>92</v>
      </c>
      <c r="F19" s="399" t="str">
        <f>IF(B19="","",VLOOKUP(B19,СПИСКИ!$D:$J,2,FALSE))</f>
        <v>ЧИМБАРЦЕВ Владислав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1294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СУСЛИН Анатолий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</v>
      </c>
      <c r="C20" s="193" t="s">
        <v>80</v>
      </c>
      <c r="D20" s="78">
        <v>53</v>
      </c>
      <c r="E20" s="42" t="s">
        <v>93</v>
      </c>
      <c r="F20" s="399" t="str">
        <f>IF(B20="","",VLOOKUP(B20,СПИСКИ!$D:$J,2,FALSE))</f>
        <v>ДОРОФЕЕВ Петр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295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ТКАЧЕНКО Максим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637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</v>
      </c>
      <c r="C21" s="193" t="s">
        <v>82</v>
      </c>
      <c r="D21" s="78">
        <v>52</v>
      </c>
      <c r="E21" s="50" t="s">
        <v>84</v>
      </c>
      <c r="F21" s="402" t="str">
        <f>IF(B21="","",VLOOKUP(B21,СПИСКИ!$D:$J,2,FALSE))</f>
        <v>ШУТОВ Артем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0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ЧЕРНЫШКОВА Нина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676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</v>
      </c>
      <c r="B24" s="75"/>
      <c r="C24" s="74">
        <f>IF(D20="","",D20)</f>
        <v>53</v>
      </c>
      <c r="D24" s="76"/>
      <c r="E24" s="59" t="s">
        <v>92</v>
      </c>
      <c r="F24" s="396" t="str">
        <f>IF(A24="","",VLOOKUP(A24,СПИСКИ!$D:$J,2,FALSE))</f>
        <v>ЧИМБАРЦЕВ Владислав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СУСЛИН Анатолий</v>
      </c>
      <c r="M24" s="397"/>
      <c r="N24" s="397"/>
      <c r="O24" s="397"/>
      <c r="P24" s="397"/>
      <c r="Q24" s="397"/>
      <c r="R24" s="398">
        <v>9</v>
      </c>
      <c r="S24" s="383"/>
      <c r="T24" s="383">
        <v>11</v>
      </c>
      <c r="U24" s="383"/>
      <c r="V24" s="383">
        <v>6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</v>
      </c>
      <c r="B25" s="75"/>
      <c r="C25" s="74">
        <f>IF(D19="","",D19)</f>
        <v>54</v>
      </c>
      <c r="D25" s="76"/>
      <c r="E25" s="60" t="s">
        <v>93</v>
      </c>
      <c r="F25" s="379" t="str">
        <f>IF(A25="","",VLOOKUP(A25,СПИСКИ!$D:$J,2,FALSE))</f>
        <v>ДОРОФЕЕВ Петр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ТКАЧЕНКО Максим</v>
      </c>
      <c r="M25" s="364"/>
      <c r="N25" s="364"/>
      <c r="O25" s="364"/>
      <c r="P25" s="364"/>
      <c r="Q25" s="364"/>
      <c r="R25" s="365">
        <v>-4</v>
      </c>
      <c r="S25" s="352"/>
      <c r="T25" s="352">
        <v>-7</v>
      </c>
      <c r="U25" s="352"/>
      <c r="V25" s="352">
        <v>-9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</v>
      </c>
      <c r="B26" s="75"/>
      <c r="C26" s="74">
        <f>IF(D21="","",D21)</f>
        <v>52</v>
      </c>
      <c r="D26" s="76"/>
      <c r="E26" s="61" t="s">
        <v>84</v>
      </c>
      <c r="F26" s="379" t="str">
        <f>IF(A26="","",VLOOKUP(A26,СПИСКИ!$D:$J,2,FALSE))</f>
        <v>ШУТОВ Артем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ЧЕРНЫШКОВА Нина</v>
      </c>
      <c r="M26" s="380"/>
      <c r="N26" s="380"/>
      <c r="O26" s="380"/>
      <c r="P26" s="380"/>
      <c r="Q26" s="381"/>
      <c r="R26" s="382">
        <v>3</v>
      </c>
      <c r="S26" s="366"/>
      <c r="T26" s="366">
        <v>5</v>
      </c>
      <c r="U26" s="366"/>
      <c r="V26" s="366">
        <v>9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</v>
      </c>
      <c r="B27" s="75"/>
      <c r="C27" s="74">
        <f>IF(D19="","",D19)</f>
        <v>54</v>
      </c>
      <c r="D27" s="76"/>
      <c r="E27" s="60" t="s">
        <v>986</v>
      </c>
      <c r="F27" s="363" t="str">
        <f>IF(A27="","",VLOOKUP(A27,СПИСКИ!$D:$J,2,FALSE))</f>
        <v>ЧИМБАРЦЕВ Владислав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ТКАЧЕНКО Максим</v>
      </c>
      <c r="M27" s="364"/>
      <c r="N27" s="364"/>
      <c r="O27" s="364"/>
      <c r="P27" s="364"/>
      <c r="Q27" s="364"/>
      <c r="R27" s="365">
        <v>4</v>
      </c>
      <c r="S27" s="352"/>
      <c r="T27" s="352">
        <v>7</v>
      </c>
      <c r="U27" s="352"/>
      <c r="V27" s="352">
        <v>8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</v>
      </c>
      <c r="B28" s="75"/>
      <c r="C28" s="74">
        <f>D20</f>
        <v>53</v>
      </c>
      <c r="D28" s="76"/>
      <c r="E28" s="63" t="s">
        <v>985</v>
      </c>
      <c r="F28" s="360" t="str">
        <f>IF(A28="","",VLOOKUP(A28,СПИСКИ!$D:$J,2,FALSE))</f>
        <v>ДОРОФЕЕВ Петр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СУСЛИН Анатолий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6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2</v>
      </c>
      <c r="Z8" s="442"/>
      <c r="AA8" s="443"/>
      <c r="AB8" s="448">
        <v>11</v>
      </c>
      <c r="AC8" s="449"/>
      <c r="AD8" s="450"/>
      <c r="AE8" s="441">
        <v>63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3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3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24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ШУМАКОВ Виталий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82</v>
      </c>
      <c r="C20" s="193" t="s">
        <v>80</v>
      </c>
      <c r="D20" s="78">
        <v>25</v>
      </c>
      <c r="E20" s="42" t="s">
        <v>93</v>
      </c>
      <c r="F20" s="399" t="str">
        <f>IF(B20="","",VLOOKUP(B20,СПИСКИ!$D:$J,2,FALSE))</f>
        <v>ЛАПИН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ЗУБОТЫКИН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83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ШЕПЕЛЕВ Роман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25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ШУМАКОВ Виталий</v>
      </c>
      <c r="M24" s="397"/>
      <c r="N24" s="397"/>
      <c r="O24" s="397"/>
      <c r="P24" s="397"/>
      <c r="Q24" s="397"/>
      <c r="R24" s="398">
        <v>-9</v>
      </c>
      <c r="S24" s="383"/>
      <c r="T24" s="383">
        <v>10</v>
      </c>
      <c r="U24" s="383"/>
      <c r="V24" s="383">
        <v>-8</v>
      </c>
      <c r="W24" s="383"/>
      <c r="X24" s="383">
        <v>-7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82</v>
      </c>
      <c r="B25" s="75"/>
      <c r="C25" s="74">
        <f>IF(D19="","",D19)</f>
        <v>24</v>
      </c>
      <c r="D25" s="76"/>
      <c r="E25" s="60" t="s">
        <v>93</v>
      </c>
      <c r="F25" s="379" t="str">
        <f>IF(A25="","",VLOOKUP(A25,СПИСКИ!$D:$J,2,FALSE))</f>
        <v>ЛАПИН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ЗУБОТЫКИН Юрий</v>
      </c>
      <c r="M25" s="364"/>
      <c r="N25" s="364"/>
      <c r="O25" s="364"/>
      <c r="P25" s="364"/>
      <c r="Q25" s="364"/>
      <c r="R25" s="365">
        <v>9</v>
      </c>
      <c r="S25" s="352"/>
      <c r="T25" s="352">
        <v>-9</v>
      </c>
      <c r="U25" s="352"/>
      <c r="V25" s="352">
        <v>-6</v>
      </c>
      <c r="W25" s="352"/>
      <c r="X25" s="352">
        <v>-7</v>
      </c>
      <c r="Y25" s="352"/>
      <c r="Z25" s="352"/>
      <c r="AA25" s="353"/>
      <c r="AB25" s="376">
        <f>IF(R25="","",SUM(AJ25:AN25))</f>
        <v>1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1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83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ШЕПЕЛЕВ Роман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>
        <v>-8</v>
      </c>
      <c r="S26" s="366"/>
      <c r="T26" s="366">
        <v>9</v>
      </c>
      <c r="U26" s="366"/>
      <c r="V26" s="366">
        <v>-6</v>
      </c>
      <c r="W26" s="366"/>
      <c r="X26" s="366">
        <v>-10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24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ЗУБОТЫКИН Юрий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82</v>
      </c>
      <c r="B28" s="75"/>
      <c r="C28" s="74">
        <f>D20</f>
        <v>25</v>
      </c>
      <c r="D28" s="76"/>
      <c r="E28" s="63" t="s">
        <v>985</v>
      </c>
      <c r="F28" s="360" t="str">
        <f>IF(A28="","",VLOOKUP(A28,СПИСКИ!$D:$J,2,FALSE))</f>
        <v>ЛАПИН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ШУМАКОВ Виталий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3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"Торнадо" г.Славянск-на-Кубани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3</v>
      </c>
      <c r="Z8" s="442"/>
      <c r="AA8" s="443"/>
      <c r="AB8" s="448">
        <v>11</v>
      </c>
      <c r="AC8" s="449"/>
      <c r="AD8" s="450"/>
      <c r="AE8" s="441">
        <v>64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2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2</v>
      </c>
      <c r="B16" s="411"/>
      <c r="C16" s="412">
        <v>10</v>
      </c>
      <c r="D16" s="413"/>
      <c r="E16" s="414" t="str">
        <f>IF(A16="","",VLOOKUP(A16,СПИСКИ!$B:$J,2,FALSE))</f>
        <v>"Торнадо"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10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КОСТКИН Денис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561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ЛОПАТИН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808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ЧЕРКЕС Данил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1017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КОСТКИН Денис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9</v>
      </c>
      <c r="S24" s="383"/>
      <c r="T24" s="383">
        <v>-4</v>
      </c>
      <c r="U24" s="383"/>
      <c r="V24" s="383">
        <v>10</v>
      </c>
      <c r="W24" s="383"/>
      <c r="X24" s="383">
        <v>-7</v>
      </c>
      <c r="Y24" s="383"/>
      <c r="Z24" s="383">
        <v>5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1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11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ЛОПАТИН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>
        <v>-9</v>
      </c>
      <c r="S25" s="352"/>
      <c r="T25" s="352">
        <v>1</v>
      </c>
      <c r="U25" s="352"/>
      <c r="V25" s="352">
        <v>6</v>
      </c>
      <c r="W25" s="352"/>
      <c r="X25" s="352">
        <v>11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ЧЕРКЕС Данил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2</v>
      </c>
      <c r="S26" s="366"/>
      <c r="T26" s="366">
        <v>7</v>
      </c>
      <c r="U26" s="366"/>
      <c r="V26" s="366">
        <v>10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КОСТКИН Денис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ЛОПАТИН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3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4</v>
      </c>
      <c r="Z8" s="442"/>
      <c r="AA8" s="443"/>
      <c r="AB8" s="448">
        <v>11</v>
      </c>
      <c r="AC8" s="449"/>
      <c r="AD8" s="450"/>
      <c r="AE8" s="441">
        <v>65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16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11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"Омега" г.Севастополь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156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МАТРИЗАЕВА Александра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1198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152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ВИНОГРАДОВ Алексей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217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155</v>
      </c>
      <c r="C21" s="193" t="s">
        <v>82</v>
      </c>
      <c r="D21" s="78">
        <v>103</v>
      </c>
      <c r="E21" s="50" t="s">
        <v>84</v>
      </c>
      <c r="F21" s="402" t="str">
        <f>IF(B21="","",VLOOKUP(B21,СПИСКИ!$D:$J,2,FALSE))</f>
        <v>РОМАНЧЕНКО Екатерина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959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ГУБАНОВ Никита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630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156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МАТРИЗАЕВА Александра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>
        <v>5</v>
      </c>
      <c r="S24" s="383"/>
      <c r="T24" s="383">
        <v>-3</v>
      </c>
      <c r="U24" s="383"/>
      <c r="V24" s="383">
        <v>9</v>
      </c>
      <c r="W24" s="383"/>
      <c r="X24" s="383">
        <v>11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152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ВИНОГРАДОВ Алексей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>
        <v>6</v>
      </c>
      <c r="S25" s="352"/>
      <c r="T25" s="352">
        <v>3</v>
      </c>
      <c r="U25" s="352"/>
      <c r="V25" s="352">
        <v>-8</v>
      </c>
      <c r="W25" s="352"/>
      <c r="X25" s="352">
        <v>-5</v>
      </c>
      <c r="Y25" s="352"/>
      <c r="Z25" s="352">
        <v>-10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155</v>
      </c>
      <c r="B26" s="75"/>
      <c r="C26" s="74">
        <f>IF(D21="","",D21)</f>
        <v>103</v>
      </c>
      <c r="D26" s="76"/>
      <c r="E26" s="61" t="s">
        <v>84</v>
      </c>
      <c r="F26" s="379" t="str">
        <f>IF(A26="","",VLOOKUP(A26,СПИСКИ!$D:$J,2,FALSE))</f>
        <v>РОМАНЧЕНКО Екатерина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ГУБАНОВ Никита</v>
      </c>
      <c r="M26" s="380"/>
      <c r="N26" s="380"/>
      <c r="O26" s="380"/>
      <c r="P26" s="380"/>
      <c r="Q26" s="381"/>
      <c r="R26" s="382">
        <v>9</v>
      </c>
      <c r="S26" s="366"/>
      <c r="T26" s="366">
        <v>-10</v>
      </c>
      <c r="U26" s="366"/>
      <c r="V26" s="366">
        <v>11</v>
      </c>
      <c r="W26" s="366"/>
      <c r="X26" s="366">
        <v>10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156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МАТРИЗАЕВА Александра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>
        <v>7</v>
      </c>
      <c r="S27" s="352"/>
      <c r="T27" s="352">
        <v>9</v>
      </c>
      <c r="U27" s="352"/>
      <c r="V27" s="352">
        <v>3</v>
      </c>
      <c r="W27" s="352"/>
      <c r="X27" s="352"/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0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152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ВИНОГРАДОВ Алексей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"Мирмекс"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5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5</v>
      </c>
      <c r="Z8" s="442"/>
      <c r="AA8" s="443"/>
      <c r="AB8" s="448">
        <v>11</v>
      </c>
      <c r="AC8" s="449"/>
      <c r="AD8" s="450"/>
      <c r="AE8" s="441">
        <v>66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15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12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113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ЛЕЩЕНКО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143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ВАСИЛЕНКО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274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141</v>
      </c>
      <c r="C21" s="193" t="s">
        <v>82</v>
      </c>
      <c r="D21" s="78">
        <v>112</v>
      </c>
      <c r="E21" s="50" t="s">
        <v>84</v>
      </c>
      <c r="F21" s="402" t="str">
        <f>IF(B21="","",VLOOKUP(B21,СПИСКИ!$D:$J,2,FALSE))</f>
        <v>АНТИФЕЕВ Олег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416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ТРЕТЬЯКОВ Даниил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345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ЛЕЩЕНКО Дмитрий</v>
      </c>
      <c r="M24" s="397"/>
      <c r="N24" s="397"/>
      <c r="O24" s="397"/>
      <c r="P24" s="397"/>
      <c r="Q24" s="397"/>
      <c r="R24" s="398">
        <v>-6</v>
      </c>
      <c r="S24" s="383"/>
      <c r="T24" s="383">
        <v>-10</v>
      </c>
      <c r="U24" s="383"/>
      <c r="V24" s="383">
        <v>11</v>
      </c>
      <c r="W24" s="383"/>
      <c r="X24" s="383">
        <v>7</v>
      </c>
      <c r="Y24" s="383"/>
      <c r="Z24" s="383">
        <v>10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1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143</v>
      </c>
      <c r="B25" s="75"/>
      <c r="C25" s="74">
        <f>IF(D19="","",D19)</f>
        <v>113</v>
      </c>
      <c r="D25" s="76"/>
      <c r="E25" s="60" t="s">
        <v>93</v>
      </c>
      <c r="F25" s="379" t="str">
        <f>IF(A25="","",VLOOKUP(A25,СПИСКИ!$D:$J,2,FALSE))</f>
        <v>ВАСИЛЕНКО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-5</v>
      </c>
      <c r="S25" s="352"/>
      <c r="T25" s="352">
        <v>-8</v>
      </c>
      <c r="U25" s="352"/>
      <c r="V25" s="352">
        <v>-6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141</v>
      </c>
      <c r="B26" s="75"/>
      <c r="C26" s="74">
        <f>IF(D21="","",D21)</f>
        <v>112</v>
      </c>
      <c r="D26" s="76"/>
      <c r="E26" s="61" t="s">
        <v>84</v>
      </c>
      <c r="F26" s="379" t="str">
        <f>IF(A26="","",VLOOKUP(A26,СПИСКИ!$D:$J,2,FALSE))</f>
        <v>АНТИФЕЕВ Олег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ТРЕТЬЯКОВ Даниил</v>
      </c>
      <c r="M26" s="380"/>
      <c r="N26" s="380"/>
      <c r="O26" s="380"/>
      <c r="P26" s="380"/>
      <c r="Q26" s="381"/>
      <c r="R26" s="382">
        <v>7</v>
      </c>
      <c r="S26" s="366"/>
      <c r="T26" s="366">
        <v>-4</v>
      </c>
      <c r="U26" s="366"/>
      <c r="V26" s="366">
        <v>8</v>
      </c>
      <c r="W26" s="366"/>
      <c r="X26" s="366">
        <v>-9</v>
      </c>
      <c r="Y26" s="366"/>
      <c r="Z26" s="366">
        <v>-9</v>
      </c>
      <c r="AA26" s="367"/>
      <c r="AB26" s="368">
        <f>IF(R26="","",SUM(AJ26:AN26))</f>
        <v>2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1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1</v>
      </c>
    </row>
    <row r="27" spans="1:45" ht="30" customHeight="1">
      <c r="A27" s="74">
        <f>IF(B19="","",B19)</f>
        <v>142</v>
      </c>
      <c r="B27" s="75"/>
      <c r="C27" s="74">
        <f>IF(D19="","",D19)</f>
        <v>113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>
        <v>-5</v>
      </c>
      <c r="S27" s="352"/>
      <c r="T27" s="352">
        <v>8</v>
      </c>
      <c r="U27" s="352"/>
      <c r="V27" s="352">
        <v>9</v>
      </c>
      <c r="W27" s="352"/>
      <c r="X27" s="352">
        <v>-8</v>
      </c>
      <c r="Y27" s="352"/>
      <c r="Z27" s="352">
        <v>-6</v>
      </c>
      <c r="AA27" s="353"/>
      <c r="AB27" s="354">
        <f>IF(R27="","",SUM(AJ27:AN27))</f>
        <v>2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1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0</v>
      </c>
      <c r="AQ27" s="100">
        <f>IF(V27&lt;0,1,0)</f>
        <v>0</v>
      </c>
      <c r="AR27" s="100">
        <f>IF(X27&lt;0,1,0)</f>
        <v>1</v>
      </c>
      <c r="AS27" s="100">
        <f>IF(Z27&lt;0,1,0)</f>
        <v>1</v>
      </c>
    </row>
    <row r="28" spans="1:45" ht="30" customHeight="1" thickBot="1">
      <c r="A28" s="74">
        <f>IF(B20="","",B20)</f>
        <v>143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ВАСИЛЕНКО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ЛЕЩЕНКО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"СШОР-13" г.Таганрог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7</v>
      </c>
      <c r="AC29" s="341"/>
      <c r="AD29" s="341">
        <f>IF(R24="","",SUM(AD24:AE28))</f>
        <v>11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13558</v>
      </c>
      <c r="W8" s="442"/>
      <c r="X8" s="443"/>
      <c r="Y8" s="441">
        <v>6</v>
      </c>
      <c r="Z8" s="442"/>
      <c r="AA8" s="443"/>
      <c r="AB8" s="448">
        <v>11</v>
      </c>
      <c r="AC8" s="449"/>
      <c r="AD8" s="450"/>
      <c r="AE8" s="441">
        <v>67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13</v>
      </c>
      <c r="B13" s="425"/>
      <c r="C13" s="426">
        <v>14</v>
      </c>
      <c r="D13" s="426"/>
      <c r="E13" s="427" t="str">
        <f>IF(A13="","",VLOOKUP(A13,СПИСКИ!$B:$J,2,FALSE))</f>
        <v>"ЦОП-2"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14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125</v>
      </c>
      <c r="C19" s="193" t="s">
        <v>81</v>
      </c>
      <c r="D19" s="78">
        <v>134</v>
      </c>
      <c r="E19" s="42" t="s">
        <v>92</v>
      </c>
      <c r="F19" s="399" t="str">
        <f>IF(B19="","",VLOOKUP(B19,СПИСКИ!$D:$J,2,FALSE))</f>
        <v>ГЕРГОВА Аминат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СОЛОВЕЙ Юрий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121</v>
      </c>
      <c r="C20" s="193" t="s">
        <v>80</v>
      </c>
      <c r="D20" s="78">
        <v>132</v>
      </c>
      <c r="E20" s="42" t="s">
        <v>93</v>
      </c>
      <c r="F20" s="399" t="str">
        <f>IF(B20="","",VLOOKUP(B20,СПИСКИ!$D:$J,2,FALSE))</f>
        <v>БОРДЮГОВСКАЯ Дарья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1268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СЕРДЮК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126</v>
      </c>
      <c r="C21" s="193" t="s">
        <v>82</v>
      </c>
      <c r="D21" s="78">
        <v>131</v>
      </c>
      <c r="E21" s="50" t="s">
        <v>84</v>
      </c>
      <c r="F21" s="402" t="str">
        <f>IF(B21="","",VLOOKUP(B21,СПИСКИ!$D:$J,2,FALSE))</f>
        <v>УМАНЕЦ Софья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749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ТОМУЛИС Дарья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291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125</v>
      </c>
      <c r="B24" s="75"/>
      <c r="C24" s="74">
        <f>IF(D20="","",D20)</f>
        <v>132</v>
      </c>
      <c r="D24" s="76"/>
      <c r="E24" s="59" t="s">
        <v>92</v>
      </c>
      <c r="F24" s="396" t="str">
        <f>IF(A24="","",VLOOKUP(A24,СПИСКИ!$D:$J,2,FALSE))</f>
        <v>ГЕРГОВА Аминат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СОЛОВЕЙ Юрий</v>
      </c>
      <c r="M24" s="397"/>
      <c r="N24" s="397"/>
      <c r="O24" s="397"/>
      <c r="P24" s="397"/>
      <c r="Q24" s="397"/>
      <c r="R24" s="398">
        <v>4</v>
      </c>
      <c r="S24" s="383"/>
      <c r="T24" s="383">
        <v>7</v>
      </c>
      <c r="U24" s="383"/>
      <c r="V24" s="383">
        <v>2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121</v>
      </c>
      <c r="B25" s="75"/>
      <c r="C25" s="74">
        <f>IF(D19="","",D19)</f>
        <v>134</v>
      </c>
      <c r="D25" s="76"/>
      <c r="E25" s="60" t="s">
        <v>93</v>
      </c>
      <c r="F25" s="379" t="str">
        <f>IF(A25="","",VLOOKUP(A25,СПИСКИ!$D:$J,2,FALSE))</f>
        <v>БОРДЮГОВСКАЯ Дарья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СЕРДЮК Роман</v>
      </c>
      <c r="M25" s="364"/>
      <c r="N25" s="364"/>
      <c r="O25" s="364"/>
      <c r="P25" s="364"/>
      <c r="Q25" s="364"/>
      <c r="R25" s="365">
        <v>-9</v>
      </c>
      <c r="S25" s="352"/>
      <c r="T25" s="352">
        <v>7</v>
      </c>
      <c r="U25" s="352"/>
      <c r="V25" s="352">
        <v>-9</v>
      </c>
      <c r="W25" s="352"/>
      <c r="X25" s="352">
        <v>7</v>
      </c>
      <c r="Y25" s="352"/>
      <c r="Z25" s="352">
        <v>6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0</v>
      </c>
      <c r="AM25" s="100">
        <f>IF(X25&gt;0,1,0)</f>
        <v>1</v>
      </c>
      <c r="AN25" s="100">
        <f>IF(Z25&gt;0,1,0)</f>
        <v>1</v>
      </c>
      <c r="AO25" s="100">
        <f>IF(R25&lt;0,1,0)</f>
        <v>1</v>
      </c>
      <c r="AP25" s="100">
        <f>IF(T25&lt;0,1,0)</f>
        <v>0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126</v>
      </c>
      <c r="B26" s="75"/>
      <c r="C26" s="74">
        <f>IF(D21="","",D21)</f>
        <v>131</v>
      </c>
      <c r="D26" s="76"/>
      <c r="E26" s="61" t="s">
        <v>84</v>
      </c>
      <c r="F26" s="379" t="str">
        <f>IF(A26="","",VLOOKUP(A26,СПИСКИ!$D:$J,2,FALSE))</f>
        <v>УМАНЕЦ Софья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ТОМУЛИС Дарья</v>
      </c>
      <c r="M26" s="380"/>
      <c r="N26" s="380"/>
      <c r="O26" s="380"/>
      <c r="P26" s="380"/>
      <c r="Q26" s="381"/>
      <c r="R26" s="382">
        <v>6</v>
      </c>
      <c r="S26" s="366"/>
      <c r="T26" s="366">
        <v>9</v>
      </c>
      <c r="U26" s="366"/>
      <c r="V26" s="366">
        <v>7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125</v>
      </c>
      <c r="B27" s="75"/>
      <c r="C27" s="74">
        <f>IF(D19="","",D19)</f>
        <v>134</v>
      </c>
      <c r="D27" s="76"/>
      <c r="E27" s="60" t="s">
        <v>986</v>
      </c>
      <c r="F27" s="363" t="str">
        <f>IF(A27="","",VLOOKUP(A27,СПИСКИ!$D:$J,2,FALSE))</f>
        <v>ГЕРГОВА Аминат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СЕРДЮК Роман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121</v>
      </c>
      <c r="B28" s="75"/>
      <c r="C28" s="74">
        <f>D20</f>
        <v>132</v>
      </c>
      <c r="D28" s="76"/>
      <c r="E28" s="63" t="s">
        <v>985</v>
      </c>
      <c r="F28" s="360" t="str">
        <f>IF(A28="","",VLOOKUP(A28,СПИСКИ!$D:$J,2,FALSE))</f>
        <v>БОРДЮГОВСКАЯ Дарья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СОЛОВЕЙ Юрий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2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"Эдельвейс-юг" г.Краснодар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68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3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7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22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БОНДАРЬ Владимир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618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24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ШУМАКОВ Виталий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1067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25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ЗУБОТЫКИН Юрий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22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БОНДАРЬ Владимир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7</v>
      </c>
      <c r="S24" s="383"/>
      <c r="T24" s="383">
        <v>1</v>
      </c>
      <c r="U24" s="383"/>
      <c r="V24" s="383">
        <v>5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24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ШУМАКОВ Виталий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-8</v>
      </c>
      <c r="S25" s="352"/>
      <c r="T25" s="352">
        <v>-8</v>
      </c>
      <c r="U25" s="352"/>
      <c r="V25" s="352">
        <v>-11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25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ЗУБОТЫКИН Юрий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6</v>
      </c>
      <c r="S26" s="366"/>
      <c r="T26" s="366">
        <v>5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22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БОНДАРЬ Владимир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-14</v>
      </c>
      <c r="S27" s="352"/>
      <c r="T27" s="352">
        <v>-8</v>
      </c>
      <c r="U27" s="352"/>
      <c r="V27" s="352">
        <v>6</v>
      </c>
      <c r="W27" s="352"/>
      <c r="X27" s="352">
        <v>-7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0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24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ШУМАКОВ Виталий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>
        <v>7</v>
      </c>
      <c r="S28" s="344"/>
      <c r="T28" s="344">
        <v>7</v>
      </c>
      <c r="U28" s="344"/>
      <c r="V28" s="344">
        <v>7</v>
      </c>
      <c r="W28" s="344"/>
      <c r="X28" s="344"/>
      <c r="Y28" s="344"/>
      <c r="Z28" s="344"/>
      <c r="AA28" s="345"/>
      <c r="AB28" s="346">
        <f>IF(R28="","",SUM(AJ28:AN28))</f>
        <v>3</v>
      </c>
      <c r="AC28" s="347"/>
      <c r="AD28" s="347">
        <f>IF(R28="","",SUM(AO28:AS28))</f>
        <v>0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"Эдельвейс-юг"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6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69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8</v>
      </c>
      <c r="B13" s="425"/>
      <c r="C13" s="426">
        <v>2</v>
      </c>
      <c r="D13" s="426"/>
      <c r="E13" s="427" t="str">
        <f>IF(A13="","",VLOOKUP(A13,СПИСКИ!$B:$J,2,FALSE))</f>
        <v>"ЦОП-1"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2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75</v>
      </c>
      <c r="C19" s="193" t="s">
        <v>81</v>
      </c>
      <c r="D19" s="78">
        <v>14</v>
      </c>
      <c r="E19" s="42" t="s">
        <v>92</v>
      </c>
      <c r="F19" s="399" t="str">
        <f>IF(B19="","",VLOOKUP(B19,СПИСКИ!$D:$J,2,FALSE))</f>
        <v>МАСОВЕР Андрей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820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КОСТКИН Денис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561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72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ЧЕРНОКНИЖНИКОВ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601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71</v>
      </c>
      <c r="C21" s="193" t="s">
        <v>82</v>
      </c>
      <c r="D21" s="78">
        <v>11</v>
      </c>
      <c r="E21" s="50" t="s">
        <v>84</v>
      </c>
      <c r="F21" s="402" t="str">
        <f>IF(B21="","",VLOOKUP(B21,СПИСКИ!$D:$J,2,FALSE))</f>
        <v>НАУМОВ Михаил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615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ЛОПАТИН Александр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808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75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МАСОВЕР Андрей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КОСТКИН Денис</v>
      </c>
      <c r="M24" s="397"/>
      <c r="N24" s="397"/>
      <c r="O24" s="397"/>
      <c r="P24" s="397"/>
      <c r="Q24" s="397"/>
      <c r="R24" s="398">
        <v>7</v>
      </c>
      <c r="S24" s="383"/>
      <c r="T24" s="383">
        <v>14</v>
      </c>
      <c r="U24" s="383"/>
      <c r="V24" s="383">
        <v>7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72</v>
      </c>
      <c r="B25" s="75"/>
      <c r="C25" s="74">
        <f>IF(D19="","",D19)</f>
        <v>14</v>
      </c>
      <c r="D25" s="76"/>
      <c r="E25" s="60" t="s">
        <v>93</v>
      </c>
      <c r="F25" s="379" t="str">
        <f>IF(A25="","",VLOOKUP(A25,СПИСКИ!$D:$J,2,FALSE))</f>
        <v>ЧЕРНОКНИЖНИКОВ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>
        <v>-6</v>
      </c>
      <c r="S25" s="352"/>
      <c r="T25" s="352">
        <v>-4</v>
      </c>
      <c r="U25" s="352"/>
      <c r="V25" s="352">
        <v>-5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71</v>
      </c>
      <c r="B26" s="75"/>
      <c r="C26" s="74">
        <f>IF(D21="","",D21)</f>
        <v>11</v>
      </c>
      <c r="D26" s="76"/>
      <c r="E26" s="61" t="s">
        <v>84</v>
      </c>
      <c r="F26" s="379" t="str">
        <f>IF(A26="","",VLOOKUP(A26,СПИСКИ!$D:$J,2,FALSE))</f>
        <v>НАУМОВ Михаил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ЛОПАТИН Александр</v>
      </c>
      <c r="M26" s="380"/>
      <c r="N26" s="380"/>
      <c r="O26" s="380"/>
      <c r="P26" s="380"/>
      <c r="Q26" s="381"/>
      <c r="R26" s="382">
        <v>-8</v>
      </c>
      <c r="S26" s="366"/>
      <c r="T26" s="366">
        <v>-9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75</v>
      </c>
      <c r="B27" s="75"/>
      <c r="C27" s="74">
        <f>IF(D19="","",D19)</f>
        <v>14</v>
      </c>
      <c r="D27" s="76"/>
      <c r="E27" s="60" t="s">
        <v>986</v>
      </c>
      <c r="F27" s="363" t="str">
        <f>IF(A27="","",VLOOKUP(A27,СПИСКИ!$D:$J,2,FALSE))</f>
        <v>МАСОВЕР Андрей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>
        <v>-9</v>
      </c>
      <c r="S27" s="352"/>
      <c r="T27" s="352">
        <v>-1</v>
      </c>
      <c r="U27" s="352"/>
      <c r="V27" s="352">
        <v>-7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72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ЧЕРНОКНИЖНИКОВ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КОСТКИН Денис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3</v>
      </c>
      <c r="AC29" s="341"/>
      <c r="AD29" s="341">
        <f>IF(R24="","",SUM(AD24:AE28))</f>
        <v>9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70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16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9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152</v>
      </c>
      <c r="C19" s="193" t="s">
        <v>81</v>
      </c>
      <c r="D19" s="78">
        <v>83</v>
      </c>
      <c r="E19" s="42" t="s">
        <v>92</v>
      </c>
      <c r="F19" s="399" t="str">
        <f>IF(B19="","",VLOOKUP(B19,СПИСКИ!$D:$J,2,FALSE))</f>
        <v>ВИНОГРАДОВ Алексей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217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ШЕПЕЛЕВ Роман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492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151</v>
      </c>
      <c r="C20" s="193" t="s">
        <v>80</v>
      </c>
      <c r="D20" s="78">
        <v>81</v>
      </c>
      <c r="E20" s="42" t="s">
        <v>93</v>
      </c>
      <c r="F20" s="399" t="str">
        <f>IF(B20="","",VLOOKUP(B20,СПИСКИ!$D:$J,2,FALSE))</f>
        <v>КЛИМЧЕНКО Виктория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965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ЧЕРЕДНИЧЕНКО Сергей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663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154</v>
      </c>
      <c r="C21" s="193" t="s">
        <v>82</v>
      </c>
      <c r="D21" s="78">
        <v>82</v>
      </c>
      <c r="E21" s="50" t="s">
        <v>84</v>
      </c>
      <c r="F21" s="402" t="str">
        <f>IF(B21="","",VLOOKUP(B21,СПИСКИ!$D:$J,2,FALSE))</f>
        <v>ВАРТАНОВ Армен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ЛАПИН Андрей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152</v>
      </c>
      <c r="B24" s="75"/>
      <c r="C24" s="74">
        <f>IF(D20="","",D20)</f>
        <v>81</v>
      </c>
      <c r="D24" s="76"/>
      <c r="E24" s="59" t="s">
        <v>92</v>
      </c>
      <c r="F24" s="396" t="str">
        <f>IF(A24="","",VLOOKUP(A24,СПИСКИ!$D:$J,2,FALSE))</f>
        <v>ВИНОГРАДОВ Алексей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ШЕПЕЛЕВ Роман</v>
      </c>
      <c r="M24" s="397"/>
      <c r="N24" s="397"/>
      <c r="O24" s="397"/>
      <c r="P24" s="397"/>
      <c r="Q24" s="397"/>
      <c r="R24" s="398">
        <v>-7</v>
      </c>
      <c r="S24" s="383"/>
      <c r="T24" s="383">
        <v>-9</v>
      </c>
      <c r="U24" s="383"/>
      <c r="V24" s="383">
        <v>9</v>
      </c>
      <c r="W24" s="383"/>
      <c r="X24" s="383">
        <v>9</v>
      </c>
      <c r="Y24" s="383"/>
      <c r="Z24" s="383">
        <v>-5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151</v>
      </c>
      <c r="B25" s="75"/>
      <c r="C25" s="74">
        <f>IF(D19="","",D19)</f>
        <v>83</v>
      </c>
      <c r="D25" s="76"/>
      <c r="E25" s="60" t="s">
        <v>93</v>
      </c>
      <c r="F25" s="379" t="str">
        <f>IF(A25="","",VLOOKUP(A25,СПИСКИ!$D:$J,2,FALSE))</f>
        <v>КЛИМЧЕНКО Виктория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ЧЕРЕДНИЧЕНКО Сергей</v>
      </c>
      <c r="M25" s="364"/>
      <c r="N25" s="364"/>
      <c r="O25" s="364"/>
      <c r="P25" s="364"/>
      <c r="Q25" s="364"/>
      <c r="R25" s="365">
        <v>6</v>
      </c>
      <c r="S25" s="352"/>
      <c r="T25" s="352">
        <v>-7</v>
      </c>
      <c r="U25" s="352"/>
      <c r="V25" s="352">
        <v>8</v>
      </c>
      <c r="W25" s="352"/>
      <c r="X25" s="352">
        <v>9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154</v>
      </c>
      <c r="B26" s="75"/>
      <c r="C26" s="74">
        <f>IF(D21="","",D21)</f>
        <v>82</v>
      </c>
      <c r="D26" s="76"/>
      <c r="E26" s="61" t="s">
        <v>84</v>
      </c>
      <c r="F26" s="379" t="str">
        <f>IF(A26="","",VLOOKUP(A26,СПИСКИ!$D:$J,2,FALSE))</f>
        <v>ВАРТАНОВ Армен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ЛАПИН Андрей</v>
      </c>
      <c r="M26" s="380"/>
      <c r="N26" s="380"/>
      <c r="O26" s="380"/>
      <c r="P26" s="380"/>
      <c r="Q26" s="381"/>
      <c r="R26" s="382">
        <v>-4</v>
      </c>
      <c r="S26" s="366"/>
      <c r="T26" s="366">
        <v>-11</v>
      </c>
      <c r="U26" s="366"/>
      <c r="V26" s="366">
        <v>-4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152</v>
      </c>
      <c r="B27" s="75"/>
      <c r="C27" s="74">
        <f>IF(D19="","",D19)</f>
        <v>83</v>
      </c>
      <c r="D27" s="76"/>
      <c r="E27" s="60" t="s">
        <v>986</v>
      </c>
      <c r="F27" s="363" t="str">
        <f>IF(A27="","",VLOOKUP(A27,СПИСКИ!$D:$J,2,FALSE))</f>
        <v>ВИНОГРАДОВ Алексей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ЧЕРЕДНИЧЕНКО Сергей</v>
      </c>
      <c r="M27" s="364"/>
      <c r="N27" s="364"/>
      <c r="O27" s="364"/>
      <c r="P27" s="364"/>
      <c r="Q27" s="364"/>
      <c r="R27" s="365">
        <v>-3</v>
      </c>
      <c r="S27" s="352"/>
      <c r="T27" s="352">
        <v>-8</v>
      </c>
      <c r="U27" s="352"/>
      <c r="V27" s="352">
        <v>-7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151</v>
      </c>
      <c r="B28" s="75"/>
      <c r="C28" s="74">
        <f>D20</f>
        <v>81</v>
      </c>
      <c r="D28" s="76"/>
      <c r="E28" s="63" t="s">
        <v>985</v>
      </c>
      <c r="F28" s="360" t="str">
        <f>IF(A28="","",VLOOKUP(A28,СПИСКИ!$D:$J,2,FALSE))</f>
        <v>КЛИМЧЕНКО Виктория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ШЕПЕЛЕВ Роман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5</v>
      </c>
      <c r="AC29" s="341"/>
      <c r="AD29" s="341">
        <f>IF(R24="","",SUM(AD24:AE28))</f>
        <v>10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71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15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10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142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ЕЛИСЕЕВ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596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143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ВАСИЛЕНКО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274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141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АНТИФЕЕВ Олег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416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142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ЕЛИСЕЕВ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2</v>
      </c>
      <c r="S24" s="383"/>
      <c r="T24" s="383">
        <v>8</v>
      </c>
      <c r="U24" s="383"/>
      <c r="V24" s="383">
        <v>9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143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ВАСИЛЕНКО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>
        <v>10</v>
      </c>
      <c r="S25" s="352"/>
      <c r="T25" s="352">
        <v>9</v>
      </c>
      <c r="U25" s="352"/>
      <c r="V25" s="352">
        <v>-9</v>
      </c>
      <c r="W25" s="352"/>
      <c r="X25" s="352">
        <v>4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0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141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АНТИФЕЕВ Олег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9</v>
      </c>
      <c r="S26" s="366"/>
      <c r="T26" s="366">
        <v>9</v>
      </c>
      <c r="U26" s="366"/>
      <c r="V26" s="366">
        <v>3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142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ЕЛИСЕЕВ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143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ВАСИЛЕНКО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</sheetPr>
  <dimension ref="A1:E8993"/>
  <sheetViews>
    <sheetView topLeftCell="A8578" workbookViewId="0">
      <selection activeCell="D8606" sqref="D8606"/>
    </sheetView>
  </sheetViews>
  <sheetFormatPr defaultRowHeight="12.75"/>
  <cols>
    <col min="1" max="2" width="12.7109375" style="11" customWidth="1"/>
    <col min="3" max="3" width="29.7109375" customWidth="1"/>
    <col min="4" max="4" width="17.7109375" style="11" customWidth="1"/>
    <col min="5" max="5" width="22.7109375" customWidth="1"/>
    <col min="6" max="6" width="2" bestFit="1" customWidth="1"/>
  </cols>
  <sheetData>
    <row r="1" spans="1:5" s="11" customFormat="1">
      <c r="A1" s="80" t="s">
        <v>119</v>
      </c>
      <c r="B1" s="80" t="s">
        <v>71</v>
      </c>
      <c r="C1" s="80" t="s">
        <v>2016</v>
      </c>
      <c r="D1" s="80" t="s">
        <v>120</v>
      </c>
      <c r="E1" s="80" t="s">
        <v>121</v>
      </c>
    </row>
    <row r="2" spans="1:5">
      <c r="A2" s="11">
        <v>3809</v>
      </c>
      <c r="B2" s="11">
        <v>3</v>
      </c>
      <c r="C2" t="s">
        <v>9546</v>
      </c>
      <c r="D2" s="11" t="s">
        <v>2184</v>
      </c>
      <c r="E2" t="s">
        <v>7473</v>
      </c>
    </row>
    <row r="3" spans="1:5">
      <c r="A3" s="11">
        <v>1533</v>
      </c>
      <c r="B3" s="11">
        <v>122</v>
      </c>
      <c r="C3" t="s">
        <v>7408</v>
      </c>
      <c r="D3" s="11" t="s">
        <v>3158</v>
      </c>
      <c r="E3" t="s">
        <v>145</v>
      </c>
    </row>
    <row r="4" spans="1:5">
      <c r="A4" s="11">
        <v>3612</v>
      </c>
      <c r="B4" s="11">
        <v>5</v>
      </c>
      <c r="C4" t="s">
        <v>2017</v>
      </c>
      <c r="D4" s="11" t="s">
        <v>2018</v>
      </c>
      <c r="E4" t="s">
        <v>1871</v>
      </c>
    </row>
    <row r="5" spans="1:5">
      <c r="A5" s="11">
        <v>4138</v>
      </c>
      <c r="B5" s="11">
        <v>0</v>
      </c>
      <c r="C5" t="s">
        <v>7409</v>
      </c>
      <c r="D5" s="11" t="s">
        <v>7410</v>
      </c>
      <c r="E5" t="s">
        <v>790</v>
      </c>
    </row>
    <row r="6" spans="1:5">
      <c r="A6" s="11">
        <v>3896</v>
      </c>
      <c r="B6" s="11">
        <v>2</v>
      </c>
      <c r="C6" t="s">
        <v>9547</v>
      </c>
      <c r="D6" s="11" t="s">
        <v>2477</v>
      </c>
      <c r="E6" t="s">
        <v>3513</v>
      </c>
    </row>
    <row r="7" spans="1:5">
      <c r="A7" s="11">
        <v>2847</v>
      </c>
      <c r="B7" s="11">
        <v>21</v>
      </c>
      <c r="C7" t="s">
        <v>9548</v>
      </c>
      <c r="D7" s="11" t="s">
        <v>7660</v>
      </c>
      <c r="E7" t="s">
        <v>2574</v>
      </c>
    </row>
    <row r="8" spans="1:5">
      <c r="A8" s="11">
        <v>692</v>
      </c>
      <c r="B8" s="11">
        <v>345</v>
      </c>
      <c r="C8" t="s">
        <v>160</v>
      </c>
      <c r="D8" s="11" t="s">
        <v>161</v>
      </c>
      <c r="E8" t="s">
        <v>123</v>
      </c>
    </row>
    <row r="9" spans="1:5">
      <c r="A9" s="11">
        <v>4017</v>
      </c>
      <c r="B9" s="11">
        <v>1</v>
      </c>
      <c r="C9" t="s">
        <v>7411</v>
      </c>
      <c r="D9" s="11" t="s">
        <v>7412</v>
      </c>
      <c r="E9" t="s">
        <v>124</v>
      </c>
    </row>
    <row r="10" spans="1:5">
      <c r="A10" s="11">
        <v>1308</v>
      </c>
      <c r="B10" s="11">
        <v>155</v>
      </c>
      <c r="C10" t="s">
        <v>9549</v>
      </c>
      <c r="D10" s="11" t="s">
        <v>7413</v>
      </c>
      <c r="E10" t="s">
        <v>9550</v>
      </c>
    </row>
    <row r="11" spans="1:5">
      <c r="A11" s="11">
        <v>1844</v>
      </c>
      <c r="B11" s="11">
        <v>88</v>
      </c>
      <c r="C11" t="s">
        <v>2021</v>
      </c>
      <c r="D11" s="11" t="s">
        <v>2022</v>
      </c>
      <c r="E11" t="s">
        <v>138</v>
      </c>
    </row>
    <row r="12" spans="1:5">
      <c r="A12" s="11">
        <v>1251</v>
      </c>
      <c r="B12" s="11">
        <v>168</v>
      </c>
      <c r="C12" t="s">
        <v>2023</v>
      </c>
      <c r="D12" s="11" t="s">
        <v>2024</v>
      </c>
      <c r="E12" t="s">
        <v>768</v>
      </c>
    </row>
    <row r="13" spans="1:5">
      <c r="A13" s="11">
        <v>3518</v>
      </c>
      <c r="B13" s="11">
        <v>6</v>
      </c>
      <c r="C13" t="s">
        <v>9551</v>
      </c>
      <c r="D13" s="11" t="s">
        <v>9552</v>
      </c>
      <c r="E13" t="s">
        <v>1046</v>
      </c>
    </row>
    <row r="14" spans="1:5">
      <c r="A14" s="11">
        <v>3518</v>
      </c>
      <c r="B14" s="11">
        <v>6</v>
      </c>
      <c r="C14" t="s">
        <v>2025</v>
      </c>
      <c r="D14" s="11" t="s">
        <v>2026</v>
      </c>
      <c r="E14" t="s">
        <v>122</v>
      </c>
    </row>
    <row r="15" spans="1:5">
      <c r="A15" s="11">
        <v>1247</v>
      </c>
      <c r="B15" s="11">
        <v>169</v>
      </c>
      <c r="C15" t="s">
        <v>163</v>
      </c>
      <c r="D15" s="11" t="s">
        <v>2027</v>
      </c>
      <c r="E15" t="s">
        <v>2028</v>
      </c>
    </row>
    <row r="16" spans="1:5">
      <c r="A16" s="11">
        <v>3078</v>
      </c>
      <c r="B16" s="11">
        <v>14</v>
      </c>
      <c r="C16" t="s">
        <v>9553</v>
      </c>
      <c r="D16" s="11" t="s">
        <v>9554</v>
      </c>
      <c r="E16" t="s">
        <v>996</v>
      </c>
    </row>
    <row r="17" spans="1:5">
      <c r="A17" s="11">
        <v>499</v>
      </c>
      <c r="B17" s="11">
        <v>495</v>
      </c>
      <c r="C17" t="s">
        <v>9555</v>
      </c>
      <c r="D17" s="11" t="s">
        <v>9556</v>
      </c>
      <c r="E17" t="s">
        <v>126</v>
      </c>
    </row>
    <row r="18" spans="1:5">
      <c r="A18" s="11">
        <v>3518</v>
      </c>
      <c r="B18" s="11">
        <v>6</v>
      </c>
      <c r="C18" t="s">
        <v>9557</v>
      </c>
      <c r="D18" s="11" t="s">
        <v>3712</v>
      </c>
      <c r="E18" t="s">
        <v>9558</v>
      </c>
    </row>
    <row r="19" spans="1:5">
      <c r="A19" s="11">
        <v>4138</v>
      </c>
      <c r="B19" s="11">
        <v>0</v>
      </c>
      <c r="C19" t="s">
        <v>2029</v>
      </c>
      <c r="D19" s="11" t="s">
        <v>2030</v>
      </c>
      <c r="E19" t="s">
        <v>1430</v>
      </c>
    </row>
    <row r="20" spans="1:5">
      <c r="A20" s="11">
        <v>1503</v>
      </c>
      <c r="B20" s="11">
        <v>125</v>
      </c>
      <c r="C20" t="s">
        <v>2031</v>
      </c>
      <c r="D20" s="11" t="s">
        <v>2032</v>
      </c>
      <c r="E20" t="s">
        <v>1078</v>
      </c>
    </row>
    <row r="21" spans="1:5">
      <c r="A21" s="11">
        <v>926</v>
      </c>
      <c r="B21" s="11">
        <v>244</v>
      </c>
      <c r="C21" t="s">
        <v>2033</v>
      </c>
      <c r="D21" s="11" t="s">
        <v>2034</v>
      </c>
      <c r="E21" t="s">
        <v>1078</v>
      </c>
    </row>
    <row r="22" spans="1:5">
      <c r="A22" s="11">
        <v>2639</v>
      </c>
      <c r="B22" s="11">
        <v>29</v>
      </c>
      <c r="C22" t="s">
        <v>7414</v>
      </c>
      <c r="D22" s="11" t="s">
        <v>7415</v>
      </c>
      <c r="E22" t="s">
        <v>997</v>
      </c>
    </row>
    <row r="23" spans="1:5">
      <c r="A23" s="11">
        <v>4138</v>
      </c>
      <c r="B23" s="11">
        <v>0</v>
      </c>
      <c r="C23" t="s">
        <v>7416</v>
      </c>
      <c r="D23" s="11" t="s">
        <v>7415</v>
      </c>
      <c r="E23" t="s">
        <v>997</v>
      </c>
    </row>
    <row r="24" spans="1:5">
      <c r="A24" s="11">
        <v>47</v>
      </c>
      <c r="B24" s="11">
        <v>1502</v>
      </c>
      <c r="C24" t="s">
        <v>778</v>
      </c>
      <c r="D24" s="11" t="s">
        <v>779</v>
      </c>
      <c r="E24" t="s">
        <v>124</v>
      </c>
    </row>
    <row r="25" spans="1:5">
      <c r="A25" s="11">
        <v>4138</v>
      </c>
      <c r="B25" s="11">
        <v>0</v>
      </c>
      <c r="C25" t="s">
        <v>7417</v>
      </c>
      <c r="D25" s="11" t="s">
        <v>7418</v>
      </c>
      <c r="E25" t="s">
        <v>710</v>
      </c>
    </row>
    <row r="26" spans="1:5">
      <c r="A26" s="11">
        <v>3709</v>
      </c>
      <c r="B26" s="11">
        <v>4</v>
      </c>
      <c r="C26" t="s">
        <v>9559</v>
      </c>
      <c r="D26" s="11" t="s">
        <v>9560</v>
      </c>
      <c r="E26" t="s">
        <v>124</v>
      </c>
    </row>
    <row r="27" spans="1:5">
      <c r="A27" s="11">
        <v>4138</v>
      </c>
      <c r="B27" s="11">
        <v>0</v>
      </c>
      <c r="C27" t="s">
        <v>2036</v>
      </c>
      <c r="D27" s="11" t="s">
        <v>2037</v>
      </c>
      <c r="E27" t="s">
        <v>758</v>
      </c>
    </row>
    <row r="28" spans="1:5">
      <c r="A28" s="11">
        <v>4138</v>
      </c>
      <c r="B28" s="11">
        <v>0</v>
      </c>
      <c r="C28" t="s">
        <v>9561</v>
      </c>
      <c r="D28" s="11" t="s">
        <v>9562</v>
      </c>
      <c r="E28" t="s">
        <v>128</v>
      </c>
    </row>
    <row r="29" spans="1:5">
      <c r="A29" s="11">
        <v>2391</v>
      </c>
      <c r="B29" s="11">
        <v>42</v>
      </c>
      <c r="C29" t="s">
        <v>7419</v>
      </c>
      <c r="D29" s="11" t="s">
        <v>2037</v>
      </c>
      <c r="E29" t="s">
        <v>758</v>
      </c>
    </row>
    <row r="30" spans="1:5">
      <c r="A30" s="11">
        <v>1384</v>
      </c>
      <c r="B30" s="11">
        <v>143</v>
      </c>
      <c r="C30" t="s">
        <v>2038</v>
      </c>
      <c r="D30" s="11" t="s">
        <v>1497</v>
      </c>
      <c r="E30" t="s">
        <v>740</v>
      </c>
    </row>
    <row r="31" spans="1:5">
      <c r="A31" s="11">
        <v>3809</v>
      </c>
      <c r="B31" s="11">
        <v>3</v>
      </c>
      <c r="C31" t="s">
        <v>2039</v>
      </c>
      <c r="D31" s="11" t="s">
        <v>2040</v>
      </c>
      <c r="E31" t="s">
        <v>2041</v>
      </c>
    </row>
    <row r="32" spans="1:5">
      <c r="A32" s="11">
        <v>1754</v>
      </c>
      <c r="B32" s="11">
        <v>97</v>
      </c>
      <c r="C32" t="s">
        <v>2042</v>
      </c>
      <c r="D32" s="11" t="s">
        <v>2043</v>
      </c>
      <c r="E32" t="s">
        <v>1079</v>
      </c>
    </row>
    <row r="33" spans="1:5">
      <c r="A33" s="11">
        <v>707</v>
      </c>
      <c r="B33" s="11">
        <v>338</v>
      </c>
      <c r="C33" t="s">
        <v>2044</v>
      </c>
      <c r="D33" s="11" t="s">
        <v>2045</v>
      </c>
      <c r="E33" t="s">
        <v>1276</v>
      </c>
    </row>
    <row r="34" spans="1:5">
      <c r="A34" s="11">
        <v>2693</v>
      </c>
      <c r="B34" s="11">
        <v>27</v>
      </c>
      <c r="C34" t="s">
        <v>2046</v>
      </c>
      <c r="D34" s="11" t="s">
        <v>2047</v>
      </c>
      <c r="E34" t="s">
        <v>122</v>
      </c>
    </row>
    <row r="35" spans="1:5">
      <c r="A35" s="11">
        <v>4138</v>
      </c>
      <c r="B35" s="11">
        <v>0</v>
      </c>
      <c r="C35" t="s">
        <v>9563</v>
      </c>
      <c r="D35" s="11" t="s">
        <v>9564</v>
      </c>
      <c r="E35" t="s">
        <v>814</v>
      </c>
    </row>
    <row r="36" spans="1:5">
      <c r="A36" s="11">
        <v>4138</v>
      </c>
      <c r="B36" s="11">
        <v>0</v>
      </c>
      <c r="C36" t="s">
        <v>7420</v>
      </c>
      <c r="D36" s="11" t="s">
        <v>2040</v>
      </c>
      <c r="E36" t="s">
        <v>2041</v>
      </c>
    </row>
    <row r="37" spans="1:5">
      <c r="A37" s="11">
        <v>3896</v>
      </c>
      <c r="B37" s="11">
        <v>2</v>
      </c>
      <c r="C37" t="s">
        <v>9565</v>
      </c>
      <c r="D37" s="11" t="s">
        <v>4071</v>
      </c>
      <c r="E37" t="s">
        <v>128</v>
      </c>
    </row>
    <row r="38" spans="1:5">
      <c r="A38" s="11">
        <v>1691</v>
      </c>
      <c r="B38" s="11">
        <v>102</v>
      </c>
      <c r="C38" t="s">
        <v>2050</v>
      </c>
      <c r="D38" s="11" t="s">
        <v>2051</v>
      </c>
      <c r="E38" t="s">
        <v>565</v>
      </c>
    </row>
    <row r="39" spans="1:5">
      <c r="A39" s="11">
        <v>3518</v>
      </c>
      <c r="B39" s="11">
        <v>6</v>
      </c>
      <c r="C39" t="s">
        <v>9566</v>
      </c>
      <c r="D39" s="11" t="s">
        <v>6252</v>
      </c>
      <c r="E39" t="s">
        <v>1001</v>
      </c>
    </row>
    <row r="40" spans="1:5">
      <c r="A40" s="11">
        <v>4138</v>
      </c>
      <c r="B40" s="11">
        <v>0</v>
      </c>
      <c r="C40" t="s">
        <v>9567</v>
      </c>
      <c r="D40" s="11" t="s">
        <v>2396</v>
      </c>
      <c r="E40" t="s">
        <v>1001</v>
      </c>
    </row>
    <row r="41" spans="1:5">
      <c r="A41" s="11">
        <v>990</v>
      </c>
      <c r="B41" s="11">
        <v>225</v>
      </c>
      <c r="C41" t="s">
        <v>2055</v>
      </c>
      <c r="D41" s="11" t="s">
        <v>2056</v>
      </c>
      <c r="E41" t="s">
        <v>1923</v>
      </c>
    </row>
    <row r="42" spans="1:5">
      <c r="A42" s="11">
        <v>3518</v>
      </c>
      <c r="B42" s="11">
        <v>6</v>
      </c>
      <c r="C42" t="s">
        <v>7421</v>
      </c>
      <c r="D42" s="11" t="s">
        <v>3406</v>
      </c>
      <c r="E42" t="s">
        <v>742</v>
      </c>
    </row>
    <row r="43" spans="1:5">
      <c r="A43" s="11">
        <v>2997</v>
      </c>
      <c r="B43" s="11">
        <v>17</v>
      </c>
      <c r="C43" t="s">
        <v>2058</v>
      </c>
      <c r="D43" s="11" t="s">
        <v>2059</v>
      </c>
      <c r="E43" t="s">
        <v>122</v>
      </c>
    </row>
    <row r="44" spans="1:5">
      <c r="A44" s="11">
        <v>1220</v>
      </c>
      <c r="B44" s="11">
        <v>174</v>
      </c>
      <c r="C44" t="s">
        <v>1881</v>
      </c>
      <c r="D44" s="11" t="s">
        <v>2060</v>
      </c>
      <c r="E44" t="s">
        <v>130</v>
      </c>
    </row>
    <row r="45" spans="1:5">
      <c r="A45" s="11">
        <v>3896</v>
      </c>
      <c r="B45" s="11">
        <v>2</v>
      </c>
      <c r="C45" t="s">
        <v>9568</v>
      </c>
      <c r="D45" s="11" t="s">
        <v>5070</v>
      </c>
      <c r="E45" t="s">
        <v>9569</v>
      </c>
    </row>
    <row r="46" spans="1:5">
      <c r="A46" s="11">
        <v>4138</v>
      </c>
      <c r="B46" s="11">
        <v>0</v>
      </c>
      <c r="C46" t="s">
        <v>9570</v>
      </c>
      <c r="D46" s="11" t="s">
        <v>5557</v>
      </c>
      <c r="E46" t="s">
        <v>128</v>
      </c>
    </row>
    <row r="47" spans="1:5">
      <c r="A47" s="11">
        <v>3204</v>
      </c>
      <c r="B47" s="11">
        <v>11</v>
      </c>
      <c r="C47" t="s">
        <v>7422</v>
      </c>
      <c r="D47" s="11" t="s">
        <v>3020</v>
      </c>
      <c r="E47" t="s">
        <v>769</v>
      </c>
    </row>
    <row r="48" spans="1:5">
      <c r="A48" s="11">
        <v>4138</v>
      </c>
      <c r="B48" s="11">
        <v>0</v>
      </c>
      <c r="C48" t="s">
        <v>7423</v>
      </c>
      <c r="D48" s="11" t="s">
        <v>2197</v>
      </c>
      <c r="E48" t="s">
        <v>740</v>
      </c>
    </row>
    <row r="49" spans="1:5">
      <c r="A49" s="11">
        <v>4017</v>
      </c>
      <c r="B49" s="11">
        <v>1</v>
      </c>
      <c r="C49" t="s">
        <v>7424</v>
      </c>
      <c r="D49" s="11" t="s">
        <v>4277</v>
      </c>
      <c r="E49" t="s">
        <v>1083</v>
      </c>
    </row>
    <row r="50" spans="1:5">
      <c r="A50" s="11">
        <v>892</v>
      </c>
      <c r="B50" s="11">
        <v>257</v>
      </c>
      <c r="C50" t="s">
        <v>2063</v>
      </c>
      <c r="D50" s="11" t="s">
        <v>2064</v>
      </c>
      <c r="E50" t="s">
        <v>1728</v>
      </c>
    </row>
    <row r="51" spans="1:5">
      <c r="A51" s="11">
        <v>530</v>
      </c>
      <c r="B51" s="11">
        <v>463</v>
      </c>
      <c r="C51" t="s">
        <v>9571</v>
      </c>
      <c r="D51" s="11" t="s">
        <v>9572</v>
      </c>
      <c r="E51" t="s">
        <v>1728</v>
      </c>
    </row>
    <row r="52" spans="1:5">
      <c r="A52" s="11">
        <v>2035</v>
      </c>
      <c r="B52" s="11">
        <v>69</v>
      </c>
      <c r="C52" t="s">
        <v>7425</v>
      </c>
      <c r="D52" s="11" t="s">
        <v>2542</v>
      </c>
      <c r="E52" t="s">
        <v>139</v>
      </c>
    </row>
    <row r="53" spans="1:5">
      <c r="A53" s="11">
        <v>224</v>
      </c>
      <c r="B53" s="11">
        <v>884</v>
      </c>
      <c r="C53" t="s">
        <v>7426</v>
      </c>
      <c r="D53" s="11" t="s">
        <v>7427</v>
      </c>
      <c r="E53" t="s">
        <v>1285</v>
      </c>
    </row>
    <row r="54" spans="1:5">
      <c r="A54" s="11">
        <v>4138</v>
      </c>
      <c r="B54" s="11">
        <v>0</v>
      </c>
      <c r="C54" t="s">
        <v>9573</v>
      </c>
      <c r="D54" s="11" t="s">
        <v>2977</v>
      </c>
      <c r="E54" t="s">
        <v>131</v>
      </c>
    </row>
    <row r="55" spans="1:5">
      <c r="A55" s="11">
        <v>2997</v>
      </c>
      <c r="B55" s="11">
        <v>17</v>
      </c>
      <c r="C55" t="s">
        <v>7428</v>
      </c>
      <c r="D55" s="11" t="s">
        <v>2695</v>
      </c>
      <c r="E55" t="s">
        <v>131</v>
      </c>
    </row>
    <row r="56" spans="1:5">
      <c r="A56" s="11">
        <v>2177</v>
      </c>
      <c r="B56" s="11">
        <v>57</v>
      </c>
      <c r="C56" t="s">
        <v>2065</v>
      </c>
      <c r="D56" s="11" t="s">
        <v>1459</v>
      </c>
      <c r="E56" t="s">
        <v>997</v>
      </c>
    </row>
    <row r="57" spans="1:5">
      <c r="A57" s="11">
        <v>4138</v>
      </c>
      <c r="B57" s="11">
        <v>0</v>
      </c>
      <c r="C57" t="s">
        <v>9574</v>
      </c>
      <c r="D57" s="11" t="s">
        <v>4636</v>
      </c>
      <c r="E57" t="s">
        <v>124</v>
      </c>
    </row>
    <row r="58" spans="1:5">
      <c r="A58" s="11">
        <v>1165</v>
      </c>
      <c r="B58" s="11">
        <v>185</v>
      </c>
      <c r="C58" t="s">
        <v>9575</v>
      </c>
      <c r="D58" s="11" t="s">
        <v>9576</v>
      </c>
      <c r="E58" t="s">
        <v>1428</v>
      </c>
    </row>
    <row r="59" spans="1:5">
      <c r="A59" s="11">
        <v>852</v>
      </c>
      <c r="B59" s="11">
        <v>274</v>
      </c>
      <c r="C59" t="s">
        <v>2068</v>
      </c>
      <c r="D59" s="11" t="s">
        <v>2069</v>
      </c>
      <c r="E59" t="s">
        <v>128</v>
      </c>
    </row>
    <row r="60" spans="1:5">
      <c r="A60" s="11">
        <v>3709</v>
      </c>
      <c r="B60" s="11">
        <v>4</v>
      </c>
      <c r="C60" t="s">
        <v>9577</v>
      </c>
      <c r="D60" s="11" t="s">
        <v>2475</v>
      </c>
      <c r="E60" t="s">
        <v>128</v>
      </c>
    </row>
    <row r="61" spans="1:5">
      <c r="A61" s="11">
        <v>3323</v>
      </c>
      <c r="B61" s="11">
        <v>9</v>
      </c>
      <c r="C61" t="s">
        <v>7429</v>
      </c>
      <c r="D61" s="11" t="s">
        <v>2224</v>
      </c>
      <c r="E61" t="s">
        <v>128</v>
      </c>
    </row>
    <row r="62" spans="1:5">
      <c r="A62" s="11">
        <v>1821</v>
      </c>
      <c r="B62" s="11">
        <v>90</v>
      </c>
      <c r="C62" t="s">
        <v>9578</v>
      </c>
      <c r="D62" s="11" t="s">
        <v>5249</v>
      </c>
      <c r="E62" t="s">
        <v>1023</v>
      </c>
    </row>
    <row r="63" spans="1:5">
      <c r="A63" s="11">
        <v>4138</v>
      </c>
      <c r="B63" s="11">
        <v>0</v>
      </c>
      <c r="C63" t="s">
        <v>9579</v>
      </c>
      <c r="D63" s="11" t="s">
        <v>2363</v>
      </c>
      <c r="E63" t="s">
        <v>744</v>
      </c>
    </row>
    <row r="64" spans="1:5">
      <c r="A64" s="11">
        <v>1618</v>
      </c>
      <c r="B64" s="11">
        <v>109</v>
      </c>
      <c r="C64" t="s">
        <v>7430</v>
      </c>
      <c r="D64" s="11" t="s">
        <v>2026</v>
      </c>
      <c r="E64" t="s">
        <v>7431</v>
      </c>
    </row>
    <row r="65" spans="1:5">
      <c r="A65" s="11">
        <v>3078</v>
      </c>
      <c r="B65" s="11">
        <v>14</v>
      </c>
      <c r="C65" t="s">
        <v>7432</v>
      </c>
      <c r="D65" s="11" t="s">
        <v>5600</v>
      </c>
      <c r="E65" t="s">
        <v>164</v>
      </c>
    </row>
    <row r="66" spans="1:5">
      <c r="A66" s="11">
        <v>2693</v>
      </c>
      <c r="B66" s="11">
        <v>27</v>
      </c>
      <c r="C66" t="s">
        <v>2073</v>
      </c>
      <c r="D66" s="11" t="s">
        <v>2074</v>
      </c>
      <c r="E66" t="s">
        <v>142</v>
      </c>
    </row>
    <row r="67" spans="1:5">
      <c r="A67" s="11">
        <v>4138</v>
      </c>
      <c r="B67" s="11">
        <v>0</v>
      </c>
      <c r="C67" t="s">
        <v>9580</v>
      </c>
      <c r="D67" s="11" t="s">
        <v>9581</v>
      </c>
      <c r="E67" t="s">
        <v>9582</v>
      </c>
    </row>
    <row r="68" spans="1:5">
      <c r="A68" s="11">
        <v>1983</v>
      </c>
      <c r="B68" s="11">
        <v>74</v>
      </c>
      <c r="C68" t="s">
        <v>9583</v>
      </c>
      <c r="D68" s="11" t="s">
        <v>2076</v>
      </c>
      <c r="E68" t="s">
        <v>281</v>
      </c>
    </row>
    <row r="69" spans="1:5">
      <c r="A69" s="11">
        <v>2000</v>
      </c>
      <c r="B69" s="11">
        <v>72</v>
      </c>
      <c r="C69" t="s">
        <v>2077</v>
      </c>
      <c r="D69" s="11" t="s">
        <v>2078</v>
      </c>
      <c r="E69" t="s">
        <v>140</v>
      </c>
    </row>
    <row r="70" spans="1:5">
      <c r="A70" s="11">
        <v>1855</v>
      </c>
      <c r="B70" s="11">
        <v>87</v>
      </c>
      <c r="C70" t="s">
        <v>2079</v>
      </c>
      <c r="D70" s="11" t="s">
        <v>2078</v>
      </c>
      <c r="E70" t="s">
        <v>140</v>
      </c>
    </row>
    <row r="71" spans="1:5">
      <c r="A71" s="11">
        <v>2110</v>
      </c>
      <c r="B71" s="11">
        <v>63</v>
      </c>
      <c r="C71" t="s">
        <v>7433</v>
      </c>
      <c r="D71" s="11" t="s">
        <v>5772</v>
      </c>
      <c r="E71" t="s">
        <v>130</v>
      </c>
    </row>
    <row r="72" spans="1:5">
      <c r="A72" s="11">
        <v>3809</v>
      </c>
      <c r="B72" s="11">
        <v>3</v>
      </c>
      <c r="C72" t="s">
        <v>7434</v>
      </c>
      <c r="D72" s="11" t="s">
        <v>6172</v>
      </c>
      <c r="E72" t="s">
        <v>124</v>
      </c>
    </row>
    <row r="73" spans="1:5">
      <c r="A73" s="11">
        <v>3204</v>
      </c>
      <c r="B73" s="11">
        <v>11</v>
      </c>
      <c r="C73" t="s">
        <v>9584</v>
      </c>
      <c r="D73" s="11" t="s">
        <v>4071</v>
      </c>
      <c r="E73" t="s">
        <v>144</v>
      </c>
    </row>
    <row r="74" spans="1:5">
      <c r="A74" s="11">
        <v>2528</v>
      </c>
      <c r="B74" s="11">
        <v>34</v>
      </c>
      <c r="C74" t="s">
        <v>2081</v>
      </c>
      <c r="D74" s="11" t="s">
        <v>2082</v>
      </c>
      <c r="E74" t="s">
        <v>232</v>
      </c>
    </row>
    <row r="75" spans="1:5">
      <c r="A75" s="11">
        <v>4138</v>
      </c>
      <c r="B75" s="11">
        <v>0</v>
      </c>
      <c r="C75" t="s">
        <v>7435</v>
      </c>
      <c r="D75" s="11" t="s">
        <v>3987</v>
      </c>
      <c r="E75" t="s">
        <v>128</v>
      </c>
    </row>
    <row r="76" spans="1:5">
      <c r="A76" s="11">
        <v>678</v>
      </c>
      <c r="B76" s="11">
        <v>360</v>
      </c>
      <c r="C76" t="s">
        <v>170</v>
      </c>
      <c r="D76" s="11" t="s">
        <v>171</v>
      </c>
      <c r="E76" t="s">
        <v>128</v>
      </c>
    </row>
    <row r="77" spans="1:5">
      <c r="A77" s="11">
        <v>4138</v>
      </c>
      <c r="B77" s="11">
        <v>0</v>
      </c>
      <c r="C77" t="s">
        <v>9585</v>
      </c>
      <c r="D77" s="11" t="s">
        <v>3642</v>
      </c>
      <c r="E77" t="s">
        <v>710</v>
      </c>
    </row>
    <row r="78" spans="1:5">
      <c r="A78" s="11">
        <v>4138</v>
      </c>
      <c r="B78" s="11">
        <v>0</v>
      </c>
      <c r="C78" t="s">
        <v>9586</v>
      </c>
      <c r="D78" s="11" t="s">
        <v>3642</v>
      </c>
      <c r="E78" t="s">
        <v>710</v>
      </c>
    </row>
    <row r="79" spans="1:5">
      <c r="A79" s="11">
        <v>4138</v>
      </c>
      <c r="B79" s="11">
        <v>0</v>
      </c>
      <c r="C79" t="s">
        <v>9587</v>
      </c>
      <c r="D79" s="11" t="s">
        <v>9588</v>
      </c>
      <c r="E79" t="s">
        <v>9589</v>
      </c>
    </row>
    <row r="80" spans="1:5">
      <c r="A80" s="11">
        <v>4138</v>
      </c>
      <c r="B80" s="11">
        <v>0</v>
      </c>
      <c r="C80" t="s">
        <v>9590</v>
      </c>
      <c r="D80" s="11" t="s">
        <v>4429</v>
      </c>
      <c r="E80" t="s">
        <v>124</v>
      </c>
    </row>
    <row r="81" spans="1:5">
      <c r="A81" s="11">
        <v>3323</v>
      </c>
      <c r="B81" s="11">
        <v>9</v>
      </c>
      <c r="C81" t="s">
        <v>9591</v>
      </c>
      <c r="D81" s="11" t="s">
        <v>8404</v>
      </c>
      <c r="E81" t="s">
        <v>2213</v>
      </c>
    </row>
    <row r="82" spans="1:5">
      <c r="A82" s="11">
        <v>474</v>
      </c>
      <c r="B82" s="11">
        <v>518</v>
      </c>
      <c r="C82" t="s">
        <v>9592</v>
      </c>
      <c r="D82" s="11" t="s">
        <v>9593</v>
      </c>
      <c r="E82" t="s">
        <v>122</v>
      </c>
    </row>
    <row r="83" spans="1:5">
      <c r="A83" s="11">
        <v>4138</v>
      </c>
      <c r="B83" s="11">
        <v>0</v>
      </c>
      <c r="C83" t="s">
        <v>7436</v>
      </c>
      <c r="D83" s="11" t="s">
        <v>7437</v>
      </c>
      <c r="E83" t="s">
        <v>997</v>
      </c>
    </row>
    <row r="84" spans="1:5">
      <c r="A84" s="11">
        <v>352</v>
      </c>
      <c r="B84" s="11">
        <v>649</v>
      </c>
      <c r="C84" t="s">
        <v>172</v>
      </c>
      <c r="D84" s="11" t="s">
        <v>173</v>
      </c>
      <c r="E84" t="s">
        <v>141</v>
      </c>
    </row>
    <row r="85" spans="1:5">
      <c r="A85" s="11">
        <v>4138</v>
      </c>
      <c r="B85" s="11">
        <v>0</v>
      </c>
      <c r="C85" t="s">
        <v>9594</v>
      </c>
      <c r="D85" s="11" t="s">
        <v>9595</v>
      </c>
      <c r="E85" t="s">
        <v>1066</v>
      </c>
    </row>
    <row r="86" spans="1:5">
      <c r="A86" s="11">
        <v>2609</v>
      </c>
      <c r="B86" s="11">
        <v>30</v>
      </c>
      <c r="C86" t="s">
        <v>2089</v>
      </c>
      <c r="D86" s="11" t="s">
        <v>2090</v>
      </c>
      <c r="E86" t="s">
        <v>123</v>
      </c>
    </row>
    <row r="87" spans="1:5">
      <c r="A87" s="11">
        <v>2798</v>
      </c>
      <c r="B87" s="11">
        <v>23</v>
      </c>
      <c r="C87" t="s">
        <v>9596</v>
      </c>
      <c r="D87" s="11" t="s">
        <v>2393</v>
      </c>
      <c r="E87" t="s">
        <v>759</v>
      </c>
    </row>
    <row r="88" spans="1:5">
      <c r="A88" s="11">
        <v>4138</v>
      </c>
      <c r="B88" s="11">
        <v>0</v>
      </c>
      <c r="C88" t="s">
        <v>9597</v>
      </c>
      <c r="D88" s="11" t="s">
        <v>9598</v>
      </c>
      <c r="E88" t="s">
        <v>122</v>
      </c>
    </row>
    <row r="89" spans="1:5">
      <c r="A89" s="11">
        <v>3612</v>
      </c>
      <c r="B89" s="11">
        <v>5</v>
      </c>
      <c r="C89" t="s">
        <v>1025</v>
      </c>
      <c r="D89" s="11" t="s">
        <v>3867</v>
      </c>
      <c r="E89" t="s">
        <v>128</v>
      </c>
    </row>
    <row r="90" spans="1:5">
      <c r="A90" s="11">
        <v>4138</v>
      </c>
      <c r="B90" s="11">
        <v>0</v>
      </c>
      <c r="C90" t="s">
        <v>9599</v>
      </c>
      <c r="D90" s="11" t="s">
        <v>6866</v>
      </c>
      <c r="E90" t="s">
        <v>769</v>
      </c>
    </row>
    <row r="91" spans="1:5">
      <c r="A91" s="11">
        <v>2228</v>
      </c>
      <c r="B91" s="11">
        <v>53</v>
      </c>
      <c r="C91" t="s">
        <v>9600</v>
      </c>
      <c r="D91" s="11" t="s">
        <v>9601</v>
      </c>
      <c r="E91" t="s">
        <v>145</v>
      </c>
    </row>
    <row r="92" spans="1:5">
      <c r="A92" s="11">
        <v>2693</v>
      </c>
      <c r="B92" s="11">
        <v>27</v>
      </c>
      <c r="C92" t="s">
        <v>9600</v>
      </c>
      <c r="D92" s="11" t="s">
        <v>7655</v>
      </c>
      <c r="E92" t="s">
        <v>742</v>
      </c>
    </row>
    <row r="93" spans="1:5">
      <c r="A93" s="11">
        <v>2311</v>
      </c>
      <c r="B93" s="11">
        <v>47</v>
      </c>
      <c r="C93" t="s">
        <v>2093</v>
      </c>
      <c r="D93" s="11" t="s">
        <v>2914</v>
      </c>
      <c r="E93" t="s">
        <v>1532</v>
      </c>
    </row>
    <row r="94" spans="1:5">
      <c r="A94" s="11">
        <v>2426</v>
      </c>
      <c r="B94" s="11">
        <v>40</v>
      </c>
      <c r="C94" t="s">
        <v>7438</v>
      </c>
      <c r="D94" s="11" t="s">
        <v>6682</v>
      </c>
      <c r="E94" t="s">
        <v>7439</v>
      </c>
    </row>
    <row r="95" spans="1:5">
      <c r="A95" s="11">
        <v>692</v>
      </c>
      <c r="B95" s="11">
        <v>345</v>
      </c>
      <c r="C95" t="s">
        <v>7440</v>
      </c>
      <c r="D95" s="11" t="s">
        <v>7441</v>
      </c>
      <c r="E95" t="s">
        <v>129</v>
      </c>
    </row>
    <row r="96" spans="1:5">
      <c r="A96" s="11">
        <v>2151</v>
      </c>
      <c r="B96" s="11">
        <v>60</v>
      </c>
      <c r="C96" t="s">
        <v>2096</v>
      </c>
      <c r="D96" s="11" t="s">
        <v>2097</v>
      </c>
      <c r="E96" t="s">
        <v>122</v>
      </c>
    </row>
    <row r="97" spans="1:5">
      <c r="A97" s="11">
        <v>4138</v>
      </c>
      <c r="B97" s="11">
        <v>0</v>
      </c>
      <c r="C97" t="s">
        <v>9602</v>
      </c>
      <c r="D97" s="11" t="s">
        <v>9603</v>
      </c>
      <c r="E97" t="s">
        <v>124</v>
      </c>
    </row>
    <row r="98" spans="1:5">
      <c r="A98" s="11">
        <v>4138</v>
      </c>
      <c r="B98" s="11">
        <v>0</v>
      </c>
      <c r="C98" t="s">
        <v>9604</v>
      </c>
      <c r="D98" s="11" t="s">
        <v>9552</v>
      </c>
      <c r="E98" t="s">
        <v>128</v>
      </c>
    </row>
    <row r="99" spans="1:5">
      <c r="A99" s="11">
        <v>2665</v>
      </c>
      <c r="B99" s="11">
        <v>28</v>
      </c>
      <c r="C99" t="s">
        <v>2098</v>
      </c>
      <c r="D99" s="11" t="s">
        <v>2099</v>
      </c>
      <c r="E99" t="s">
        <v>790</v>
      </c>
    </row>
    <row r="100" spans="1:5">
      <c r="A100" s="11">
        <v>1865</v>
      </c>
      <c r="B100" s="11">
        <v>85</v>
      </c>
      <c r="C100" t="s">
        <v>9605</v>
      </c>
      <c r="D100" s="11" t="s">
        <v>9606</v>
      </c>
      <c r="E100" t="s">
        <v>2095</v>
      </c>
    </row>
    <row r="101" spans="1:5">
      <c r="A101" s="11">
        <v>1117</v>
      </c>
      <c r="B101" s="11">
        <v>195</v>
      </c>
      <c r="C101" t="s">
        <v>2100</v>
      </c>
      <c r="D101" s="11" t="s">
        <v>1488</v>
      </c>
      <c r="E101" t="s">
        <v>138</v>
      </c>
    </row>
    <row r="102" spans="1:5">
      <c r="A102" s="11">
        <v>560</v>
      </c>
      <c r="B102" s="11">
        <v>438</v>
      </c>
      <c r="C102" t="s">
        <v>2101</v>
      </c>
      <c r="D102" s="11" t="s">
        <v>2102</v>
      </c>
      <c r="E102" t="s">
        <v>1095</v>
      </c>
    </row>
    <row r="103" spans="1:5">
      <c r="A103" s="11">
        <v>1963</v>
      </c>
      <c r="B103" s="11">
        <v>76</v>
      </c>
      <c r="C103" t="s">
        <v>2105</v>
      </c>
      <c r="D103" s="11" t="s">
        <v>1642</v>
      </c>
      <c r="E103" t="s">
        <v>128</v>
      </c>
    </row>
    <row r="104" spans="1:5">
      <c r="A104" s="11">
        <v>3896</v>
      </c>
      <c r="B104" s="11">
        <v>2</v>
      </c>
      <c r="C104" t="s">
        <v>9607</v>
      </c>
      <c r="D104" s="11" t="s">
        <v>2018</v>
      </c>
      <c r="E104" t="s">
        <v>740</v>
      </c>
    </row>
    <row r="105" spans="1:5">
      <c r="A105" s="11">
        <v>4138</v>
      </c>
      <c r="B105" s="11">
        <v>0</v>
      </c>
      <c r="C105" t="s">
        <v>9608</v>
      </c>
      <c r="D105" s="11" t="s">
        <v>9609</v>
      </c>
      <c r="E105" t="s">
        <v>407</v>
      </c>
    </row>
    <row r="106" spans="1:5">
      <c r="A106" s="11">
        <v>2463</v>
      </c>
      <c r="B106" s="11">
        <v>38</v>
      </c>
      <c r="C106" t="s">
        <v>7442</v>
      </c>
      <c r="D106" s="11" t="s">
        <v>3174</v>
      </c>
      <c r="E106" t="s">
        <v>766</v>
      </c>
    </row>
    <row r="107" spans="1:5">
      <c r="A107" s="11">
        <v>2592</v>
      </c>
      <c r="B107" s="11">
        <v>31</v>
      </c>
      <c r="C107" t="s">
        <v>2107</v>
      </c>
      <c r="D107" s="11" t="s">
        <v>2108</v>
      </c>
      <c r="E107" t="s">
        <v>407</v>
      </c>
    </row>
    <row r="108" spans="1:5">
      <c r="A108" s="11">
        <v>926</v>
      </c>
      <c r="B108" s="11">
        <v>244</v>
      </c>
      <c r="C108" t="s">
        <v>9610</v>
      </c>
      <c r="D108" s="11" t="s">
        <v>470</v>
      </c>
      <c r="E108" t="s">
        <v>1150</v>
      </c>
    </row>
    <row r="109" spans="1:5">
      <c r="A109" s="11">
        <v>1876</v>
      </c>
      <c r="B109" s="11">
        <v>84</v>
      </c>
      <c r="C109" t="s">
        <v>9611</v>
      </c>
      <c r="D109" s="11" t="s">
        <v>9612</v>
      </c>
      <c r="E109" t="s">
        <v>9613</v>
      </c>
    </row>
    <row r="110" spans="1:5">
      <c r="A110" s="11">
        <v>1289</v>
      </c>
      <c r="B110" s="11">
        <v>158</v>
      </c>
      <c r="C110" t="s">
        <v>1028</v>
      </c>
      <c r="D110" s="11" t="s">
        <v>944</v>
      </c>
      <c r="E110" t="s">
        <v>145</v>
      </c>
    </row>
    <row r="111" spans="1:5">
      <c r="A111" s="11">
        <v>4138</v>
      </c>
      <c r="B111" s="11">
        <v>0</v>
      </c>
      <c r="C111" t="s">
        <v>9614</v>
      </c>
      <c r="D111" s="11" t="s">
        <v>4272</v>
      </c>
      <c r="E111" t="s">
        <v>9615</v>
      </c>
    </row>
    <row r="112" spans="1:5">
      <c r="A112" s="11">
        <v>4138</v>
      </c>
      <c r="B112" s="11">
        <v>0</v>
      </c>
      <c r="C112" t="s">
        <v>2110</v>
      </c>
      <c r="D112" s="11" t="s">
        <v>2112</v>
      </c>
      <c r="E112" t="s">
        <v>2113</v>
      </c>
    </row>
    <row r="113" spans="1:5">
      <c r="A113" s="11">
        <v>1393</v>
      </c>
      <c r="B113" s="11">
        <v>142</v>
      </c>
      <c r="C113" t="s">
        <v>7443</v>
      </c>
      <c r="D113" s="11" t="s">
        <v>7444</v>
      </c>
      <c r="E113" t="s">
        <v>7445</v>
      </c>
    </row>
    <row r="114" spans="1:5">
      <c r="A114" s="11">
        <v>389</v>
      </c>
      <c r="B114" s="11">
        <v>613</v>
      </c>
      <c r="C114" t="s">
        <v>177</v>
      </c>
      <c r="D114" s="11" t="s">
        <v>178</v>
      </c>
      <c r="E114" t="s">
        <v>132</v>
      </c>
    </row>
    <row r="115" spans="1:5">
      <c r="A115" s="11">
        <v>3709</v>
      </c>
      <c r="B115" s="11">
        <v>4</v>
      </c>
      <c r="C115" t="s">
        <v>9616</v>
      </c>
      <c r="D115" s="11" t="s">
        <v>8906</v>
      </c>
      <c r="E115" t="s">
        <v>757</v>
      </c>
    </row>
    <row r="116" spans="1:5">
      <c r="A116" s="11">
        <v>2609</v>
      </c>
      <c r="B116" s="11">
        <v>30</v>
      </c>
      <c r="C116" t="s">
        <v>9617</v>
      </c>
      <c r="D116" s="11" t="s">
        <v>4270</v>
      </c>
      <c r="E116" t="s">
        <v>412</v>
      </c>
    </row>
    <row r="117" spans="1:5">
      <c r="A117" s="11">
        <v>45</v>
      </c>
      <c r="B117" s="11">
        <v>1519</v>
      </c>
      <c r="C117" t="s">
        <v>786</v>
      </c>
      <c r="D117" s="11" t="s">
        <v>787</v>
      </c>
      <c r="E117" t="s">
        <v>814</v>
      </c>
    </row>
    <row r="118" spans="1:5">
      <c r="A118" s="11">
        <v>2483</v>
      </c>
      <c r="B118" s="11">
        <v>37</v>
      </c>
      <c r="C118" t="s">
        <v>2117</v>
      </c>
      <c r="D118" s="11" t="s">
        <v>2118</v>
      </c>
      <c r="E118" t="s">
        <v>814</v>
      </c>
    </row>
    <row r="119" spans="1:5">
      <c r="A119" s="11">
        <v>2288</v>
      </c>
      <c r="B119" s="11">
        <v>49</v>
      </c>
      <c r="C119" t="s">
        <v>7446</v>
      </c>
      <c r="D119" s="11" t="s">
        <v>4864</v>
      </c>
      <c r="E119" t="s">
        <v>134</v>
      </c>
    </row>
    <row r="120" spans="1:5">
      <c r="A120" s="11">
        <v>2228</v>
      </c>
      <c r="B120" s="11">
        <v>53</v>
      </c>
      <c r="C120" t="s">
        <v>7447</v>
      </c>
      <c r="D120" s="11" t="s">
        <v>7448</v>
      </c>
      <c r="E120" t="s">
        <v>1095</v>
      </c>
    </row>
    <row r="121" spans="1:5">
      <c r="A121" s="11">
        <v>4138</v>
      </c>
      <c r="B121" s="11">
        <v>0</v>
      </c>
      <c r="C121" t="s">
        <v>9618</v>
      </c>
      <c r="D121" s="11" t="s">
        <v>2024</v>
      </c>
      <c r="E121" t="s">
        <v>131</v>
      </c>
    </row>
    <row r="122" spans="1:5">
      <c r="A122" s="11">
        <v>2110</v>
      </c>
      <c r="B122" s="11">
        <v>63</v>
      </c>
      <c r="C122" t="s">
        <v>2119</v>
      </c>
      <c r="D122" s="11" t="s">
        <v>2120</v>
      </c>
      <c r="E122" t="s">
        <v>128</v>
      </c>
    </row>
    <row r="123" spans="1:5">
      <c r="A123" s="11">
        <v>1560</v>
      </c>
      <c r="B123" s="11">
        <v>119</v>
      </c>
      <c r="C123" t="s">
        <v>2121</v>
      </c>
      <c r="D123" s="11" t="s">
        <v>2123</v>
      </c>
      <c r="E123" t="s">
        <v>122</v>
      </c>
    </row>
    <row r="124" spans="1:5">
      <c r="A124" s="11">
        <v>1585</v>
      </c>
      <c r="B124" s="11">
        <v>115</v>
      </c>
      <c r="C124" t="s">
        <v>2121</v>
      </c>
      <c r="D124" s="11" t="s">
        <v>2122</v>
      </c>
      <c r="E124" t="s">
        <v>748</v>
      </c>
    </row>
    <row r="125" spans="1:5">
      <c r="A125" s="11">
        <v>3204</v>
      </c>
      <c r="B125" s="11">
        <v>11</v>
      </c>
      <c r="C125" t="s">
        <v>9619</v>
      </c>
      <c r="D125" s="11" t="s">
        <v>2118</v>
      </c>
      <c r="E125" t="s">
        <v>124</v>
      </c>
    </row>
    <row r="126" spans="1:5">
      <c r="A126" s="11">
        <v>3159</v>
      </c>
      <c r="B126" s="11">
        <v>12</v>
      </c>
      <c r="C126" t="s">
        <v>9620</v>
      </c>
      <c r="D126" s="11" t="s">
        <v>4244</v>
      </c>
      <c r="E126" t="s">
        <v>1907</v>
      </c>
    </row>
    <row r="127" spans="1:5">
      <c r="A127" s="11">
        <v>944</v>
      </c>
      <c r="B127" s="11">
        <v>240</v>
      </c>
      <c r="C127" t="s">
        <v>7449</v>
      </c>
      <c r="D127" s="11" t="s">
        <v>2125</v>
      </c>
      <c r="E127" t="s">
        <v>122</v>
      </c>
    </row>
    <row r="128" spans="1:5">
      <c r="A128" s="11">
        <v>4138</v>
      </c>
      <c r="B128" s="11">
        <v>0</v>
      </c>
      <c r="C128" t="s">
        <v>2126</v>
      </c>
      <c r="D128" s="11" t="s">
        <v>2127</v>
      </c>
      <c r="E128" t="s">
        <v>124</v>
      </c>
    </row>
    <row r="129" spans="1:5">
      <c r="A129" s="11">
        <v>4138</v>
      </c>
      <c r="B129" s="11">
        <v>0</v>
      </c>
      <c r="C129" t="s">
        <v>2128</v>
      </c>
      <c r="D129" s="11" t="s">
        <v>2129</v>
      </c>
      <c r="E129" t="s">
        <v>1115</v>
      </c>
    </row>
    <row r="130" spans="1:5">
      <c r="A130" s="11">
        <v>2068</v>
      </c>
      <c r="B130" s="11">
        <v>66</v>
      </c>
      <c r="C130" t="s">
        <v>9621</v>
      </c>
      <c r="D130" s="11" t="s">
        <v>2130</v>
      </c>
      <c r="E130" t="s">
        <v>150</v>
      </c>
    </row>
    <row r="131" spans="1:5">
      <c r="A131" s="11">
        <v>929</v>
      </c>
      <c r="B131" s="11">
        <v>243</v>
      </c>
      <c r="C131" t="s">
        <v>788</v>
      </c>
      <c r="D131" s="11" t="s">
        <v>2131</v>
      </c>
      <c r="E131" t="s">
        <v>128</v>
      </c>
    </row>
    <row r="132" spans="1:5">
      <c r="A132" s="11">
        <v>2139</v>
      </c>
      <c r="B132" s="11">
        <v>61</v>
      </c>
      <c r="C132" t="s">
        <v>2132</v>
      </c>
      <c r="D132" s="11" t="s">
        <v>2133</v>
      </c>
      <c r="E132" t="s">
        <v>997</v>
      </c>
    </row>
    <row r="133" spans="1:5">
      <c r="A133" s="11">
        <v>4138</v>
      </c>
      <c r="B133" s="11">
        <v>0</v>
      </c>
      <c r="C133" t="s">
        <v>7450</v>
      </c>
      <c r="D133" s="11" t="s">
        <v>7451</v>
      </c>
      <c r="E133" t="s">
        <v>1588</v>
      </c>
    </row>
    <row r="134" spans="1:5">
      <c r="A134" s="11">
        <v>1423</v>
      </c>
      <c r="B134" s="11">
        <v>138</v>
      </c>
      <c r="C134" t="s">
        <v>1029</v>
      </c>
      <c r="D134" s="11" t="s">
        <v>2134</v>
      </c>
      <c r="E134" t="s">
        <v>124</v>
      </c>
    </row>
    <row r="135" spans="1:5">
      <c r="A135" s="11">
        <v>4138</v>
      </c>
      <c r="B135" s="11">
        <v>0</v>
      </c>
      <c r="C135" t="s">
        <v>9622</v>
      </c>
      <c r="D135" s="11" t="s">
        <v>8302</v>
      </c>
      <c r="E135" t="s">
        <v>1095</v>
      </c>
    </row>
    <row r="136" spans="1:5">
      <c r="A136" s="11">
        <v>2391</v>
      </c>
      <c r="B136" s="11">
        <v>42</v>
      </c>
      <c r="C136" t="s">
        <v>2135</v>
      </c>
      <c r="D136" s="11" t="s">
        <v>2136</v>
      </c>
      <c r="E136" t="s">
        <v>122</v>
      </c>
    </row>
    <row r="137" spans="1:5">
      <c r="A137" s="11">
        <v>2528</v>
      </c>
      <c r="B137" s="11">
        <v>34</v>
      </c>
      <c r="C137" t="s">
        <v>7452</v>
      </c>
      <c r="D137" s="11" t="s">
        <v>4755</v>
      </c>
      <c r="E137" t="s">
        <v>269</v>
      </c>
    </row>
    <row r="138" spans="1:5">
      <c r="A138" s="11">
        <v>4138</v>
      </c>
      <c r="B138" s="11">
        <v>0</v>
      </c>
      <c r="C138" t="s">
        <v>181</v>
      </c>
      <c r="D138" s="11" t="s">
        <v>6671</v>
      </c>
      <c r="E138" t="s">
        <v>845</v>
      </c>
    </row>
    <row r="139" spans="1:5">
      <c r="A139" s="11">
        <v>4138</v>
      </c>
      <c r="B139" s="11">
        <v>0</v>
      </c>
      <c r="C139" t="s">
        <v>181</v>
      </c>
      <c r="D139" s="11" t="s">
        <v>2621</v>
      </c>
      <c r="E139" t="s">
        <v>271</v>
      </c>
    </row>
    <row r="140" spans="1:5">
      <c r="A140" s="11">
        <v>2426</v>
      </c>
      <c r="B140" s="11">
        <v>40</v>
      </c>
      <c r="C140" t="s">
        <v>2140</v>
      </c>
      <c r="D140" s="11" t="s">
        <v>2141</v>
      </c>
      <c r="E140" t="s">
        <v>996</v>
      </c>
    </row>
    <row r="141" spans="1:5">
      <c r="A141" s="11">
        <v>2362</v>
      </c>
      <c r="B141" s="11">
        <v>44</v>
      </c>
      <c r="C141" t="s">
        <v>2142</v>
      </c>
      <c r="D141" s="11" t="s">
        <v>2143</v>
      </c>
      <c r="E141" t="s">
        <v>1066</v>
      </c>
    </row>
    <row r="142" spans="1:5">
      <c r="A142" s="11">
        <v>3896</v>
      </c>
      <c r="B142" s="11">
        <v>2</v>
      </c>
      <c r="C142" t="s">
        <v>2142</v>
      </c>
      <c r="D142" s="11" t="s">
        <v>2144</v>
      </c>
      <c r="E142" t="s">
        <v>710</v>
      </c>
    </row>
    <row r="143" spans="1:5">
      <c r="A143" s="11">
        <v>201</v>
      </c>
      <c r="B143" s="11">
        <v>938</v>
      </c>
      <c r="C143" t="s">
        <v>182</v>
      </c>
      <c r="D143" s="11" t="s">
        <v>1741</v>
      </c>
      <c r="E143" t="s">
        <v>5130</v>
      </c>
    </row>
    <row r="144" spans="1:5">
      <c r="A144" s="11">
        <v>796</v>
      </c>
      <c r="B144" s="11">
        <v>294</v>
      </c>
      <c r="C144" t="s">
        <v>9623</v>
      </c>
      <c r="D144" s="11" t="s">
        <v>9624</v>
      </c>
      <c r="E144" t="s">
        <v>1131</v>
      </c>
    </row>
    <row r="145" spans="1:5">
      <c r="A145" s="11">
        <v>1079</v>
      </c>
      <c r="B145" s="11">
        <v>203</v>
      </c>
      <c r="C145" t="s">
        <v>2146</v>
      </c>
      <c r="D145" s="11" t="s">
        <v>2147</v>
      </c>
      <c r="E145" t="s">
        <v>175</v>
      </c>
    </row>
    <row r="146" spans="1:5">
      <c r="A146" s="11">
        <v>3896</v>
      </c>
      <c r="B146" s="11">
        <v>2</v>
      </c>
      <c r="C146" t="s">
        <v>9625</v>
      </c>
      <c r="D146" s="11" t="s">
        <v>5759</v>
      </c>
      <c r="E146" t="s">
        <v>128</v>
      </c>
    </row>
    <row r="147" spans="1:5">
      <c r="A147" s="11">
        <v>2270</v>
      </c>
      <c r="B147" s="11">
        <v>50</v>
      </c>
      <c r="C147" t="s">
        <v>7453</v>
      </c>
      <c r="D147" s="11" t="s">
        <v>3821</v>
      </c>
      <c r="E147" t="s">
        <v>766</v>
      </c>
    </row>
    <row r="148" spans="1:5">
      <c r="A148" s="11">
        <v>4138</v>
      </c>
      <c r="B148" s="11">
        <v>0</v>
      </c>
      <c r="C148" t="s">
        <v>9626</v>
      </c>
      <c r="D148" s="11" t="s">
        <v>2104</v>
      </c>
      <c r="E148" t="s">
        <v>124</v>
      </c>
    </row>
    <row r="149" spans="1:5">
      <c r="A149" s="11">
        <v>2609</v>
      </c>
      <c r="B149" s="11">
        <v>30</v>
      </c>
      <c r="C149" t="s">
        <v>2150</v>
      </c>
      <c r="D149" s="11" t="s">
        <v>2151</v>
      </c>
      <c r="E149" t="s">
        <v>139</v>
      </c>
    </row>
    <row r="150" spans="1:5">
      <c r="A150" s="11">
        <v>1268</v>
      </c>
      <c r="B150" s="11">
        <v>164</v>
      </c>
      <c r="C150" t="s">
        <v>9627</v>
      </c>
      <c r="D150" s="11" t="s">
        <v>1244</v>
      </c>
      <c r="E150" t="s">
        <v>122</v>
      </c>
    </row>
    <row r="151" spans="1:5">
      <c r="A151" s="11">
        <v>4138</v>
      </c>
      <c r="B151" s="11">
        <v>0</v>
      </c>
      <c r="C151" t="s">
        <v>2153</v>
      </c>
      <c r="D151" s="11" t="s">
        <v>2154</v>
      </c>
      <c r="E151" t="s">
        <v>128</v>
      </c>
    </row>
    <row r="152" spans="1:5">
      <c r="A152" s="11">
        <v>1043</v>
      </c>
      <c r="B152" s="11">
        <v>209</v>
      </c>
      <c r="C152" t="s">
        <v>2157</v>
      </c>
      <c r="D152" s="11" t="s">
        <v>882</v>
      </c>
      <c r="E152" t="s">
        <v>131</v>
      </c>
    </row>
    <row r="153" spans="1:5">
      <c r="A153" s="11">
        <v>4138</v>
      </c>
      <c r="B153" s="11">
        <v>0</v>
      </c>
      <c r="C153" t="s">
        <v>9628</v>
      </c>
      <c r="D153" s="11" t="s">
        <v>8259</v>
      </c>
      <c r="E153" t="s">
        <v>307</v>
      </c>
    </row>
    <row r="154" spans="1:5">
      <c r="A154" s="11">
        <v>4138</v>
      </c>
      <c r="B154" s="11">
        <v>0</v>
      </c>
      <c r="C154" t="s">
        <v>9629</v>
      </c>
      <c r="D154" s="11" t="s">
        <v>6122</v>
      </c>
      <c r="E154" t="s">
        <v>140</v>
      </c>
    </row>
    <row r="155" spans="1:5">
      <c r="A155" s="11">
        <v>3612</v>
      </c>
      <c r="B155" s="11">
        <v>5</v>
      </c>
      <c r="C155" t="s">
        <v>2158</v>
      </c>
      <c r="D155" s="11" t="s">
        <v>2159</v>
      </c>
      <c r="E155" t="s">
        <v>814</v>
      </c>
    </row>
    <row r="156" spans="1:5">
      <c r="A156" s="11">
        <v>55</v>
      </c>
      <c r="B156" s="11">
        <v>1417</v>
      </c>
      <c r="C156" t="s">
        <v>183</v>
      </c>
      <c r="D156" s="11" t="s">
        <v>792</v>
      </c>
      <c r="E156" t="s">
        <v>2863</v>
      </c>
    </row>
    <row r="157" spans="1:5">
      <c r="A157" s="11">
        <v>1991</v>
      </c>
      <c r="B157" s="11">
        <v>73</v>
      </c>
      <c r="C157" t="s">
        <v>2160</v>
      </c>
      <c r="D157" s="11" t="s">
        <v>2109</v>
      </c>
      <c r="E157" t="s">
        <v>142</v>
      </c>
    </row>
    <row r="158" spans="1:5">
      <c r="A158" s="11">
        <v>1551</v>
      </c>
      <c r="B158" s="11">
        <v>120</v>
      </c>
      <c r="C158" t="s">
        <v>2161</v>
      </c>
      <c r="D158" s="11" t="s">
        <v>2162</v>
      </c>
      <c r="E158" t="s">
        <v>138</v>
      </c>
    </row>
    <row r="159" spans="1:5">
      <c r="A159" s="11">
        <v>4138</v>
      </c>
      <c r="B159" s="11">
        <v>0</v>
      </c>
      <c r="C159" t="s">
        <v>2163</v>
      </c>
      <c r="D159" s="11" t="s">
        <v>2164</v>
      </c>
      <c r="E159" t="s">
        <v>122</v>
      </c>
    </row>
    <row r="160" spans="1:5">
      <c r="A160" s="11">
        <v>4138</v>
      </c>
      <c r="B160" s="11">
        <v>0</v>
      </c>
      <c r="C160" t="s">
        <v>2163</v>
      </c>
      <c r="D160" s="11" t="s">
        <v>9630</v>
      </c>
      <c r="E160" t="s">
        <v>130</v>
      </c>
    </row>
    <row r="161" spans="1:5">
      <c r="A161" s="11">
        <v>1364</v>
      </c>
      <c r="B161" s="11">
        <v>147</v>
      </c>
      <c r="C161" t="s">
        <v>7454</v>
      </c>
      <c r="D161" s="11" t="s">
        <v>2491</v>
      </c>
      <c r="E161" t="s">
        <v>751</v>
      </c>
    </row>
    <row r="162" spans="1:5">
      <c r="A162" s="11">
        <v>4017</v>
      </c>
      <c r="B162" s="11">
        <v>1</v>
      </c>
      <c r="C162" t="s">
        <v>9631</v>
      </c>
      <c r="D162" s="11" t="s">
        <v>3257</v>
      </c>
      <c r="E162" t="s">
        <v>175</v>
      </c>
    </row>
    <row r="163" spans="1:5">
      <c r="A163" s="11">
        <v>3612</v>
      </c>
      <c r="B163" s="11">
        <v>5</v>
      </c>
      <c r="C163" t="s">
        <v>9632</v>
      </c>
      <c r="D163" s="11" t="s">
        <v>2166</v>
      </c>
      <c r="E163" t="s">
        <v>122</v>
      </c>
    </row>
    <row r="164" spans="1:5">
      <c r="A164" s="11">
        <v>3809</v>
      </c>
      <c r="B164" s="11">
        <v>3</v>
      </c>
      <c r="C164" t="s">
        <v>7455</v>
      </c>
      <c r="D164" s="11" t="s">
        <v>2198</v>
      </c>
      <c r="E164" t="s">
        <v>843</v>
      </c>
    </row>
    <row r="165" spans="1:5">
      <c r="A165" s="11">
        <v>801</v>
      </c>
      <c r="B165" s="11">
        <v>293</v>
      </c>
      <c r="C165" t="s">
        <v>1031</v>
      </c>
      <c r="D165" s="11" t="s">
        <v>671</v>
      </c>
      <c r="E165" t="s">
        <v>149</v>
      </c>
    </row>
    <row r="166" spans="1:5">
      <c r="A166" s="11">
        <v>158</v>
      </c>
      <c r="B166" s="11">
        <v>1037</v>
      </c>
      <c r="C166" t="s">
        <v>185</v>
      </c>
      <c r="D166" s="11" t="s">
        <v>186</v>
      </c>
      <c r="E166" t="s">
        <v>122</v>
      </c>
    </row>
    <row r="167" spans="1:5">
      <c r="A167" s="11">
        <v>2166</v>
      </c>
      <c r="B167" s="11">
        <v>58</v>
      </c>
      <c r="C167" t="s">
        <v>2167</v>
      </c>
      <c r="D167" s="11" t="s">
        <v>2168</v>
      </c>
      <c r="E167" t="s">
        <v>128</v>
      </c>
    </row>
    <row r="168" spans="1:5">
      <c r="A168" s="11">
        <v>2026</v>
      </c>
      <c r="B168" s="11">
        <v>70</v>
      </c>
      <c r="C168" t="s">
        <v>9633</v>
      </c>
      <c r="D168" s="11" t="s">
        <v>4757</v>
      </c>
      <c r="E168" t="s">
        <v>744</v>
      </c>
    </row>
    <row r="169" spans="1:5">
      <c r="A169" s="11">
        <v>733</v>
      </c>
      <c r="B169" s="11">
        <v>324</v>
      </c>
      <c r="C169" t="s">
        <v>2170</v>
      </c>
      <c r="D169" s="11" t="s">
        <v>2171</v>
      </c>
      <c r="E169" t="s">
        <v>122</v>
      </c>
    </row>
    <row r="170" spans="1:5">
      <c r="A170" s="11">
        <v>4138</v>
      </c>
      <c r="B170" s="11">
        <v>0</v>
      </c>
      <c r="C170" t="s">
        <v>9634</v>
      </c>
      <c r="D170" s="11" t="s">
        <v>9635</v>
      </c>
      <c r="E170" t="s">
        <v>740</v>
      </c>
    </row>
    <row r="171" spans="1:5">
      <c r="A171" s="11">
        <v>4138</v>
      </c>
      <c r="B171" s="11">
        <v>0</v>
      </c>
      <c r="C171" t="s">
        <v>2172</v>
      </c>
      <c r="D171" s="11" t="s">
        <v>2173</v>
      </c>
      <c r="E171" t="s">
        <v>138</v>
      </c>
    </row>
    <row r="172" spans="1:5">
      <c r="A172" s="11">
        <v>4138</v>
      </c>
      <c r="B172" s="11">
        <v>0</v>
      </c>
      <c r="C172" t="s">
        <v>9636</v>
      </c>
      <c r="D172" s="11" t="s">
        <v>2675</v>
      </c>
      <c r="E172" t="s">
        <v>125</v>
      </c>
    </row>
    <row r="173" spans="1:5">
      <c r="A173" s="11">
        <v>590</v>
      </c>
      <c r="B173" s="11">
        <v>416</v>
      </c>
      <c r="C173" t="s">
        <v>1032</v>
      </c>
      <c r="D173" s="11" t="s">
        <v>1033</v>
      </c>
      <c r="E173" t="s">
        <v>793</v>
      </c>
    </row>
    <row r="174" spans="1:5">
      <c r="A174" s="11">
        <v>1702</v>
      </c>
      <c r="B174" s="11">
        <v>101</v>
      </c>
      <c r="C174" t="s">
        <v>7456</v>
      </c>
      <c r="D174" s="11" t="s">
        <v>1336</v>
      </c>
      <c r="E174" t="s">
        <v>742</v>
      </c>
    </row>
    <row r="175" spans="1:5">
      <c r="A175" s="11">
        <v>3323</v>
      </c>
      <c r="B175" s="11">
        <v>9</v>
      </c>
      <c r="C175" t="s">
        <v>7457</v>
      </c>
      <c r="D175" s="11" t="s">
        <v>4772</v>
      </c>
      <c r="E175" t="s">
        <v>997</v>
      </c>
    </row>
    <row r="176" spans="1:5">
      <c r="A176" s="11">
        <v>3709</v>
      </c>
      <c r="B176" s="11">
        <v>4</v>
      </c>
      <c r="C176" t="s">
        <v>7457</v>
      </c>
      <c r="D176" s="11" t="s">
        <v>9637</v>
      </c>
      <c r="E176" t="s">
        <v>1095</v>
      </c>
    </row>
    <row r="177" spans="1:5">
      <c r="A177" s="11">
        <v>2751</v>
      </c>
      <c r="B177" s="11">
        <v>25</v>
      </c>
      <c r="C177" t="s">
        <v>9638</v>
      </c>
      <c r="D177" s="11" t="s">
        <v>9639</v>
      </c>
      <c r="E177" t="s">
        <v>281</v>
      </c>
    </row>
    <row r="178" spans="1:5">
      <c r="A178" s="11">
        <v>2053</v>
      </c>
      <c r="B178" s="11">
        <v>67</v>
      </c>
      <c r="C178" t="s">
        <v>2176</v>
      </c>
      <c r="D178" s="11" t="s">
        <v>2177</v>
      </c>
      <c r="E178" t="s">
        <v>162</v>
      </c>
    </row>
    <row r="179" spans="1:5">
      <c r="A179" s="11">
        <v>4138</v>
      </c>
      <c r="B179" s="11">
        <v>0</v>
      </c>
      <c r="C179" t="s">
        <v>7458</v>
      </c>
      <c r="D179" s="11" t="s">
        <v>4882</v>
      </c>
      <c r="E179" t="s">
        <v>3282</v>
      </c>
    </row>
    <row r="180" spans="1:5">
      <c r="A180" s="11">
        <v>1601</v>
      </c>
      <c r="B180" s="11">
        <v>112</v>
      </c>
      <c r="C180" t="s">
        <v>7459</v>
      </c>
      <c r="D180" s="11" t="s">
        <v>794</v>
      </c>
      <c r="E180" t="s">
        <v>142</v>
      </c>
    </row>
    <row r="181" spans="1:5">
      <c r="A181" s="11">
        <v>885</v>
      </c>
      <c r="B181" s="11">
        <v>260</v>
      </c>
      <c r="C181" t="s">
        <v>2179</v>
      </c>
      <c r="D181" s="11" t="s">
        <v>2180</v>
      </c>
      <c r="E181" t="s">
        <v>755</v>
      </c>
    </row>
    <row r="182" spans="1:5">
      <c r="A182" s="11">
        <v>191</v>
      </c>
      <c r="B182" s="11">
        <v>949</v>
      </c>
      <c r="C182" t="s">
        <v>187</v>
      </c>
      <c r="D182" s="11" t="s">
        <v>847</v>
      </c>
      <c r="E182" t="s">
        <v>122</v>
      </c>
    </row>
    <row r="183" spans="1:5">
      <c r="A183" s="11">
        <v>42</v>
      </c>
      <c r="B183" s="11">
        <v>1527</v>
      </c>
      <c r="C183" t="s">
        <v>188</v>
      </c>
      <c r="D183" s="11" t="s">
        <v>189</v>
      </c>
      <c r="E183" t="s">
        <v>164</v>
      </c>
    </row>
    <row r="184" spans="1:5">
      <c r="A184" s="11">
        <v>3896</v>
      </c>
      <c r="B184" s="11">
        <v>2</v>
      </c>
      <c r="C184" t="s">
        <v>7460</v>
      </c>
      <c r="D184" s="11" t="s">
        <v>3936</v>
      </c>
      <c r="E184" t="s">
        <v>757</v>
      </c>
    </row>
    <row r="185" spans="1:5">
      <c r="A185" s="11">
        <v>1220</v>
      </c>
      <c r="B185" s="11">
        <v>174</v>
      </c>
      <c r="C185" t="s">
        <v>9640</v>
      </c>
      <c r="D185" s="11" t="s">
        <v>9641</v>
      </c>
      <c r="E185" t="s">
        <v>138</v>
      </c>
    </row>
    <row r="186" spans="1:5">
      <c r="A186" s="11">
        <v>1452</v>
      </c>
      <c r="B186" s="11">
        <v>134</v>
      </c>
      <c r="C186" t="s">
        <v>2183</v>
      </c>
      <c r="D186" s="11" t="s">
        <v>2125</v>
      </c>
      <c r="E186" t="s">
        <v>743</v>
      </c>
    </row>
    <row r="187" spans="1:5">
      <c r="A187" s="11">
        <v>1673</v>
      </c>
      <c r="B187" s="11">
        <v>103</v>
      </c>
      <c r="C187" t="s">
        <v>2185</v>
      </c>
      <c r="D187" s="11" t="s">
        <v>2186</v>
      </c>
      <c r="E187" t="s">
        <v>757</v>
      </c>
    </row>
    <row r="188" spans="1:5">
      <c r="A188" s="11">
        <v>3896</v>
      </c>
      <c r="B188" s="11">
        <v>2</v>
      </c>
      <c r="C188" t="s">
        <v>7461</v>
      </c>
      <c r="D188" s="11" t="s">
        <v>2695</v>
      </c>
      <c r="E188" t="s">
        <v>3477</v>
      </c>
    </row>
    <row r="189" spans="1:5">
      <c r="A189" s="11">
        <v>2513</v>
      </c>
      <c r="B189" s="11">
        <v>35</v>
      </c>
      <c r="C189" t="s">
        <v>2188</v>
      </c>
      <c r="D189" s="11" t="s">
        <v>2189</v>
      </c>
      <c r="E189" t="s">
        <v>123</v>
      </c>
    </row>
    <row r="190" spans="1:5">
      <c r="A190" s="11">
        <v>1899</v>
      </c>
      <c r="B190" s="11">
        <v>82</v>
      </c>
      <c r="C190" t="s">
        <v>2190</v>
      </c>
      <c r="D190" s="11" t="s">
        <v>2191</v>
      </c>
      <c r="E190" t="s">
        <v>268</v>
      </c>
    </row>
    <row r="191" spans="1:5">
      <c r="A191" s="11">
        <v>320</v>
      </c>
      <c r="B191" s="11">
        <v>696</v>
      </c>
      <c r="C191" t="s">
        <v>191</v>
      </c>
      <c r="D191" s="11" t="s">
        <v>192</v>
      </c>
      <c r="E191" t="s">
        <v>144</v>
      </c>
    </row>
    <row r="192" spans="1:5">
      <c r="A192" s="11">
        <v>4138</v>
      </c>
      <c r="B192" s="11">
        <v>0</v>
      </c>
      <c r="C192" t="s">
        <v>2193</v>
      </c>
      <c r="D192" s="11" t="s">
        <v>2194</v>
      </c>
      <c r="E192" t="s">
        <v>2195</v>
      </c>
    </row>
    <row r="193" spans="1:5">
      <c r="A193" s="11">
        <v>3709</v>
      </c>
      <c r="B193" s="11">
        <v>4</v>
      </c>
      <c r="C193" t="s">
        <v>2196</v>
      </c>
      <c r="D193" s="11" t="s">
        <v>2197</v>
      </c>
      <c r="E193" t="s">
        <v>1263</v>
      </c>
    </row>
    <row r="194" spans="1:5">
      <c r="A194" s="11">
        <v>2448</v>
      </c>
      <c r="B194" s="11">
        <v>39</v>
      </c>
      <c r="C194" t="s">
        <v>9642</v>
      </c>
      <c r="D194" s="11" t="s">
        <v>3105</v>
      </c>
      <c r="E194" t="s">
        <v>3880</v>
      </c>
    </row>
    <row r="195" spans="1:5">
      <c r="A195" s="11">
        <v>3896</v>
      </c>
      <c r="B195" s="11">
        <v>2</v>
      </c>
      <c r="C195" t="s">
        <v>9643</v>
      </c>
      <c r="D195" s="11" t="s">
        <v>9644</v>
      </c>
      <c r="E195" t="s">
        <v>251</v>
      </c>
    </row>
    <row r="196" spans="1:5">
      <c r="A196" s="11">
        <v>4138</v>
      </c>
      <c r="B196" s="11">
        <v>0</v>
      </c>
      <c r="C196" t="s">
        <v>9645</v>
      </c>
      <c r="D196" s="11" t="s">
        <v>2671</v>
      </c>
      <c r="E196" t="s">
        <v>190</v>
      </c>
    </row>
    <row r="197" spans="1:5">
      <c r="A197" s="11">
        <v>874</v>
      </c>
      <c r="B197" s="11">
        <v>266</v>
      </c>
      <c r="C197" t="s">
        <v>193</v>
      </c>
      <c r="D197" s="11" t="s">
        <v>2198</v>
      </c>
      <c r="E197" t="s">
        <v>122</v>
      </c>
    </row>
    <row r="198" spans="1:5">
      <c r="A198" s="11">
        <v>4138</v>
      </c>
      <c r="B198" s="11">
        <v>0</v>
      </c>
      <c r="C198" t="s">
        <v>9646</v>
      </c>
      <c r="D198" s="11" t="s">
        <v>7770</v>
      </c>
      <c r="E198" t="s">
        <v>5257</v>
      </c>
    </row>
    <row r="199" spans="1:5">
      <c r="A199" s="11">
        <v>3024</v>
      </c>
      <c r="B199" s="11">
        <v>16</v>
      </c>
      <c r="C199" t="s">
        <v>9647</v>
      </c>
      <c r="D199" s="11" t="s">
        <v>7700</v>
      </c>
      <c r="E199" t="s">
        <v>1131</v>
      </c>
    </row>
    <row r="200" spans="1:5">
      <c r="A200" s="11">
        <v>3024</v>
      </c>
      <c r="B200" s="11">
        <v>16</v>
      </c>
      <c r="C200" t="s">
        <v>2200</v>
      </c>
      <c r="D200" s="11" t="s">
        <v>2201</v>
      </c>
      <c r="E200" t="s">
        <v>740</v>
      </c>
    </row>
    <row r="201" spans="1:5">
      <c r="A201" s="11">
        <v>434</v>
      </c>
      <c r="B201" s="11">
        <v>555</v>
      </c>
      <c r="C201" t="s">
        <v>9648</v>
      </c>
      <c r="D201" s="11" t="s">
        <v>9649</v>
      </c>
      <c r="E201" t="s">
        <v>194</v>
      </c>
    </row>
    <row r="202" spans="1:5">
      <c r="A202" s="11">
        <v>24</v>
      </c>
      <c r="B202" s="11">
        <v>1617</v>
      </c>
      <c r="C202" t="s">
        <v>796</v>
      </c>
      <c r="D202" s="11" t="s">
        <v>797</v>
      </c>
      <c r="E202" t="s">
        <v>128</v>
      </c>
    </row>
    <row r="203" spans="1:5">
      <c r="A203" s="11">
        <v>4138</v>
      </c>
      <c r="B203" s="11">
        <v>0</v>
      </c>
      <c r="C203" t="s">
        <v>9650</v>
      </c>
      <c r="D203" s="11" t="s">
        <v>9651</v>
      </c>
      <c r="E203" t="s">
        <v>752</v>
      </c>
    </row>
    <row r="204" spans="1:5">
      <c r="A204" s="11">
        <v>3612</v>
      </c>
      <c r="B204" s="11">
        <v>5</v>
      </c>
      <c r="C204" t="s">
        <v>2205</v>
      </c>
      <c r="D204" s="11" t="s">
        <v>2206</v>
      </c>
      <c r="E204" t="s">
        <v>139</v>
      </c>
    </row>
    <row r="205" spans="1:5">
      <c r="A205" s="11">
        <v>2304</v>
      </c>
      <c r="B205" s="11">
        <v>48</v>
      </c>
      <c r="C205" t="s">
        <v>2207</v>
      </c>
      <c r="D205" s="11" t="s">
        <v>2208</v>
      </c>
      <c r="E205" t="s">
        <v>122</v>
      </c>
    </row>
    <row r="206" spans="1:5">
      <c r="A206" s="11">
        <v>4138</v>
      </c>
      <c r="B206" s="11">
        <v>0</v>
      </c>
      <c r="C206" t="s">
        <v>9652</v>
      </c>
      <c r="D206" s="11" t="s">
        <v>7847</v>
      </c>
      <c r="E206" t="s">
        <v>8522</v>
      </c>
    </row>
    <row r="207" spans="1:5">
      <c r="A207" s="11">
        <v>3445</v>
      </c>
      <c r="B207" s="11">
        <v>7</v>
      </c>
      <c r="C207" t="s">
        <v>9653</v>
      </c>
      <c r="D207" s="11" t="s">
        <v>7784</v>
      </c>
      <c r="E207" t="s">
        <v>1242</v>
      </c>
    </row>
    <row r="208" spans="1:5">
      <c r="A208" s="11">
        <v>874</v>
      </c>
      <c r="B208" s="11">
        <v>266</v>
      </c>
      <c r="C208" t="s">
        <v>2209</v>
      </c>
      <c r="D208" s="11" t="s">
        <v>2210</v>
      </c>
      <c r="E208" t="s">
        <v>133</v>
      </c>
    </row>
    <row r="209" spans="1:5">
      <c r="A209" s="11">
        <v>4138</v>
      </c>
      <c r="B209" s="11">
        <v>0</v>
      </c>
      <c r="C209" t="s">
        <v>9654</v>
      </c>
      <c r="D209" s="11" t="s">
        <v>9655</v>
      </c>
      <c r="E209" t="s">
        <v>8522</v>
      </c>
    </row>
    <row r="210" spans="1:5">
      <c r="A210" s="11">
        <v>4138</v>
      </c>
      <c r="B210" s="11">
        <v>0</v>
      </c>
      <c r="C210" t="s">
        <v>9656</v>
      </c>
      <c r="D210" s="11" t="s">
        <v>3233</v>
      </c>
      <c r="E210" t="s">
        <v>2863</v>
      </c>
    </row>
    <row r="211" spans="1:5">
      <c r="A211" s="11">
        <v>3809</v>
      </c>
      <c r="B211" s="11">
        <v>3</v>
      </c>
      <c r="C211" t="s">
        <v>7463</v>
      </c>
      <c r="D211" s="11" t="s">
        <v>7464</v>
      </c>
      <c r="E211" t="s">
        <v>2213</v>
      </c>
    </row>
    <row r="212" spans="1:5">
      <c r="A212" s="11">
        <v>4138</v>
      </c>
      <c r="B212" s="11">
        <v>0</v>
      </c>
      <c r="C212" t="s">
        <v>9657</v>
      </c>
      <c r="D212" s="11" t="s">
        <v>9658</v>
      </c>
      <c r="E212" t="s">
        <v>4077</v>
      </c>
    </row>
    <row r="213" spans="1:5">
      <c r="A213" s="11">
        <v>3078</v>
      </c>
      <c r="B213" s="11">
        <v>14</v>
      </c>
      <c r="C213" t="s">
        <v>9659</v>
      </c>
      <c r="D213" s="11" t="s">
        <v>5210</v>
      </c>
      <c r="E213" t="s">
        <v>122</v>
      </c>
    </row>
    <row r="214" spans="1:5">
      <c r="A214" s="11">
        <v>2751</v>
      </c>
      <c r="B214" s="11">
        <v>25</v>
      </c>
      <c r="C214" t="s">
        <v>9660</v>
      </c>
      <c r="D214" s="11" t="s">
        <v>2678</v>
      </c>
      <c r="E214" t="s">
        <v>130</v>
      </c>
    </row>
    <row r="215" spans="1:5">
      <c r="A215" s="11">
        <v>948</v>
      </c>
      <c r="B215" s="11">
        <v>237</v>
      </c>
      <c r="C215" t="s">
        <v>9661</v>
      </c>
      <c r="D215" s="11" t="s">
        <v>9662</v>
      </c>
      <c r="E215" t="s">
        <v>9663</v>
      </c>
    </row>
    <row r="216" spans="1:5">
      <c r="A216" s="11">
        <v>3709</v>
      </c>
      <c r="B216" s="11">
        <v>4</v>
      </c>
      <c r="C216" t="s">
        <v>7465</v>
      </c>
      <c r="D216" s="11" t="s">
        <v>2789</v>
      </c>
      <c r="E216" t="s">
        <v>130</v>
      </c>
    </row>
    <row r="217" spans="1:5">
      <c r="A217" s="11">
        <v>2374</v>
      </c>
      <c r="B217" s="11">
        <v>43</v>
      </c>
      <c r="C217" t="s">
        <v>2214</v>
      </c>
      <c r="D217" s="11" t="s">
        <v>2215</v>
      </c>
      <c r="E217" t="s">
        <v>997</v>
      </c>
    </row>
    <row r="218" spans="1:5">
      <c r="A218" s="11">
        <v>2565</v>
      </c>
      <c r="B218" s="11">
        <v>32</v>
      </c>
      <c r="C218" t="s">
        <v>7466</v>
      </c>
      <c r="D218" s="11" t="s">
        <v>7467</v>
      </c>
      <c r="E218" t="s">
        <v>740</v>
      </c>
    </row>
    <row r="219" spans="1:5">
      <c r="A219" s="11">
        <v>1341</v>
      </c>
      <c r="B219" s="11">
        <v>151</v>
      </c>
      <c r="C219" t="s">
        <v>9664</v>
      </c>
      <c r="D219" s="11" t="s">
        <v>9665</v>
      </c>
      <c r="E219" t="s">
        <v>997</v>
      </c>
    </row>
    <row r="220" spans="1:5">
      <c r="A220" s="11">
        <v>958</v>
      </c>
      <c r="B220" s="11">
        <v>235</v>
      </c>
      <c r="C220" t="s">
        <v>2218</v>
      </c>
      <c r="D220" s="11" t="s">
        <v>2219</v>
      </c>
      <c r="E220" t="s">
        <v>412</v>
      </c>
    </row>
    <row r="221" spans="1:5">
      <c r="A221" s="11">
        <v>3709</v>
      </c>
      <c r="B221" s="11">
        <v>4</v>
      </c>
      <c r="C221" t="s">
        <v>9666</v>
      </c>
      <c r="D221" s="11" t="s">
        <v>6363</v>
      </c>
      <c r="E221" t="s">
        <v>194</v>
      </c>
    </row>
    <row r="222" spans="1:5">
      <c r="A222" s="11">
        <v>1739</v>
      </c>
      <c r="B222" s="11">
        <v>98</v>
      </c>
      <c r="C222" t="s">
        <v>2220</v>
      </c>
      <c r="D222" s="11" t="s">
        <v>2175</v>
      </c>
      <c r="E222" t="s">
        <v>1880</v>
      </c>
    </row>
    <row r="223" spans="1:5">
      <c r="A223" s="11">
        <v>469</v>
      </c>
      <c r="B223" s="11">
        <v>523</v>
      </c>
      <c r="C223" t="s">
        <v>195</v>
      </c>
      <c r="D223" s="11" t="s">
        <v>196</v>
      </c>
      <c r="E223" t="s">
        <v>149</v>
      </c>
    </row>
    <row r="224" spans="1:5">
      <c r="A224" s="11">
        <v>2288</v>
      </c>
      <c r="B224" s="11">
        <v>49</v>
      </c>
      <c r="C224" t="s">
        <v>9667</v>
      </c>
      <c r="D224" s="11" t="s">
        <v>2577</v>
      </c>
      <c r="E224" t="s">
        <v>128</v>
      </c>
    </row>
    <row r="225" spans="1:5">
      <c r="A225" s="11">
        <v>365</v>
      </c>
      <c r="B225" s="11">
        <v>634</v>
      </c>
      <c r="C225" t="s">
        <v>803</v>
      </c>
      <c r="D225" s="11" t="s">
        <v>197</v>
      </c>
      <c r="E225" t="s">
        <v>996</v>
      </c>
    </row>
    <row r="226" spans="1:5">
      <c r="A226" s="11">
        <v>3323</v>
      </c>
      <c r="B226" s="11">
        <v>9</v>
      </c>
      <c r="C226" t="s">
        <v>9668</v>
      </c>
      <c r="D226" s="11" t="s">
        <v>9669</v>
      </c>
      <c r="E226" t="s">
        <v>128</v>
      </c>
    </row>
    <row r="227" spans="1:5">
      <c r="A227" s="11">
        <v>1618</v>
      </c>
      <c r="B227" s="11">
        <v>109</v>
      </c>
      <c r="C227" t="s">
        <v>2221</v>
      </c>
      <c r="D227" s="11" t="s">
        <v>2222</v>
      </c>
      <c r="E227" t="s">
        <v>122</v>
      </c>
    </row>
    <row r="228" spans="1:5">
      <c r="A228" s="11">
        <v>3255</v>
      </c>
      <c r="B228" s="11">
        <v>10</v>
      </c>
      <c r="C228" t="s">
        <v>2221</v>
      </c>
      <c r="D228" s="11" t="s">
        <v>7468</v>
      </c>
      <c r="E228" t="s">
        <v>130</v>
      </c>
    </row>
    <row r="229" spans="1:5">
      <c r="A229" s="11">
        <v>4017</v>
      </c>
      <c r="B229" s="11">
        <v>1</v>
      </c>
      <c r="C229" t="s">
        <v>2223</v>
      </c>
      <c r="D229" s="11" t="s">
        <v>2224</v>
      </c>
      <c r="E229" t="s">
        <v>1826</v>
      </c>
    </row>
    <row r="230" spans="1:5">
      <c r="A230" s="11">
        <v>2000</v>
      </c>
      <c r="B230" s="11">
        <v>72</v>
      </c>
      <c r="C230" t="s">
        <v>7469</v>
      </c>
      <c r="D230" s="11" t="s">
        <v>4847</v>
      </c>
      <c r="E230" t="s">
        <v>122</v>
      </c>
    </row>
    <row r="231" spans="1:5">
      <c r="A231" s="11">
        <v>1543</v>
      </c>
      <c r="B231" s="11">
        <v>121</v>
      </c>
      <c r="C231" t="s">
        <v>2225</v>
      </c>
      <c r="D231" s="11" t="s">
        <v>2226</v>
      </c>
      <c r="E231" t="s">
        <v>142</v>
      </c>
    </row>
    <row r="232" spans="1:5">
      <c r="A232" s="11">
        <v>2483</v>
      </c>
      <c r="B232" s="11">
        <v>37</v>
      </c>
      <c r="C232" t="s">
        <v>7470</v>
      </c>
      <c r="D232" s="11" t="s">
        <v>5118</v>
      </c>
      <c r="E232" t="s">
        <v>814</v>
      </c>
    </row>
    <row r="233" spans="1:5">
      <c r="A233" s="11">
        <v>4138</v>
      </c>
      <c r="B233" s="11">
        <v>0</v>
      </c>
      <c r="C233" t="s">
        <v>7471</v>
      </c>
      <c r="D233" s="11" t="s">
        <v>6714</v>
      </c>
      <c r="E233" t="s">
        <v>124</v>
      </c>
    </row>
    <row r="234" spans="1:5">
      <c r="A234" s="11">
        <v>3896</v>
      </c>
      <c r="B234" s="11">
        <v>2</v>
      </c>
      <c r="C234" t="s">
        <v>9670</v>
      </c>
      <c r="D234" s="11" t="s">
        <v>9671</v>
      </c>
      <c r="E234" t="s">
        <v>269</v>
      </c>
    </row>
    <row r="235" spans="1:5">
      <c r="A235" s="11">
        <v>4138</v>
      </c>
      <c r="B235" s="11">
        <v>0</v>
      </c>
      <c r="C235" t="s">
        <v>9672</v>
      </c>
      <c r="D235" s="11" t="s">
        <v>3369</v>
      </c>
      <c r="E235" t="s">
        <v>755</v>
      </c>
    </row>
    <row r="236" spans="1:5">
      <c r="A236" s="11">
        <v>627</v>
      </c>
      <c r="B236" s="11">
        <v>393</v>
      </c>
      <c r="C236" t="s">
        <v>2227</v>
      </c>
      <c r="D236" s="11" t="s">
        <v>2228</v>
      </c>
      <c r="E236" t="s">
        <v>850</v>
      </c>
    </row>
    <row r="237" spans="1:5">
      <c r="A237" s="11">
        <v>3709</v>
      </c>
      <c r="B237" s="11">
        <v>4</v>
      </c>
      <c r="C237" t="s">
        <v>9673</v>
      </c>
      <c r="D237" s="11" t="s">
        <v>2478</v>
      </c>
      <c r="E237" t="s">
        <v>741</v>
      </c>
    </row>
    <row r="238" spans="1:5">
      <c r="A238" s="11">
        <v>633</v>
      </c>
      <c r="B238" s="11">
        <v>390</v>
      </c>
      <c r="C238" t="s">
        <v>1035</v>
      </c>
      <c r="D238" s="11" t="s">
        <v>944</v>
      </c>
      <c r="E238" t="s">
        <v>164</v>
      </c>
    </row>
    <row r="239" spans="1:5">
      <c r="A239" s="11">
        <v>4138</v>
      </c>
      <c r="B239" s="11">
        <v>0</v>
      </c>
      <c r="C239" t="s">
        <v>9674</v>
      </c>
      <c r="D239" s="11" t="s">
        <v>3184</v>
      </c>
      <c r="E239" t="s">
        <v>710</v>
      </c>
    </row>
    <row r="240" spans="1:5">
      <c r="A240" s="11">
        <v>120</v>
      </c>
      <c r="B240" s="11">
        <v>1154</v>
      </c>
      <c r="C240" t="s">
        <v>9675</v>
      </c>
      <c r="D240" s="11" t="s">
        <v>9676</v>
      </c>
      <c r="E240" t="s">
        <v>122</v>
      </c>
    </row>
    <row r="241" spans="1:5">
      <c r="A241" s="11">
        <v>1050</v>
      </c>
      <c r="B241" s="11">
        <v>207</v>
      </c>
      <c r="C241" t="s">
        <v>9677</v>
      </c>
      <c r="D241" s="11" t="s">
        <v>5469</v>
      </c>
      <c r="E241" t="s">
        <v>9678</v>
      </c>
    </row>
    <row r="242" spans="1:5">
      <c r="A242" s="11">
        <v>1369</v>
      </c>
      <c r="B242" s="11">
        <v>146</v>
      </c>
      <c r="C242" t="s">
        <v>7472</v>
      </c>
      <c r="D242" s="11" t="s">
        <v>6866</v>
      </c>
      <c r="E242" t="s">
        <v>7473</v>
      </c>
    </row>
    <row r="243" spans="1:5">
      <c r="A243" s="11">
        <v>3518</v>
      </c>
      <c r="B243" s="11">
        <v>6</v>
      </c>
      <c r="C243" t="s">
        <v>9679</v>
      </c>
      <c r="D243" s="11" t="s">
        <v>9680</v>
      </c>
      <c r="E243" t="s">
        <v>7473</v>
      </c>
    </row>
    <row r="244" spans="1:5">
      <c r="A244" s="11">
        <v>785</v>
      </c>
      <c r="B244" s="11">
        <v>301</v>
      </c>
      <c r="C244" t="s">
        <v>2230</v>
      </c>
      <c r="D244" s="11" t="s">
        <v>2231</v>
      </c>
      <c r="E244" t="s">
        <v>137</v>
      </c>
    </row>
    <row r="245" spans="1:5">
      <c r="A245" s="11">
        <v>2997</v>
      </c>
      <c r="B245" s="11">
        <v>17</v>
      </c>
      <c r="C245" t="s">
        <v>2233</v>
      </c>
      <c r="D245" s="11" t="s">
        <v>2234</v>
      </c>
      <c r="E245" t="s">
        <v>130</v>
      </c>
    </row>
    <row r="246" spans="1:5">
      <c r="A246" s="11">
        <v>2151</v>
      </c>
      <c r="B246" s="11">
        <v>60</v>
      </c>
      <c r="C246" t="s">
        <v>7474</v>
      </c>
      <c r="D246" s="11" t="s">
        <v>5873</v>
      </c>
      <c r="E246" t="s">
        <v>790</v>
      </c>
    </row>
    <row r="247" spans="1:5">
      <c r="A247" s="11">
        <v>1899</v>
      </c>
      <c r="B247" s="11">
        <v>82</v>
      </c>
      <c r="C247" t="s">
        <v>2236</v>
      </c>
      <c r="D247" s="11" t="s">
        <v>2237</v>
      </c>
      <c r="E247" t="s">
        <v>124</v>
      </c>
    </row>
    <row r="248" spans="1:5">
      <c r="A248" s="11">
        <v>2405</v>
      </c>
      <c r="B248" s="11">
        <v>41</v>
      </c>
      <c r="C248" t="s">
        <v>9681</v>
      </c>
      <c r="D248" s="11" t="s">
        <v>2316</v>
      </c>
      <c r="E248" t="s">
        <v>983</v>
      </c>
    </row>
    <row r="249" spans="1:5">
      <c r="A249" s="11">
        <v>2448</v>
      </c>
      <c r="B249" s="11">
        <v>39</v>
      </c>
      <c r="C249" t="s">
        <v>7475</v>
      </c>
      <c r="D249" s="11" t="s">
        <v>5982</v>
      </c>
      <c r="E249" t="s">
        <v>851</v>
      </c>
    </row>
    <row r="250" spans="1:5">
      <c r="A250" s="11">
        <v>65</v>
      </c>
      <c r="B250" s="11">
        <v>1375</v>
      </c>
      <c r="C250" t="s">
        <v>198</v>
      </c>
      <c r="D250" s="11" t="s">
        <v>1008</v>
      </c>
      <c r="E250" t="s">
        <v>124</v>
      </c>
    </row>
    <row r="251" spans="1:5">
      <c r="A251" s="11">
        <v>1859</v>
      </c>
      <c r="B251" s="11">
        <v>86</v>
      </c>
      <c r="C251" t="s">
        <v>2240</v>
      </c>
      <c r="D251" s="11" t="s">
        <v>2241</v>
      </c>
      <c r="E251" t="s">
        <v>983</v>
      </c>
    </row>
    <row r="252" spans="1:5">
      <c r="A252" s="11">
        <v>2096</v>
      </c>
      <c r="B252" s="11">
        <v>64</v>
      </c>
      <c r="C252" t="s">
        <v>9682</v>
      </c>
      <c r="D252" s="11" t="s">
        <v>2032</v>
      </c>
      <c r="E252" t="s">
        <v>768</v>
      </c>
    </row>
    <row r="253" spans="1:5">
      <c r="A253" s="11">
        <v>336</v>
      </c>
      <c r="B253" s="11">
        <v>675</v>
      </c>
      <c r="C253" t="s">
        <v>2242</v>
      </c>
      <c r="D253" s="11" t="s">
        <v>2235</v>
      </c>
      <c r="E253" t="s">
        <v>757</v>
      </c>
    </row>
    <row r="254" spans="1:5">
      <c r="A254" s="11">
        <v>4138</v>
      </c>
      <c r="B254" s="11">
        <v>0</v>
      </c>
      <c r="C254" t="s">
        <v>9683</v>
      </c>
      <c r="D254" s="11" t="s">
        <v>8478</v>
      </c>
      <c r="E254" t="s">
        <v>814</v>
      </c>
    </row>
    <row r="255" spans="1:5">
      <c r="A255" s="11">
        <v>4017</v>
      </c>
      <c r="B255" s="11">
        <v>1</v>
      </c>
      <c r="C255" t="s">
        <v>9684</v>
      </c>
      <c r="D255" s="11" t="s">
        <v>9685</v>
      </c>
      <c r="E255" t="s">
        <v>5257</v>
      </c>
    </row>
    <row r="256" spans="1:5">
      <c r="A256" s="11">
        <v>3078</v>
      </c>
      <c r="B256" s="11">
        <v>14</v>
      </c>
      <c r="C256" t="s">
        <v>2244</v>
      </c>
      <c r="D256" s="11" t="s">
        <v>2245</v>
      </c>
      <c r="E256" t="s">
        <v>1245</v>
      </c>
    </row>
    <row r="257" spans="1:5">
      <c r="A257" s="11">
        <v>4138</v>
      </c>
      <c r="B257" s="11">
        <v>0</v>
      </c>
      <c r="C257" t="s">
        <v>9686</v>
      </c>
      <c r="D257" s="11" t="s">
        <v>9687</v>
      </c>
      <c r="E257" t="s">
        <v>124</v>
      </c>
    </row>
    <row r="258" spans="1:5">
      <c r="A258" s="11">
        <v>3118</v>
      </c>
      <c r="B258" s="11">
        <v>13</v>
      </c>
      <c r="C258" t="s">
        <v>9688</v>
      </c>
      <c r="D258" s="11" t="s">
        <v>2567</v>
      </c>
      <c r="E258" t="s">
        <v>2497</v>
      </c>
    </row>
    <row r="259" spans="1:5">
      <c r="A259" s="11">
        <v>3445</v>
      </c>
      <c r="B259" s="11">
        <v>7</v>
      </c>
      <c r="C259" t="s">
        <v>9689</v>
      </c>
      <c r="D259" s="11" t="s">
        <v>2996</v>
      </c>
      <c r="E259" t="s">
        <v>2497</v>
      </c>
    </row>
    <row r="260" spans="1:5">
      <c r="A260" s="11">
        <v>224</v>
      </c>
      <c r="B260" s="11">
        <v>884</v>
      </c>
      <c r="C260" t="s">
        <v>199</v>
      </c>
      <c r="D260" s="11" t="s">
        <v>1036</v>
      </c>
      <c r="E260" t="s">
        <v>139</v>
      </c>
    </row>
    <row r="261" spans="1:5">
      <c r="A261" s="11">
        <v>3612</v>
      </c>
      <c r="B261" s="11">
        <v>5</v>
      </c>
      <c r="C261" t="s">
        <v>9690</v>
      </c>
      <c r="D261" s="11" t="s">
        <v>9691</v>
      </c>
      <c r="E261" t="s">
        <v>996</v>
      </c>
    </row>
    <row r="262" spans="1:5">
      <c r="A262" s="11">
        <v>2096</v>
      </c>
      <c r="B262" s="11">
        <v>64</v>
      </c>
      <c r="C262" t="s">
        <v>2246</v>
      </c>
      <c r="D262" s="11" t="s">
        <v>2247</v>
      </c>
      <c r="E262" t="s">
        <v>1061</v>
      </c>
    </row>
    <row r="263" spans="1:5">
      <c r="A263" s="11">
        <v>470</v>
      </c>
      <c r="B263" s="11">
        <v>522</v>
      </c>
      <c r="C263" t="s">
        <v>9692</v>
      </c>
      <c r="D263" s="11" t="s">
        <v>9693</v>
      </c>
      <c r="E263" t="s">
        <v>1115</v>
      </c>
    </row>
    <row r="264" spans="1:5">
      <c r="A264" s="11">
        <v>3445</v>
      </c>
      <c r="B264" s="11">
        <v>7</v>
      </c>
      <c r="C264" t="s">
        <v>2248</v>
      </c>
      <c r="D264" s="11" t="s">
        <v>2249</v>
      </c>
      <c r="E264" t="s">
        <v>1134</v>
      </c>
    </row>
    <row r="265" spans="1:5">
      <c r="A265" s="11">
        <v>4138</v>
      </c>
      <c r="B265" s="11">
        <v>0</v>
      </c>
      <c r="C265" t="s">
        <v>7476</v>
      </c>
      <c r="D265" s="11" t="s">
        <v>7477</v>
      </c>
      <c r="E265" t="s">
        <v>769</v>
      </c>
    </row>
    <row r="266" spans="1:5">
      <c r="A266" s="11">
        <v>1760</v>
      </c>
      <c r="B266" s="11">
        <v>96</v>
      </c>
      <c r="C266" t="s">
        <v>7478</v>
      </c>
      <c r="D266" s="11" t="s">
        <v>4061</v>
      </c>
      <c r="E266" t="s">
        <v>1002</v>
      </c>
    </row>
    <row r="267" spans="1:5">
      <c r="A267" s="11">
        <v>4138</v>
      </c>
      <c r="B267" s="11">
        <v>0</v>
      </c>
      <c r="C267" t="s">
        <v>7479</v>
      </c>
      <c r="D267" s="11" t="s">
        <v>7480</v>
      </c>
      <c r="E267" t="s">
        <v>122</v>
      </c>
    </row>
    <row r="268" spans="1:5">
      <c r="A268" s="11">
        <v>4138</v>
      </c>
      <c r="B268" s="11">
        <v>0</v>
      </c>
      <c r="C268" t="s">
        <v>9694</v>
      </c>
      <c r="D268" s="11" t="s">
        <v>5139</v>
      </c>
      <c r="E268" t="s">
        <v>1066</v>
      </c>
    </row>
    <row r="269" spans="1:5">
      <c r="A269" s="11">
        <v>2921</v>
      </c>
      <c r="B269" s="11">
        <v>19</v>
      </c>
      <c r="C269" t="s">
        <v>2251</v>
      </c>
      <c r="D269" s="11" t="s">
        <v>2210</v>
      </c>
      <c r="E269" t="s">
        <v>740</v>
      </c>
    </row>
    <row r="270" spans="1:5">
      <c r="A270" s="11">
        <v>2847</v>
      </c>
      <c r="B270" s="11">
        <v>21</v>
      </c>
      <c r="C270" t="s">
        <v>2252</v>
      </c>
      <c r="D270" s="11" t="s">
        <v>2253</v>
      </c>
      <c r="E270" t="s">
        <v>138</v>
      </c>
    </row>
    <row r="271" spans="1:5">
      <c r="A271" s="11">
        <v>4138</v>
      </c>
      <c r="B271" s="11">
        <v>0</v>
      </c>
      <c r="C271" t="s">
        <v>2254</v>
      </c>
      <c r="D271" s="11" t="s">
        <v>2255</v>
      </c>
      <c r="E271" t="s">
        <v>1428</v>
      </c>
    </row>
    <row r="272" spans="1:5">
      <c r="A272" s="11">
        <v>934</v>
      </c>
      <c r="B272" s="11">
        <v>242</v>
      </c>
      <c r="C272" t="s">
        <v>2256</v>
      </c>
      <c r="D272" s="11" t="s">
        <v>2257</v>
      </c>
      <c r="E272" t="s">
        <v>1464</v>
      </c>
    </row>
    <row r="273" spans="1:5">
      <c r="A273" s="11">
        <v>3612</v>
      </c>
      <c r="B273" s="11">
        <v>5</v>
      </c>
      <c r="C273" t="s">
        <v>9695</v>
      </c>
      <c r="D273" s="11" t="s">
        <v>6105</v>
      </c>
      <c r="E273" t="s">
        <v>122</v>
      </c>
    </row>
    <row r="274" spans="1:5">
      <c r="A274" s="11">
        <v>2771</v>
      </c>
      <c r="B274" s="11">
        <v>24</v>
      </c>
      <c r="C274" t="s">
        <v>2261</v>
      </c>
      <c r="D274" s="11" t="s">
        <v>2262</v>
      </c>
      <c r="E274" t="s">
        <v>763</v>
      </c>
    </row>
    <row r="275" spans="1:5">
      <c r="A275" s="11">
        <v>1464</v>
      </c>
      <c r="B275" s="11">
        <v>131</v>
      </c>
      <c r="C275" t="s">
        <v>2263</v>
      </c>
      <c r="D275" s="11" t="s">
        <v>2264</v>
      </c>
      <c r="E275" t="s">
        <v>740</v>
      </c>
    </row>
    <row r="276" spans="1:5">
      <c r="A276" s="11">
        <v>1038</v>
      </c>
      <c r="B276" s="11">
        <v>210</v>
      </c>
      <c r="C276" t="s">
        <v>1037</v>
      </c>
      <c r="D276" s="11" t="s">
        <v>1038</v>
      </c>
      <c r="E276" t="s">
        <v>809</v>
      </c>
    </row>
    <row r="277" spans="1:5">
      <c r="A277" s="11">
        <v>237</v>
      </c>
      <c r="B277" s="11">
        <v>850</v>
      </c>
      <c r="C277" t="s">
        <v>1819</v>
      </c>
      <c r="D277" s="11" t="s">
        <v>1820</v>
      </c>
      <c r="E277" t="s">
        <v>809</v>
      </c>
    </row>
    <row r="278" spans="1:5">
      <c r="A278" s="11">
        <v>2847</v>
      </c>
      <c r="B278" s="11">
        <v>21</v>
      </c>
      <c r="C278" t="s">
        <v>2266</v>
      </c>
      <c r="D278" s="11" t="s">
        <v>2267</v>
      </c>
      <c r="E278" t="s">
        <v>128</v>
      </c>
    </row>
    <row r="279" spans="1:5">
      <c r="A279" s="11">
        <v>420</v>
      </c>
      <c r="B279" s="11">
        <v>573</v>
      </c>
      <c r="C279" t="s">
        <v>2268</v>
      </c>
      <c r="D279" s="11" t="s">
        <v>2269</v>
      </c>
      <c r="E279" t="s">
        <v>128</v>
      </c>
    </row>
    <row r="280" spans="1:5">
      <c r="A280" s="11">
        <v>1774</v>
      </c>
      <c r="B280" s="11">
        <v>94</v>
      </c>
      <c r="C280" t="s">
        <v>2270</v>
      </c>
      <c r="D280" s="11" t="s">
        <v>2271</v>
      </c>
      <c r="E280" t="s">
        <v>1095</v>
      </c>
    </row>
    <row r="281" spans="1:5">
      <c r="A281" s="11">
        <v>2823</v>
      </c>
      <c r="B281" s="11">
        <v>22</v>
      </c>
      <c r="C281" t="s">
        <v>9696</v>
      </c>
      <c r="D281" s="11" t="s">
        <v>9697</v>
      </c>
      <c r="E281" t="s">
        <v>1039</v>
      </c>
    </row>
    <row r="282" spans="1:5">
      <c r="A282" s="11">
        <v>1132</v>
      </c>
      <c r="B282" s="11">
        <v>191</v>
      </c>
      <c r="C282" t="s">
        <v>2272</v>
      </c>
      <c r="D282" s="11" t="s">
        <v>2273</v>
      </c>
      <c r="E282" t="s">
        <v>124</v>
      </c>
    </row>
    <row r="283" spans="1:5">
      <c r="A283" s="11">
        <v>544</v>
      </c>
      <c r="B283" s="11">
        <v>454</v>
      </c>
      <c r="C283" t="s">
        <v>9698</v>
      </c>
      <c r="D283" s="11" t="s">
        <v>9699</v>
      </c>
      <c r="E283" t="s">
        <v>164</v>
      </c>
    </row>
    <row r="284" spans="1:5">
      <c r="A284" s="11">
        <v>2463</v>
      </c>
      <c r="B284" s="11">
        <v>38</v>
      </c>
      <c r="C284" t="s">
        <v>2276</v>
      </c>
      <c r="D284" s="11" t="s">
        <v>2277</v>
      </c>
      <c r="E284" t="s">
        <v>128</v>
      </c>
    </row>
    <row r="285" spans="1:5">
      <c r="A285" s="11">
        <v>3386</v>
      </c>
      <c r="B285" s="11">
        <v>8</v>
      </c>
      <c r="C285" t="s">
        <v>7481</v>
      </c>
      <c r="D285" s="11" t="s">
        <v>2280</v>
      </c>
      <c r="E285" t="s">
        <v>4878</v>
      </c>
    </row>
    <row r="286" spans="1:5">
      <c r="A286" s="11">
        <v>1801</v>
      </c>
      <c r="B286" s="11">
        <v>92</v>
      </c>
      <c r="C286" t="s">
        <v>9700</v>
      </c>
      <c r="D286" s="11" t="s">
        <v>9701</v>
      </c>
      <c r="E286" t="s">
        <v>1584</v>
      </c>
    </row>
    <row r="287" spans="1:5">
      <c r="A287" s="11">
        <v>4138</v>
      </c>
      <c r="B287" s="11">
        <v>0</v>
      </c>
      <c r="C287" t="s">
        <v>9702</v>
      </c>
      <c r="D287" s="11" t="s">
        <v>4385</v>
      </c>
      <c r="E287" t="s">
        <v>130</v>
      </c>
    </row>
    <row r="288" spans="1:5">
      <c r="A288" s="11">
        <v>1610</v>
      </c>
      <c r="B288" s="11">
        <v>110</v>
      </c>
      <c r="C288" t="s">
        <v>2279</v>
      </c>
      <c r="D288" s="11" t="s">
        <v>2280</v>
      </c>
      <c r="E288" t="s">
        <v>123</v>
      </c>
    </row>
    <row r="289" spans="1:5">
      <c r="A289" s="11">
        <v>2888</v>
      </c>
      <c r="B289" s="11">
        <v>20</v>
      </c>
      <c r="C289" t="s">
        <v>9703</v>
      </c>
      <c r="D289" s="11" t="s">
        <v>2392</v>
      </c>
      <c r="E289" t="s">
        <v>271</v>
      </c>
    </row>
    <row r="290" spans="1:5">
      <c r="A290" s="11">
        <v>4138</v>
      </c>
      <c r="B290" s="11">
        <v>0</v>
      </c>
      <c r="C290" t="s">
        <v>7482</v>
      </c>
      <c r="D290" s="11" t="s">
        <v>4778</v>
      </c>
      <c r="E290" t="s">
        <v>2072</v>
      </c>
    </row>
    <row r="291" spans="1:5">
      <c r="A291" s="11">
        <v>4138</v>
      </c>
      <c r="B291" s="11">
        <v>0</v>
      </c>
      <c r="C291" t="s">
        <v>9704</v>
      </c>
      <c r="D291" s="11" t="s">
        <v>5828</v>
      </c>
      <c r="E291" t="s">
        <v>4199</v>
      </c>
    </row>
    <row r="292" spans="1:5">
      <c r="A292" s="11">
        <v>3612</v>
      </c>
      <c r="B292" s="11">
        <v>5</v>
      </c>
      <c r="C292" t="s">
        <v>9705</v>
      </c>
      <c r="D292" s="11" t="s">
        <v>2198</v>
      </c>
      <c r="E292" t="s">
        <v>617</v>
      </c>
    </row>
    <row r="293" spans="1:5">
      <c r="A293" s="11">
        <v>3809</v>
      </c>
      <c r="B293" s="11">
        <v>3</v>
      </c>
      <c r="C293" t="s">
        <v>9706</v>
      </c>
      <c r="D293" s="11" t="s">
        <v>5808</v>
      </c>
      <c r="E293" t="s">
        <v>149</v>
      </c>
    </row>
    <row r="294" spans="1:5">
      <c r="A294" s="11">
        <v>3809</v>
      </c>
      <c r="B294" s="11">
        <v>3</v>
      </c>
      <c r="C294" t="s">
        <v>9707</v>
      </c>
      <c r="D294" s="11" t="s">
        <v>9708</v>
      </c>
      <c r="E294" t="s">
        <v>997</v>
      </c>
    </row>
    <row r="295" spans="1:5">
      <c r="A295" s="11">
        <v>443</v>
      </c>
      <c r="B295" s="11">
        <v>549</v>
      </c>
      <c r="C295" t="s">
        <v>203</v>
      </c>
      <c r="D295" s="11" t="s">
        <v>357</v>
      </c>
      <c r="E295" t="s">
        <v>204</v>
      </c>
    </row>
    <row r="296" spans="1:5">
      <c r="A296" s="11">
        <v>12</v>
      </c>
      <c r="B296" s="11">
        <v>1695</v>
      </c>
      <c r="C296" t="s">
        <v>205</v>
      </c>
      <c r="D296" s="11" t="s">
        <v>206</v>
      </c>
      <c r="E296" t="s">
        <v>123</v>
      </c>
    </row>
    <row r="297" spans="1:5">
      <c r="A297" s="11">
        <v>4138</v>
      </c>
      <c r="B297" s="11">
        <v>0</v>
      </c>
      <c r="C297" t="s">
        <v>9709</v>
      </c>
      <c r="D297" s="11" t="s">
        <v>9710</v>
      </c>
      <c r="E297" t="s">
        <v>723</v>
      </c>
    </row>
    <row r="298" spans="1:5">
      <c r="A298" s="11">
        <v>2751</v>
      </c>
      <c r="B298" s="11">
        <v>25</v>
      </c>
      <c r="C298" t="s">
        <v>2284</v>
      </c>
      <c r="D298" s="11" t="s">
        <v>2285</v>
      </c>
      <c r="E298" t="s">
        <v>124</v>
      </c>
    </row>
    <row r="299" spans="1:5">
      <c r="A299" s="11">
        <v>975</v>
      </c>
      <c r="B299" s="11">
        <v>229</v>
      </c>
      <c r="C299" t="s">
        <v>2286</v>
      </c>
      <c r="D299" s="11" t="s">
        <v>1708</v>
      </c>
      <c r="E299" t="s">
        <v>138</v>
      </c>
    </row>
    <row r="300" spans="1:5">
      <c r="A300" s="11">
        <v>2565</v>
      </c>
      <c r="B300" s="11">
        <v>32</v>
      </c>
      <c r="C300" t="s">
        <v>9711</v>
      </c>
      <c r="D300" s="11" t="s">
        <v>3561</v>
      </c>
      <c r="E300" t="s">
        <v>1907</v>
      </c>
    </row>
    <row r="301" spans="1:5">
      <c r="A301" s="11">
        <v>3445</v>
      </c>
      <c r="B301" s="11">
        <v>7</v>
      </c>
      <c r="C301" t="s">
        <v>9712</v>
      </c>
      <c r="D301" s="11" t="s">
        <v>7872</v>
      </c>
      <c r="E301" t="s">
        <v>814</v>
      </c>
    </row>
    <row r="302" spans="1:5">
      <c r="A302" s="11">
        <v>3709</v>
      </c>
      <c r="B302" s="11">
        <v>4</v>
      </c>
      <c r="C302" t="s">
        <v>7483</v>
      </c>
      <c r="D302" s="11" t="s">
        <v>3926</v>
      </c>
      <c r="E302" t="s">
        <v>1619</v>
      </c>
    </row>
    <row r="303" spans="1:5">
      <c r="A303" s="11">
        <v>1673</v>
      </c>
      <c r="B303" s="11">
        <v>103</v>
      </c>
      <c r="C303" t="s">
        <v>2287</v>
      </c>
      <c r="D303" s="11" t="s">
        <v>627</v>
      </c>
      <c r="E303" t="s">
        <v>2288</v>
      </c>
    </row>
    <row r="304" spans="1:5">
      <c r="A304" s="11">
        <v>331</v>
      </c>
      <c r="B304" s="11">
        <v>686</v>
      </c>
      <c r="C304" t="s">
        <v>207</v>
      </c>
      <c r="D304" s="11" t="s">
        <v>208</v>
      </c>
      <c r="E304" t="s">
        <v>1115</v>
      </c>
    </row>
    <row r="305" spans="1:5">
      <c r="A305" s="11">
        <v>2727</v>
      </c>
      <c r="B305" s="11">
        <v>26</v>
      </c>
      <c r="C305" t="s">
        <v>2290</v>
      </c>
      <c r="D305" s="11" t="s">
        <v>2291</v>
      </c>
      <c r="E305" t="s">
        <v>617</v>
      </c>
    </row>
    <row r="306" spans="1:5">
      <c r="A306" s="11">
        <v>3809</v>
      </c>
      <c r="B306" s="11">
        <v>3</v>
      </c>
      <c r="C306" t="s">
        <v>7484</v>
      </c>
      <c r="D306" s="11" t="s">
        <v>4227</v>
      </c>
      <c r="E306" t="s">
        <v>742</v>
      </c>
    </row>
    <row r="307" spans="1:5">
      <c r="A307" s="11">
        <v>562</v>
      </c>
      <c r="B307" s="11">
        <v>437</v>
      </c>
      <c r="C307" t="s">
        <v>1040</v>
      </c>
      <c r="D307" s="11" t="s">
        <v>1041</v>
      </c>
      <c r="E307" t="s">
        <v>768</v>
      </c>
    </row>
    <row r="308" spans="1:5">
      <c r="A308" s="11">
        <v>1149</v>
      </c>
      <c r="B308" s="11">
        <v>188</v>
      </c>
      <c r="C308" t="s">
        <v>2293</v>
      </c>
      <c r="D308" s="11" t="s">
        <v>2294</v>
      </c>
      <c r="E308" t="s">
        <v>1276</v>
      </c>
    </row>
    <row r="309" spans="1:5">
      <c r="A309" s="11">
        <v>3612</v>
      </c>
      <c r="B309" s="11">
        <v>5</v>
      </c>
      <c r="C309" t="s">
        <v>7485</v>
      </c>
      <c r="D309" s="11" t="s">
        <v>7486</v>
      </c>
      <c r="E309" t="s">
        <v>4878</v>
      </c>
    </row>
    <row r="310" spans="1:5">
      <c r="A310" s="11">
        <v>4138</v>
      </c>
      <c r="B310" s="11">
        <v>0</v>
      </c>
      <c r="C310" t="s">
        <v>9713</v>
      </c>
      <c r="D310" s="11" t="s">
        <v>9588</v>
      </c>
      <c r="E310" t="s">
        <v>122</v>
      </c>
    </row>
    <row r="311" spans="1:5">
      <c r="A311" s="11">
        <v>4138</v>
      </c>
      <c r="B311" s="11">
        <v>0</v>
      </c>
      <c r="C311" t="s">
        <v>2298</v>
      </c>
      <c r="D311" s="11" t="s">
        <v>2296</v>
      </c>
      <c r="E311" t="s">
        <v>128</v>
      </c>
    </row>
    <row r="312" spans="1:5">
      <c r="A312" s="11">
        <v>4138</v>
      </c>
      <c r="B312" s="11">
        <v>0</v>
      </c>
      <c r="C312" t="s">
        <v>9714</v>
      </c>
      <c r="D312" s="11" t="s">
        <v>9715</v>
      </c>
      <c r="E312" t="s">
        <v>128</v>
      </c>
    </row>
    <row r="313" spans="1:5">
      <c r="A313" s="11">
        <v>147</v>
      </c>
      <c r="B313" s="11">
        <v>1064</v>
      </c>
      <c r="C313" t="s">
        <v>210</v>
      </c>
      <c r="D313" s="11" t="s">
        <v>779</v>
      </c>
      <c r="E313" t="s">
        <v>128</v>
      </c>
    </row>
    <row r="314" spans="1:5">
      <c r="A314" s="11">
        <v>3204</v>
      </c>
      <c r="B314" s="11">
        <v>11</v>
      </c>
      <c r="C314" t="s">
        <v>7488</v>
      </c>
      <c r="D314" s="11" t="s">
        <v>7489</v>
      </c>
      <c r="E314" t="s">
        <v>747</v>
      </c>
    </row>
    <row r="315" spans="1:5">
      <c r="A315" s="11">
        <v>1079</v>
      </c>
      <c r="B315" s="11">
        <v>203</v>
      </c>
      <c r="C315" t="s">
        <v>2300</v>
      </c>
      <c r="D315" s="11" t="s">
        <v>480</v>
      </c>
      <c r="E315" t="s">
        <v>124</v>
      </c>
    </row>
    <row r="316" spans="1:5">
      <c r="A316" s="11">
        <v>2513</v>
      </c>
      <c r="B316" s="11">
        <v>35</v>
      </c>
      <c r="C316" t="s">
        <v>9716</v>
      </c>
      <c r="D316" s="11" t="s">
        <v>2301</v>
      </c>
      <c r="E316" t="s">
        <v>2497</v>
      </c>
    </row>
    <row r="317" spans="1:5">
      <c r="A317" s="11">
        <v>2693</v>
      </c>
      <c r="B317" s="11">
        <v>27</v>
      </c>
      <c r="C317" t="s">
        <v>2302</v>
      </c>
      <c r="D317" s="11" t="s">
        <v>2303</v>
      </c>
      <c r="E317" t="s">
        <v>140</v>
      </c>
    </row>
    <row r="318" spans="1:5">
      <c r="A318" s="11">
        <v>2921</v>
      </c>
      <c r="B318" s="11">
        <v>19</v>
      </c>
      <c r="C318" t="s">
        <v>2304</v>
      </c>
      <c r="D318" s="11" t="s">
        <v>2305</v>
      </c>
      <c r="E318" t="s">
        <v>140</v>
      </c>
    </row>
    <row r="319" spans="1:5">
      <c r="A319" s="11">
        <v>2463</v>
      </c>
      <c r="B319" s="11">
        <v>38</v>
      </c>
      <c r="C319" t="s">
        <v>2306</v>
      </c>
      <c r="D319" s="11" t="s">
        <v>2307</v>
      </c>
      <c r="E319" t="s">
        <v>142</v>
      </c>
    </row>
    <row r="320" spans="1:5">
      <c r="A320" s="11">
        <v>1785</v>
      </c>
      <c r="B320" s="11">
        <v>93</v>
      </c>
      <c r="C320" t="s">
        <v>811</v>
      </c>
      <c r="D320" s="11" t="s">
        <v>812</v>
      </c>
      <c r="E320" t="s">
        <v>211</v>
      </c>
    </row>
    <row r="321" spans="1:5">
      <c r="A321" s="11">
        <v>2080</v>
      </c>
      <c r="B321" s="11">
        <v>65</v>
      </c>
      <c r="C321" t="s">
        <v>2310</v>
      </c>
      <c r="D321" s="11" t="s">
        <v>2311</v>
      </c>
      <c r="E321" t="s">
        <v>747</v>
      </c>
    </row>
    <row r="322" spans="1:5">
      <c r="A322" s="11">
        <v>4017</v>
      </c>
      <c r="B322" s="11">
        <v>1</v>
      </c>
      <c r="C322" t="s">
        <v>9717</v>
      </c>
      <c r="D322" s="11" t="s">
        <v>6318</v>
      </c>
      <c r="E322" t="s">
        <v>2521</v>
      </c>
    </row>
    <row r="323" spans="1:5">
      <c r="A323" s="11">
        <v>4138</v>
      </c>
      <c r="B323" s="11">
        <v>0</v>
      </c>
      <c r="C323" t="s">
        <v>9718</v>
      </c>
      <c r="D323" s="11" t="s">
        <v>9719</v>
      </c>
      <c r="E323" t="s">
        <v>141</v>
      </c>
    </row>
    <row r="324" spans="1:5">
      <c r="A324" s="11">
        <v>1108</v>
      </c>
      <c r="B324" s="11">
        <v>197</v>
      </c>
      <c r="C324" t="s">
        <v>213</v>
      </c>
      <c r="D324" s="11" t="s">
        <v>214</v>
      </c>
      <c r="E324" t="s">
        <v>122</v>
      </c>
    </row>
    <row r="325" spans="1:5">
      <c r="A325" s="11">
        <v>143</v>
      </c>
      <c r="B325" s="11">
        <v>1072</v>
      </c>
      <c r="C325" t="s">
        <v>2315</v>
      </c>
      <c r="D325" s="11" t="s">
        <v>2316</v>
      </c>
      <c r="E325" t="s">
        <v>814</v>
      </c>
    </row>
    <row r="326" spans="1:5">
      <c r="A326" s="11">
        <v>253</v>
      </c>
      <c r="B326" s="11">
        <v>826</v>
      </c>
      <c r="C326" t="s">
        <v>7490</v>
      </c>
      <c r="D326" s="11" t="s">
        <v>7491</v>
      </c>
      <c r="E326" t="s">
        <v>2703</v>
      </c>
    </row>
    <row r="327" spans="1:5">
      <c r="A327" s="11">
        <v>1907</v>
      </c>
      <c r="B327" s="11">
        <v>81</v>
      </c>
      <c r="C327" t="s">
        <v>2318</v>
      </c>
      <c r="D327" s="11" t="s">
        <v>2319</v>
      </c>
      <c r="E327" t="s">
        <v>149</v>
      </c>
    </row>
    <row r="328" spans="1:5">
      <c r="A328" s="11">
        <v>2329</v>
      </c>
      <c r="B328" s="11">
        <v>46</v>
      </c>
      <c r="C328" t="s">
        <v>9720</v>
      </c>
      <c r="D328" s="11" t="s">
        <v>8690</v>
      </c>
      <c r="E328" t="s">
        <v>217</v>
      </c>
    </row>
    <row r="329" spans="1:5">
      <c r="A329" s="11">
        <v>1625</v>
      </c>
      <c r="B329" s="11">
        <v>108</v>
      </c>
      <c r="C329" t="s">
        <v>1567</v>
      </c>
      <c r="D329" s="11" t="s">
        <v>3180</v>
      </c>
      <c r="E329" t="s">
        <v>271</v>
      </c>
    </row>
    <row r="330" spans="1:5">
      <c r="A330" s="11">
        <v>2693</v>
      </c>
      <c r="B330" s="11">
        <v>27</v>
      </c>
      <c r="C330" t="s">
        <v>9721</v>
      </c>
      <c r="D330" s="11" t="s">
        <v>3928</v>
      </c>
      <c r="E330" t="s">
        <v>271</v>
      </c>
    </row>
    <row r="331" spans="1:5">
      <c r="A331" s="11">
        <v>4138</v>
      </c>
      <c r="B331" s="11">
        <v>0</v>
      </c>
      <c r="C331" t="s">
        <v>9722</v>
      </c>
      <c r="D331" s="11" t="s">
        <v>9723</v>
      </c>
      <c r="E331" t="s">
        <v>769</v>
      </c>
    </row>
    <row r="332" spans="1:5">
      <c r="A332" s="11">
        <v>2270</v>
      </c>
      <c r="B332" s="11">
        <v>50</v>
      </c>
      <c r="C332" t="s">
        <v>7493</v>
      </c>
      <c r="D332" s="11" t="s">
        <v>5001</v>
      </c>
      <c r="E332" t="s">
        <v>124</v>
      </c>
    </row>
    <row r="333" spans="1:5">
      <c r="A333" s="11">
        <v>4138</v>
      </c>
      <c r="B333" s="11">
        <v>0</v>
      </c>
      <c r="C333" t="s">
        <v>9724</v>
      </c>
      <c r="D333" s="11" t="s">
        <v>9463</v>
      </c>
      <c r="E333" t="s">
        <v>124</v>
      </c>
    </row>
    <row r="334" spans="1:5">
      <c r="A334" s="11">
        <v>3612</v>
      </c>
      <c r="B334" s="11">
        <v>5</v>
      </c>
      <c r="C334" t="s">
        <v>7494</v>
      </c>
      <c r="D334" s="11" t="s">
        <v>2760</v>
      </c>
      <c r="E334" t="s">
        <v>128</v>
      </c>
    </row>
    <row r="335" spans="1:5">
      <c r="A335" s="11">
        <v>4138</v>
      </c>
      <c r="B335" s="11">
        <v>0</v>
      </c>
      <c r="C335" t="s">
        <v>7495</v>
      </c>
      <c r="D335" s="11" t="s">
        <v>3547</v>
      </c>
      <c r="E335" t="s">
        <v>759</v>
      </c>
    </row>
    <row r="336" spans="1:5">
      <c r="A336" s="11">
        <v>2513</v>
      </c>
      <c r="B336" s="11">
        <v>35</v>
      </c>
      <c r="C336" t="s">
        <v>7496</v>
      </c>
      <c r="D336" s="11" t="s">
        <v>4506</v>
      </c>
      <c r="E336" t="s">
        <v>1324</v>
      </c>
    </row>
    <row r="337" spans="1:5">
      <c r="A337" s="11">
        <v>4138</v>
      </c>
      <c r="B337" s="11">
        <v>0</v>
      </c>
      <c r="C337" t="s">
        <v>9725</v>
      </c>
      <c r="D337" s="11" t="s">
        <v>3752</v>
      </c>
      <c r="E337" t="s">
        <v>814</v>
      </c>
    </row>
    <row r="338" spans="1:5">
      <c r="A338" s="11">
        <v>1767</v>
      </c>
      <c r="B338" s="11">
        <v>95</v>
      </c>
      <c r="C338" t="s">
        <v>2323</v>
      </c>
      <c r="D338" s="11" t="s">
        <v>2324</v>
      </c>
      <c r="E338" t="s">
        <v>268</v>
      </c>
    </row>
    <row r="339" spans="1:5">
      <c r="A339" s="11">
        <v>1067</v>
      </c>
      <c r="B339" s="11">
        <v>205</v>
      </c>
      <c r="C339" t="s">
        <v>2325</v>
      </c>
      <c r="D339" s="11" t="s">
        <v>783</v>
      </c>
      <c r="E339" t="s">
        <v>128</v>
      </c>
    </row>
    <row r="340" spans="1:5">
      <c r="A340" s="11">
        <v>4138</v>
      </c>
      <c r="B340" s="11">
        <v>0</v>
      </c>
      <c r="C340" t="s">
        <v>7497</v>
      </c>
      <c r="D340" s="11" t="s">
        <v>4415</v>
      </c>
      <c r="E340" t="s">
        <v>125</v>
      </c>
    </row>
    <row r="341" spans="1:5">
      <c r="A341" s="11">
        <v>2693</v>
      </c>
      <c r="B341" s="11">
        <v>27</v>
      </c>
      <c r="C341" t="s">
        <v>9726</v>
      </c>
      <c r="D341" s="11" t="s">
        <v>4269</v>
      </c>
      <c r="E341" t="s">
        <v>145</v>
      </c>
    </row>
    <row r="342" spans="1:5">
      <c r="A342" s="11">
        <v>4138</v>
      </c>
      <c r="B342" s="11">
        <v>0</v>
      </c>
      <c r="C342" t="s">
        <v>9727</v>
      </c>
      <c r="D342" s="11" t="s">
        <v>6576</v>
      </c>
      <c r="E342" t="s">
        <v>128</v>
      </c>
    </row>
    <row r="343" spans="1:5">
      <c r="A343" s="11">
        <v>4138</v>
      </c>
      <c r="B343" s="11">
        <v>0</v>
      </c>
      <c r="C343" t="s">
        <v>9728</v>
      </c>
      <c r="D343" s="11" t="s">
        <v>9729</v>
      </c>
      <c r="E343" t="s">
        <v>744</v>
      </c>
    </row>
    <row r="344" spans="1:5">
      <c r="A344" s="11">
        <v>2035</v>
      </c>
      <c r="B344" s="11">
        <v>69</v>
      </c>
      <c r="C344" t="s">
        <v>2326</v>
      </c>
      <c r="D344" s="11" t="s">
        <v>2327</v>
      </c>
      <c r="E344" t="s">
        <v>1134</v>
      </c>
    </row>
    <row r="345" spans="1:5">
      <c r="A345" s="11">
        <v>4138</v>
      </c>
      <c r="B345" s="11">
        <v>0</v>
      </c>
      <c r="C345" t="s">
        <v>9730</v>
      </c>
      <c r="D345" s="11" t="s">
        <v>7770</v>
      </c>
      <c r="E345" t="s">
        <v>169</v>
      </c>
    </row>
    <row r="346" spans="1:5">
      <c r="A346" s="11">
        <v>918</v>
      </c>
      <c r="B346" s="11">
        <v>247</v>
      </c>
      <c r="C346" t="s">
        <v>2328</v>
      </c>
      <c r="D346" s="11" t="s">
        <v>503</v>
      </c>
      <c r="E346" t="s">
        <v>740</v>
      </c>
    </row>
    <row r="347" spans="1:5">
      <c r="A347" s="11">
        <v>479</v>
      </c>
      <c r="B347" s="11">
        <v>512</v>
      </c>
      <c r="C347" t="s">
        <v>1043</v>
      </c>
      <c r="D347" s="11" t="s">
        <v>1519</v>
      </c>
      <c r="E347" t="s">
        <v>140</v>
      </c>
    </row>
    <row r="348" spans="1:5">
      <c r="A348" s="11">
        <v>787</v>
      </c>
      <c r="B348" s="11">
        <v>300</v>
      </c>
      <c r="C348" t="s">
        <v>2330</v>
      </c>
      <c r="D348" s="11" t="s">
        <v>2331</v>
      </c>
      <c r="E348" t="s">
        <v>130</v>
      </c>
    </row>
    <row r="349" spans="1:5">
      <c r="A349" s="11">
        <v>3518</v>
      </c>
      <c r="B349" s="11">
        <v>6</v>
      </c>
      <c r="C349" t="s">
        <v>9731</v>
      </c>
      <c r="D349" s="11" t="s">
        <v>5933</v>
      </c>
      <c r="E349" t="s">
        <v>130</v>
      </c>
    </row>
    <row r="350" spans="1:5">
      <c r="A350" s="11">
        <v>1098</v>
      </c>
      <c r="B350" s="11">
        <v>198</v>
      </c>
      <c r="C350" t="s">
        <v>2332</v>
      </c>
      <c r="D350" s="11" t="s">
        <v>2333</v>
      </c>
      <c r="E350" t="s">
        <v>997</v>
      </c>
    </row>
    <row r="351" spans="1:5">
      <c r="A351" s="11">
        <v>2177</v>
      </c>
      <c r="B351" s="11">
        <v>57</v>
      </c>
      <c r="C351" t="s">
        <v>2334</v>
      </c>
      <c r="D351" s="11" t="s">
        <v>2335</v>
      </c>
      <c r="E351" t="s">
        <v>1095</v>
      </c>
    </row>
    <row r="352" spans="1:5">
      <c r="A352" s="11">
        <v>2205</v>
      </c>
      <c r="B352" s="11">
        <v>55</v>
      </c>
      <c r="C352" t="s">
        <v>2336</v>
      </c>
      <c r="D352" s="11" t="s">
        <v>2337</v>
      </c>
      <c r="E352" t="s">
        <v>2497</v>
      </c>
    </row>
    <row r="353" spans="1:5">
      <c r="A353" s="11">
        <v>2500</v>
      </c>
      <c r="B353" s="11">
        <v>36</v>
      </c>
      <c r="C353" t="s">
        <v>2340</v>
      </c>
      <c r="D353" s="11" t="s">
        <v>2341</v>
      </c>
      <c r="E353" t="s">
        <v>138</v>
      </c>
    </row>
    <row r="354" spans="1:5">
      <c r="A354" s="11">
        <v>3078</v>
      </c>
      <c r="B354" s="11">
        <v>14</v>
      </c>
      <c r="C354" t="s">
        <v>2340</v>
      </c>
      <c r="D354" s="11" t="s">
        <v>2559</v>
      </c>
      <c r="E354" t="s">
        <v>142</v>
      </c>
    </row>
    <row r="355" spans="1:5">
      <c r="A355" s="11">
        <v>619</v>
      </c>
      <c r="B355" s="11">
        <v>399</v>
      </c>
      <c r="C355" t="s">
        <v>1044</v>
      </c>
      <c r="D355" s="11" t="s">
        <v>385</v>
      </c>
      <c r="E355" t="s">
        <v>1002</v>
      </c>
    </row>
    <row r="356" spans="1:5">
      <c r="A356" s="11">
        <v>158</v>
      </c>
      <c r="B356" s="11">
        <v>1037</v>
      </c>
      <c r="C356" t="s">
        <v>219</v>
      </c>
      <c r="D356" s="11" t="s">
        <v>35</v>
      </c>
      <c r="E356" t="s">
        <v>539</v>
      </c>
    </row>
    <row r="357" spans="1:5">
      <c r="A357" s="11">
        <v>2921</v>
      </c>
      <c r="B357" s="11">
        <v>19</v>
      </c>
      <c r="C357" t="s">
        <v>9732</v>
      </c>
      <c r="D357" s="11" t="s">
        <v>5810</v>
      </c>
      <c r="E357" t="s">
        <v>165</v>
      </c>
    </row>
    <row r="358" spans="1:5">
      <c r="A358" s="11">
        <v>4138</v>
      </c>
      <c r="B358" s="11">
        <v>0</v>
      </c>
      <c r="C358" t="s">
        <v>9733</v>
      </c>
      <c r="D358" s="11" t="s">
        <v>9734</v>
      </c>
      <c r="E358" t="s">
        <v>175</v>
      </c>
    </row>
    <row r="359" spans="1:5">
      <c r="A359" s="11">
        <v>830</v>
      </c>
      <c r="B359" s="11">
        <v>283</v>
      </c>
      <c r="C359" t="s">
        <v>2344</v>
      </c>
      <c r="D359" s="11" t="s">
        <v>1664</v>
      </c>
      <c r="E359" t="s">
        <v>809</v>
      </c>
    </row>
    <row r="360" spans="1:5">
      <c r="A360" s="11">
        <v>3445</v>
      </c>
      <c r="B360" s="11">
        <v>7</v>
      </c>
      <c r="C360" t="s">
        <v>2345</v>
      </c>
      <c r="D360" s="11" t="s">
        <v>2346</v>
      </c>
      <c r="E360" t="s">
        <v>123</v>
      </c>
    </row>
    <row r="361" spans="1:5">
      <c r="A361" s="11">
        <v>2253</v>
      </c>
      <c r="B361" s="11">
        <v>51</v>
      </c>
      <c r="C361" t="s">
        <v>2348</v>
      </c>
      <c r="D361" s="11" t="s">
        <v>2349</v>
      </c>
      <c r="E361" t="s">
        <v>887</v>
      </c>
    </row>
    <row r="362" spans="1:5">
      <c r="A362" s="11">
        <v>4138</v>
      </c>
      <c r="B362" s="11">
        <v>0</v>
      </c>
      <c r="C362" t="s">
        <v>7498</v>
      </c>
      <c r="D362" s="11" t="s">
        <v>2911</v>
      </c>
      <c r="E362" t="s">
        <v>539</v>
      </c>
    </row>
    <row r="363" spans="1:5">
      <c r="A363" s="11">
        <v>4138</v>
      </c>
      <c r="B363" s="11">
        <v>0</v>
      </c>
      <c r="C363" t="s">
        <v>7499</v>
      </c>
      <c r="D363" s="11" t="s">
        <v>7500</v>
      </c>
      <c r="E363" t="s">
        <v>128</v>
      </c>
    </row>
    <row r="364" spans="1:5">
      <c r="A364" s="11">
        <v>3386</v>
      </c>
      <c r="B364" s="11">
        <v>8</v>
      </c>
      <c r="C364" t="s">
        <v>2350</v>
      </c>
      <c r="D364" s="11" t="s">
        <v>2351</v>
      </c>
      <c r="E364" t="s">
        <v>124</v>
      </c>
    </row>
    <row r="365" spans="1:5">
      <c r="A365" s="11">
        <v>2847</v>
      </c>
      <c r="B365" s="11">
        <v>21</v>
      </c>
      <c r="C365" t="s">
        <v>2352</v>
      </c>
      <c r="D365" s="11" t="s">
        <v>2353</v>
      </c>
      <c r="E365" t="s">
        <v>124</v>
      </c>
    </row>
    <row r="366" spans="1:5">
      <c r="A366" s="11">
        <v>775</v>
      </c>
      <c r="B366" s="11">
        <v>305</v>
      </c>
      <c r="C366" t="s">
        <v>2354</v>
      </c>
      <c r="D366" s="11" t="s">
        <v>1320</v>
      </c>
      <c r="E366" t="s">
        <v>744</v>
      </c>
    </row>
    <row r="367" spans="1:5">
      <c r="A367" s="11">
        <v>3445</v>
      </c>
      <c r="B367" s="11">
        <v>7</v>
      </c>
      <c r="C367" t="s">
        <v>9735</v>
      </c>
      <c r="D367" s="11" t="s">
        <v>7143</v>
      </c>
      <c r="E367" t="s">
        <v>997</v>
      </c>
    </row>
    <row r="368" spans="1:5">
      <c r="A368" s="11">
        <v>4138</v>
      </c>
      <c r="B368" s="11">
        <v>0</v>
      </c>
      <c r="C368" t="s">
        <v>9736</v>
      </c>
      <c r="D368" s="11" t="s">
        <v>9737</v>
      </c>
      <c r="E368" t="s">
        <v>765</v>
      </c>
    </row>
    <row r="369" spans="1:5">
      <c r="A369" s="11">
        <v>2665</v>
      </c>
      <c r="B369" s="11">
        <v>28</v>
      </c>
      <c r="C369" t="s">
        <v>7501</v>
      </c>
      <c r="D369" s="11" t="s">
        <v>1796</v>
      </c>
      <c r="E369" t="s">
        <v>1464</v>
      </c>
    </row>
    <row r="370" spans="1:5">
      <c r="A370" s="11">
        <v>1430</v>
      </c>
      <c r="B370" s="11">
        <v>137</v>
      </c>
      <c r="C370" t="s">
        <v>9738</v>
      </c>
      <c r="D370" s="11" t="s">
        <v>9739</v>
      </c>
      <c r="E370" t="s">
        <v>123</v>
      </c>
    </row>
    <row r="371" spans="1:5">
      <c r="A371" s="11">
        <v>3896</v>
      </c>
      <c r="B371" s="11">
        <v>2</v>
      </c>
      <c r="C371" t="s">
        <v>2356</v>
      </c>
      <c r="D371" s="11" t="s">
        <v>2357</v>
      </c>
      <c r="E371" t="s">
        <v>238</v>
      </c>
    </row>
    <row r="372" spans="1:5">
      <c r="A372" s="11">
        <v>4138</v>
      </c>
      <c r="B372" s="11">
        <v>0</v>
      </c>
      <c r="C372" t="s">
        <v>9740</v>
      </c>
      <c r="D372" s="11" t="s">
        <v>2549</v>
      </c>
      <c r="E372" t="s">
        <v>144</v>
      </c>
    </row>
    <row r="373" spans="1:5">
      <c r="A373" s="11">
        <v>1055</v>
      </c>
      <c r="B373" s="11">
        <v>206</v>
      </c>
      <c r="C373" t="s">
        <v>7502</v>
      </c>
      <c r="D373" s="11" t="s">
        <v>784</v>
      </c>
      <c r="E373" t="s">
        <v>122</v>
      </c>
    </row>
    <row r="374" spans="1:5">
      <c r="A374" s="11">
        <v>3445</v>
      </c>
      <c r="B374" s="11">
        <v>7</v>
      </c>
      <c r="C374" t="s">
        <v>9741</v>
      </c>
      <c r="D374" s="11" t="s">
        <v>3445</v>
      </c>
      <c r="E374" t="s">
        <v>952</v>
      </c>
    </row>
    <row r="375" spans="1:5">
      <c r="A375" s="11">
        <v>2565</v>
      </c>
      <c r="B375" s="11">
        <v>32</v>
      </c>
      <c r="C375" t="s">
        <v>9742</v>
      </c>
      <c r="D375" s="11" t="s">
        <v>4109</v>
      </c>
      <c r="E375" t="s">
        <v>6431</v>
      </c>
    </row>
    <row r="376" spans="1:5">
      <c r="A376" s="11">
        <v>365</v>
      </c>
      <c r="B376" s="11">
        <v>634</v>
      </c>
      <c r="C376" t="s">
        <v>221</v>
      </c>
      <c r="D376" s="11" t="s">
        <v>1045</v>
      </c>
      <c r="E376" t="s">
        <v>222</v>
      </c>
    </row>
    <row r="377" spans="1:5">
      <c r="A377" s="11">
        <v>2288</v>
      </c>
      <c r="B377" s="11">
        <v>49</v>
      </c>
      <c r="C377" t="s">
        <v>2360</v>
      </c>
      <c r="D377" s="11" t="s">
        <v>2361</v>
      </c>
      <c r="E377" t="s">
        <v>740</v>
      </c>
    </row>
    <row r="378" spans="1:5">
      <c r="A378" s="11">
        <v>4138</v>
      </c>
      <c r="B378" s="11">
        <v>0</v>
      </c>
      <c r="C378" t="s">
        <v>9743</v>
      </c>
      <c r="D378" s="11" t="s">
        <v>8329</v>
      </c>
      <c r="E378" t="s">
        <v>128</v>
      </c>
    </row>
    <row r="379" spans="1:5">
      <c r="A379" s="11">
        <v>4138</v>
      </c>
      <c r="B379" s="11">
        <v>0</v>
      </c>
      <c r="C379" t="s">
        <v>2362</v>
      </c>
      <c r="D379" s="11" t="s">
        <v>2363</v>
      </c>
      <c r="E379" t="s">
        <v>123</v>
      </c>
    </row>
    <row r="380" spans="1:5">
      <c r="A380" s="11">
        <v>4138</v>
      </c>
      <c r="B380" s="11">
        <v>0</v>
      </c>
      <c r="C380" t="s">
        <v>7503</v>
      </c>
      <c r="D380" s="11" t="s">
        <v>7504</v>
      </c>
      <c r="E380" t="s">
        <v>740</v>
      </c>
    </row>
    <row r="381" spans="1:5">
      <c r="A381" s="11">
        <v>1423</v>
      </c>
      <c r="B381" s="11">
        <v>138</v>
      </c>
      <c r="C381" t="s">
        <v>1047</v>
      </c>
      <c r="D381" s="11" t="s">
        <v>1048</v>
      </c>
      <c r="E381" t="s">
        <v>128</v>
      </c>
    </row>
    <row r="382" spans="1:5">
      <c r="A382" s="11">
        <v>1991</v>
      </c>
      <c r="B382" s="11">
        <v>73</v>
      </c>
      <c r="C382" t="s">
        <v>2365</v>
      </c>
      <c r="D382" s="11" t="s">
        <v>2152</v>
      </c>
      <c r="E382" t="s">
        <v>1079</v>
      </c>
    </row>
    <row r="383" spans="1:5">
      <c r="A383" s="11">
        <v>4017</v>
      </c>
      <c r="B383" s="11">
        <v>1</v>
      </c>
      <c r="C383" t="s">
        <v>9744</v>
      </c>
      <c r="D383" s="11" t="s">
        <v>9745</v>
      </c>
      <c r="E383" t="s">
        <v>997</v>
      </c>
    </row>
    <row r="384" spans="1:5">
      <c r="A384" s="11">
        <v>3896</v>
      </c>
      <c r="B384" s="11">
        <v>2</v>
      </c>
      <c r="C384" t="s">
        <v>2366</v>
      </c>
      <c r="D384" s="11" t="s">
        <v>9502</v>
      </c>
      <c r="E384" t="s">
        <v>1145</v>
      </c>
    </row>
    <row r="385" spans="1:5">
      <c r="A385" s="11">
        <v>4138</v>
      </c>
      <c r="B385" s="11">
        <v>0</v>
      </c>
      <c r="C385" t="s">
        <v>2366</v>
      </c>
      <c r="D385" s="11" t="s">
        <v>2367</v>
      </c>
      <c r="E385" t="s">
        <v>740</v>
      </c>
    </row>
    <row r="386" spans="1:5">
      <c r="A386" s="11">
        <v>325</v>
      </c>
      <c r="B386" s="11">
        <v>691</v>
      </c>
      <c r="C386" t="s">
        <v>37</v>
      </c>
      <c r="D386" s="11" t="s">
        <v>38</v>
      </c>
      <c r="E386" t="s">
        <v>983</v>
      </c>
    </row>
    <row r="387" spans="1:5">
      <c r="A387" s="11">
        <v>3255</v>
      </c>
      <c r="B387" s="11">
        <v>10</v>
      </c>
      <c r="C387" t="s">
        <v>7505</v>
      </c>
      <c r="D387" s="11" t="s">
        <v>4752</v>
      </c>
      <c r="E387" t="s">
        <v>1079</v>
      </c>
    </row>
    <row r="388" spans="1:5">
      <c r="A388" s="11">
        <v>3612</v>
      </c>
      <c r="B388" s="11">
        <v>5</v>
      </c>
      <c r="C388" t="s">
        <v>9746</v>
      </c>
      <c r="D388" s="11" t="s">
        <v>3107</v>
      </c>
      <c r="E388" t="s">
        <v>407</v>
      </c>
    </row>
    <row r="389" spans="1:5">
      <c r="A389" s="11">
        <v>1043</v>
      </c>
      <c r="B389" s="11">
        <v>209</v>
      </c>
      <c r="C389" t="s">
        <v>2370</v>
      </c>
      <c r="D389" s="11" t="s">
        <v>2371</v>
      </c>
      <c r="E389" t="s">
        <v>128</v>
      </c>
    </row>
    <row r="390" spans="1:5">
      <c r="A390" s="11">
        <v>1083</v>
      </c>
      <c r="B390" s="11">
        <v>202</v>
      </c>
      <c r="C390" t="s">
        <v>1049</v>
      </c>
      <c r="D390" s="11" t="s">
        <v>2372</v>
      </c>
      <c r="E390" t="s">
        <v>130</v>
      </c>
    </row>
    <row r="391" spans="1:5">
      <c r="A391" s="11">
        <v>3809</v>
      </c>
      <c r="B391" s="11">
        <v>3</v>
      </c>
      <c r="C391" t="s">
        <v>9747</v>
      </c>
      <c r="D391" s="11" t="s">
        <v>8188</v>
      </c>
      <c r="E391" t="s">
        <v>725</v>
      </c>
    </row>
    <row r="392" spans="1:5">
      <c r="A392" s="11">
        <v>4138</v>
      </c>
      <c r="B392" s="11">
        <v>0</v>
      </c>
      <c r="C392" t="s">
        <v>7506</v>
      </c>
      <c r="D392" s="11" t="s">
        <v>4616</v>
      </c>
      <c r="E392" t="s">
        <v>164</v>
      </c>
    </row>
    <row r="393" spans="1:5">
      <c r="A393" s="11">
        <v>1656</v>
      </c>
      <c r="B393" s="11">
        <v>105</v>
      </c>
      <c r="C393" t="s">
        <v>2373</v>
      </c>
      <c r="D393" s="11" t="s">
        <v>2374</v>
      </c>
      <c r="E393" t="s">
        <v>993</v>
      </c>
    </row>
    <row r="394" spans="1:5">
      <c r="A394" s="11">
        <v>2159</v>
      </c>
      <c r="B394" s="11">
        <v>59</v>
      </c>
      <c r="C394" t="s">
        <v>2376</v>
      </c>
      <c r="D394" s="11" t="s">
        <v>2377</v>
      </c>
      <c r="E394" t="s">
        <v>122</v>
      </c>
    </row>
    <row r="395" spans="1:5">
      <c r="A395" s="11">
        <v>2798</v>
      </c>
      <c r="B395" s="11">
        <v>23</v>
      </c>
      <c r="C395" t="s">
        <v>7507</v>
      </c>
      <c r="D395" s="11" t="s">
        <v>7063</v>
      </c>
      <c r="E395" t="s">
        <v>997</v>
      </c>
    </row>
    <row r="396" spans="1:5">
      <c r="A396" s="11">
        <v>705</v>
      </c>
      <c r="B396" s="11">
        <v>339</v>
      </c>
      <c r="C396" t="s">
        <v>2378</v>
      </c>
      <c r="D396" s="11" t="s">
        <v>2274</v>
      </c>
      <c r="E396" t="s">
        <v>1428</v>
      </c>
    </row>
    <row r="397" spans="1:5">
      <c r="A397" s="11">
        <v>500</v>
      </c>
      <c r="B397" s="11">
        <v>494</v>
      </c>
      <c r="C397" t="s">
        <v>1843</v>
      </c>
      <c r="D397" s="11" t="s">
        <v>24</v>
      </c>
      <c r="E397" t="s">
        <v>1276</v>
      </c>
    </row>
    <row r="398" spans="1:5">
      <c r="A398" s="11">
        <v>2888</v>
      </c>
      <c r="B398" s="11">
        <v>20</v>
      </c>
      <c r="C398" t="s">
        <v>7508</v>
      </c>
      <c r="D398" s="11" t="s">
        <v>7509</v>
      </c>
      <c r="E398" t="s">
        <v>128</v>
      </c>
    </row>
    <row r="399" spans="1:5">
      <c r="A399" s="11">
        <v>3159</v>
      </c>
      <c r="B399" s="11">
        <v>12</v>
      </c>
      <c r="C399" t="s">
        <v>7508</v>
      </c>
      <c r="D399" s="11" t="s">
        <v>9748</v>
      </c>
      <c r="E399" t="s">
        <v>2019</v>
      </c>
    </row>
    <row r="400" spans="1:5">
      <c r="A400" s="11">
        <v>2463</v>
      </c>
      <c r="B400" s="11">
        <v>38</v>
      </c>
      <c r="C400" t="s">
        <v>9749</v>
      </c>
      <c r="D400" s="11" t="s">
        <v>5109</v>
      </c>
      <c r="E400" t="s">
        <v>1002</v>
      </c>
    </row>
    <row r="401" spans="1:5">
      <c r="A401" s="11">
        <v>3612</v>
      </c>
      <c r="B401" s="11">
        <v>5</v>
      </c>
      <c r="C401" t="s">
        <v>2380</v>
      </c>
      <c r="D401" s="11" t="s">
        <v>2381</v>
      </c>
      <c r="E401" t="s">
        <v>140</v>
      </c>
    </row>
    <row r="402" spans="1:5">
      <c r="A402" s="11">
        <v>4017</v>
      </c>
      <c r="B402" s="11">
        <v>1</v>
      </c>
      <c r="C402" t="s">
        <v>9750</v>
      </c>
      <c r="D402" s="11" t="s">
        <v>3813</v>
      </c>
      <c r="E402" t="s">
        <v>139</v>
      </c>
    </row>
    <row r="403" spans="1:5">
      <c r="A403" s="11">
        <v>2609</v>
      </c>
      <c r="B403" s="11">
        <v>30</v>
      </c>
      <c r="C403" t="s">
        <v>9751</v>
      </c>
      <c r="D403" s="11" t="s">
        <v>5634</v>
      </c>
      <c r="E403" t="s">
        <v>130</v>
      </c>
    </row>
    <row r="404" spans="1:5">
      <c r="A404" s="11">
        <v>4138</v>
      </c>
      <c r="B404" s="11">
        <v>0</v>
      </c>
      <c r="C404" t="s">
        <v>7510</v>
      </c>
      <c r="D404" s="11" t="s">
        <v>7511</v>
      </c>
      <c r="E404" t="s">
        <v>1464</v>
      </c>
    </row>
    <row r="405" spans="1:5">
      <c r="A405" s="11">
        <v>291</v>
      </c>
      <c r="B405" s="11">
        <v>761</v>
      </c>
      <c r="C405" t="s">
        <v>9752</v>
      </c>
      <c r="D405" s="11" t="s">
        <v>9753</v>
      </c>
      <c r="E405" t="s">
        <v>133</v>
      </c>
    </row>
    <row r="406" spans="1:5">
      <c r="A406" s="11">
        <v>2565</v>
      </c>
      <c r="B406" s="11">
        <v>32</v>
      </c>
      <c r="C406" t="s">
        <v>2384</v>
      </c>
      <c r="D406" s="11" t="s">
        <v>2385</v>
      </c>
      <c r="E406" t="s">
        <v>1263</v>
      </c>
    </row>
    <row r="407" spans="1:5">
      <c r="A407" s="11">
        <v>3204</v>
      </c>
      <c r="B407" s="11">
        <v>11</v>
      </c>
      <c r="C407" t="s">
        <v>7512</v>
      </c>
      <c r="D407" s="11" t="s">
        <v>3212</v>
      </c>
      <c r="E407" t="s">
        <v>175</v>
      </c>
    </row>
    <row r="408" spans="1:5">
      <c r="A408" s="11">
        <v>2228</v>
      </c>
      <c r="B408" s="11">
        <v>53</v>
      </c>
      <c r="C408" t="s">
        <v>7513</v>
      </c>
      <c r="D408" s="11" t="s">
        <v>4209</v>
      </c>
      <c r="E408" t="s">
        <v>1079</v>
      </c>
    </row>
    <row r="409" spans="1:5">
      <c r="A409" s="11">
        <v>3709</v>
      </c>
      <c r="B409" s="11">
        <v>4</v>
      </c>
      <c r="C409" t="s">
        <v>7514</v>
      </c>
      <c r="D409" s="11" t="s">
        <v>6348</v>
      </c>
      <c r="E409" t="s">
        <v>3320</v>
      </c>
    </row>
    <row r="410" spans="1:5">
      <c r="A410" s="11">
        <v>803</v>
      </c>
      <c r="B410" s="11">
        <v>292</v>
      </c>
      <c r="C410" t="s">
        <v>2386</v>
      </c>
      <c r="D410" s="11" t="s">
        <v>2387</v>
      </c>
      <c r="E410" t="s">
        <v>993</v>
      </c>
    </row>
    <row r="411" spans="1:5">
      <c r="A411" s="11">
        <v>2026</v>
      </c>
      <c r="B411" s="11">
        <v>70</v>
      </c>
      <c r="C411" t="s">
        <v>2389</v>
      </c>
      <c r="D411" s="11" t="s">
        <v>2390</v>
      </c>
      <c r="E411" t="s">
        <v>128</v>
      </c>
    </row>
    <row r="412" spans="1:5">
      <c r="A412" s="11">
        <v>3204</v>
      </c>
      <c r="B412" s="11">
        <v>11</v>
      </c>
      <c r="C412" t="s">
        <v>9754</v>
      </c>
      <c r="D412" s="11" t="s">
        <v>6616</v>
      </c>
      <c r="E412" t="s">
        <v>1647</v>
      </c>
    </row>
    <row r="413" spans="1:5">
      <c r="A413" s="11">
        <v>1928</v>
      </c>
      <c r="B413" s="11">
        <v>79</v>
      </c>
      <c r="C413" t="s">
        <v>2391</v>
      </c>
      <c r="D413" s="11" t="s">
        <v>2392</v>
      </c>
      <c r="E413" t="s">
        <v>724</v>
      </c>
    </row>
    <row r="414" spans="1:5">
      <c r="A414" s="11">
        <v>4138</v>
      </c>
      <c r="B414" s="11">
        <v>0</v>
      </c>
      <c r="C414" t="s">
        <v>7515</v>
      </c>
      <c r="D414" s="11" t="s">
        <v>7486</v>
      </c>
      <c r="E414" t="s">
        <v>169</v>
      </c>
    </row>
    <row r="415" spans="1:5">
      <c r="A415" s="11">
        <v>390</v>
      </c>
      <c r="B415" s="11">
        <v>612</v>
      </c>
      <c r="C415" t="s">
        <v>9755</v>
      </c>
      <c r="D415" s="11" t="s">
        <v>9756</v>
      </c>
      <c r="E415" t="s">
        <v>744</v>
      </c>
    </row>
    <row r="416" spans="1:5">
      <c r="A416" s="11">
        <v>1377</v>
      </c>
      <c r="B416" s="11">
        <v>144</v>
      </c>
      <c r="C416" t="s">
        <v>2395</v>
      </c>
      <c r="D416" s="11" t="s">
        <v>2396</v>
      </c>
      <c r="E416" t="s">
        <v>140</v>
      </c>
    </row>
    <row r="417" spans="1:5">
      <c r="A417" s="11">
        <v>4138</v>
      </c>
      <c r="B417" s="11">
        <v>0</v>
      </c>
      <c r="C417" t="s">
        <v>2395</v>
      </c>
      <c r="D417" s="11" t="s">
        <v>7516</v>
      </c>
      <c r="E417" t="s">
        <v>1079</v>
      </c>
    </row>
    <row r="418" spans="1:5">
      <c r="A418" s="11">
        <v>4138</v>
      </c>
      <c r="B418" s="11">
        <v>0</v>
      </c>
      <c r="C418" t="s">
        <v>9757</v>
      </c>
      <c r="D418" s="11" t="s">
        <v>9758</v>
      </c>
      <c r="E418" t="s">
        <v>122</v>
      </c>
    </row>
    <row r="419" spans="1:5">
      <c r="A419" s="11">
        <v>1928</v>
      </c>
      <c r="B419" s="11">
        <v>79</v>
      </c>
      <c r="C419" t="s">
        <v>2397</v>
      </c>
      <c r="D419" s="11" t="s">
        <v>2398</v>
      </c>
      <c r="E419" t="s">
        <v>131</v>
      </c>
    </row>
    <row r="420" spans="1:5">
      <c r="A420" s="11">
        <v>3078</v>
      </c>
      <c r="B420" s="11">
        <v>14</v>
      </c>
      <c r="C420" t="s">
        <v>9759</v>
      </c>
      <c r="D420" s="11" t="s">
        <v>4193</v>
      </c>
      <c r="E420" t="s">
        <v>122</v>
      </c>
    </row>
    <row r="421" spans="1:5">
      <c r="A421" s="11">
        <v>868</v>
      </c>
      <c r="B421" s="11">
        <v>268</v>
      </c>
      <c r="C421" t="s">
        <v>2400</v>
      </c>
      <c r="D421" s="11" t="s">
        <v>2401</v>
      </c>
      <c r="E421" t="s">
        <v>122</v>
      </c>
    </row>
    <row r="422" spans="1:5">
      <c r="A422" s="11">
        <v>1829</v>
      </c>
      <c r="B422" s="11">
        <v>89</v>
      </c>
      <c r="C422" t="s">
        <v>2403</v>
      </c>
      <c r="D422" s="11" t="s">
        <v>2404</v>
      </c>
      <c r="E422" t="s">
        <v>133</v>
      </c>
    </row>
    <row r="423" spans="1:5">
      <c r="A423" s="11">
        <v>686</v>
      </c>
      <c r="B423" s="11">
        <v>347</v>
      </c>
      <c r="C423" t="s">
        <v>9760</v>
      </c>
      <c r="D423" s="11" t="s">
        <v>9761</v>
      </c>
      <c r="E423" t="s">
        <v>746</v>
      </c>
    </row>
    <row r="424" spans="1:5">
      <c r="A424" s="11">
        <v>265</v>
      </c>
      <c r="B424" s="11">
        <v>807</v>
      </c>
      <c r="C424" t="s">
        <v>2407</v>
      </c>
      <c r="D424" s="11" t="s">
        <v>1845</v>
      </c>
      <c r="E424" t="s">
        <v>123</v>
      </c>
    </row>
    <row r="425" spans="1:5">
      <c r="A425" s="11">
        <v>2528</v>
      </c>
      <c r="B425" s="11">
        <v>34</v>
      </c>
      <c r="C425" t="s">
        <v>7517</v>
      </c>
      <c r="D425" s="11" t="s">
        <v>4191</v>
      </c>
      <c r="E425" t="s">
        <v>128</v>
      </c>
    </row>
    <row r="426" spans="1:5">
      <c r="A426" s="11">
        <v>41</v>
      </c>
      <c r="B426" s="11">
        <v>1528</v>
      </c>
      <c r="C426" t="s">
        <v>813</v>
      </c>
      <c r="D426" s="11" t="s">
        <v>226</v>
      </c>
      <c r="E426" t="s">
        <v>814</v>
      </c>
    </row>
    <row r="427" spans="1:5">
      <c r="A427" s="11">
        <v>3445</v>
      </c>
      <c r="B427" s="11">
        <v>7</v>
      </c>
      <c r="C427" t="s">
        <v>2408</v>
      </c>
      <c r="D427" s="11" t="s">
        <v>2409</v>
      </c>
      <c r="E427" t="s">
        <v>122</v>
      </c>
    </row>
    <row r="428" spans="1:5">
      <c r="A428" s="11">
        <v>2166</v>
      </c>
      <c r="B428" s="11">
        <v>58</v>
      </c>
      <c r="C428" t="s">
        <v>2410</v>
      </c>
      <c r="D428" s="11" t="s">
        <v>2411</v>
      </c>
      <c r="E428" t="s">
        <v>133</v>
      </c>
    </row>
    <row r="429" spans="1:5">
      <c r="A429" s="11">
        <v>493</v>
      </c>
      <c r="B429" s="11">
        <v>498</v>
      </c>
      <c r="C429" t="s">
        <v>2412</v>
      </c>
      <c r="D429" s="11" t="s">
        <v>2413</v>
      </c>
      <c r="E429" t="s">
        <v>758</v>
      </c>
    </row>
    <row r="430" spans="1:5">
      <c r="A430" s="11">
        <v>858</v>
      </c>
      <c r="B430" s="11">
        <v>272</v>
      </c>
      <c r="C430" t="s">
        <v>2414</v>
      </c>
      <c r="D430" s="11" t="s">
        <v>2415</v>
      </c>
      <c r="E430" t="s">
        <v>130</v>
      </c>
    </row>
    <row r="431" spans="1:5">
      <c r="A431" s="11">
        <v>406</v>
      </c>
      <c r="B431" s="11">
        <v>595</v>
      </c>
      <c r="C431" t="s">
        <v>815</v>
      </c>
      <c r="D431" s="11" t="s">
        <v>816</v>
      </c>
      <c r="E431" t="s">
        <v>145</v>
      </c>
    </row>
    <row r="432" spans="1:5">
      <c r="A432" s="11">
        <v>554</v>
      </c>
      <c r="B432" s="11">
        <v>442</v>
      </c>
      <c r="C432" t="s">
        <v>227</v>
      </c>
      <c r="D432" s="11" t="s">
        <v>228</v>
      </c>
      <c r="E432" t="s">
        <v>145</v>
      </c>
    </row>
    <row r="433" spans="1:5">
      <c r="A433" s="11">
        <v>4138</v>
      </c>
      <c r="B433" s="11">
        <v>0</v>
      </c>
      <c r="C433" t="s">
        <v>9762</v>
      </c>
      <c r="D433" s="11" t="s">
        <v>4697</v>
      </c>
      <c r="E433" t="s">
        <v>6690</v>
      </c>
    </row>
    <row r="434" spans="1:5">
      <c r="A434" s="11">
        <v>4138</v>
      </c>
      <c r="B434" s="11">
        <v>0</v>
      </c>
      <c r="C434" t="s">
        <v>7518</v>
      </c>
      <c r="D434" s="11" t="s">
        <v>7519</v>
      </c>
      <c r="E434" t="s">
        <v>744</v>
      </c>
    </row>
    <row r="435" spans="1:5">
      <c r="A435" s="11">
        <v>2823</v>
      </c>
      <c r="B435" s="11">
        <v>22</v>
      </c>
      <c r="C435" t="s">
        <v>2418</v>
      </c>
      <c r="D435" s="11" t="s">
        <v>2419</v>
      </c>
      <c r="E435" t="s">
        <v>130</v>
      </c>
    </row>
    <row r="436" spans="1:5">
      <c r="A436" s="11">
        <v>2035</v>
      </c>
      <c r="B436" s="11">
        <v>69</v>
      </c>
      <c r="C436" t="s">
        <v>2420</v>
      </c>
      <c r="D436" s="11" t="s">
        <v>2421</v>
      </c>
      <c r="E436" t="s">
        <v>740</v>
      </c>
    </row>
    <row r="437" spans="1:5">
      <c r="A437" s="11">
        <v>3896</v>
      </c>
      <c r="B437" s="11">
        <v>2</v>
      </c>
      <c r="C437" t="s">
        <v>7520</v>
      </c>
      <c r="D437" s="11" t="s">
        <v>4277</v>
      </c>
      <c r="E437" t="s">
        <v>4243</v>
      </c>
    </row>
    <row r="438" spans="1:5">
      <c r="A438" s="11">
        <v>3518</v>
      </c>
      <c r="B438" s="11">
        <v>6</v>
      </c>
      <c r="C438" t="s">
        <v>2422</v>
      </c>
      <c r="D438" s="11" t="s">
        <v>2423</v>
      </c>
      <c r="E438" t="s">
        <v>139</v>
      </c>
    </row>
    <row r="439" spans="1:5">
      <c r="A439" s="11">
        <v>4138</v>
      </c>
      <c r="B439" s="11">
        <v>0</v>
      </c>
      <c r="C439" t="s">
        <v>9763</v>
      </c>
      <c r="D439" s="11" t="s">
        <v>6363</v>
      </c>
      <c r="E439" t="s">
        <v>122</v>
      </c>
    </row>
    <row r="440" spans="1:5">
      <c r="A440" s="11">
        <v>1165</v>
      </c>
      <c r="B440" s="11">
        <v>185</v>
      </c>
      <c r="C440" t="s">
        <v>9764</v>
      </c>
      <c r="D440" s="11" t="s">
        <v>9765</v>
      </c>
      <c r="E440" t="s">
        <v>1131</v>
      </c>
    </row>
    <row r="441" spans="1:5">
      <c r="A441" s="11">
        <v>97</v>
      </c>
      <c r="B441" s="11">
        <v>1227</v>
      </c>
      <c r="C441" t="s">
        <v>817</v>
      </c>
      <c r="D441" s="11" t="s">
        <v>818</v>
      </c>
      <c r="E441" t="s">
        <v>123</v>
      </c>
    </row>
    <row r="442" spans="1:5">
      <c r="A442" s="11">
        <v>1551</v>
      </c>
      <c r="B442" s="11">
        <v>120</v>
      </c>
      <c r="C442" t="s">
        <v>2424</v>
      </c>
      <c r="D442" s="11" t="s">
        <v>2091</v>
      </c>
      <c r="E442" t="s">
        <v>814</v>
      </c>
    </row>
    <row r="443" spans="1:5">
      <c r="A443" s="11">
        <v>4138</v>
      </c>
      <c r="B443" s="11">
        <v>0</v>
      </c>
      <c r="C443" t="s">
        <v>2425</v>
      </c>
      <c r="D443" s="11" t="s">
        <v>2426</v>
      </c>
      <c r="E443" t="s">
        <v>124</v>
      </c>
    </row>
    <row r="444" spans="1:5">
      <c r="A444" s="11">
        <v>2823</v>
      </c>
      <c r="B444" s="11">
        <v>22</v>
      </c>
      <c r="C444" t="s">
        <v>2427</v>
      </c>
      <c r="D444" s="11" t="s">
        <v>2338</v>
      </c>
      <c r="E444" t="s">
        <v>124</v>
      </c>
    </row>
    <row r="445" spans="1:5">
      <c r="A445" s="11">
        <v>3445</v>
      </c>
      <c r="B445" s="11">
        <v>7</v>
      </c>
      <c r="C445" t="s">
        <v>7521</v>
      </c>
      <c r="D445" s="11" t="s">
        <v>8242</v>
      </c>
      <c r="E445" t="s">
        <v>790</v>
      </c>
    </row>
    <row r="446" spans="1:5">
      <c r="A446" s="11">
        <v>3709</v>
      </c>
      <c r="B446" s="11">
        <v>4</v>
      </c>
      <c r="C446" t="s">
        <v>7522</v>
      </c>
      <c r="D446" s="11" t="s">
        <v>3767</v>
      </c>
      <c r="E446" t="s">
        <v>996</v>
      </c>
    </row>
    <row r="447" spans="1:5">
      <c r="A447" s="11">
        <v>4017</v>
      </c>
      <c r="B447" s="11">
        <v>1</v>
      </c>
      <c r="C447" t="s">
        <v>9766</v>
      </c>
      <c r="D447" s="11" t="s">
        <v>5183</v>
      </c>
      <c r="E447" t="s">
        <v>142</v>
      </c>
    </row>
    <row r="448" spans="1:5">
      <c r="A448" s="11">
        <v>2609</v>
      </c>
      <c r="B448" s="11">
        <v>30</v>
      </c>
      <c r="C448" t="s">
        <v>2430</v>
      </c>
      <c r="D448" s="11" t="s">
        <v>2431</v>
      </c>
      <c r="E448" t="s">
        <v>1060</v>
      </c>
    </row>
    <row r="449" spans="1:5">
      <c r="A449" s="11">
        <v>3255</v>
      </c>
      <c r="B449" s="11">
        <v>10</v>
      </c>
      <c r="C449" t="s">
        <v>9767</v>
      </c>
      <c r="D449" s="11" t="s">
        <v>2512</v>
      </c>
      <c r="E449" t="s">
        <v>6690</v>
      </c>
    </row>
    <row r="450" spans="1:5">
      <c r="A450" s="11">
        <v>3612</v>
      </c>
      <c r="B450" s="11">
        <v>5</v>
      </c>
      <c r="C450" t="s">
        <v>9768</v>
      </c>
      <c r="D450" s="11" t="s">
        <v>7625</v>
      </c>
      <c r="E450" t="s">
        <v>9769</v>
      </c>
    </row>
    <row r="451" spans="1:5">
      <c r="A451" s="11">
        <v>3078</v>
      </c>
      <c r="B451" s="11">
        <v>14</v>
      </c>
      <c r="C451" t="s">
        <v>9770</v>
      </c>
      <c r="D451" s="11" t="s">
        <v>2434</v>
      </c>
      <c r="E451" t="s">
        <v>814</v>
      </c>
    </row>
    <row r="452" spans="1:5">
      <c r="A452" s="11">
        <v>993</v>
      </c>
      <c r="B452" s="11">
        <v>223</v>
      </c>
      <c r="C452" t="s">
        <v>2435</v>
      </c>
      <c r="D452" s="11" t="s">
        <v>2436</v>
      </c>
      <c r="E452" t="s">
        <v>128</v>
      </c>
    </row>
    <row r="453" spans="1:5">
      <c r="A453" s="11">
        <v>443</v>
      </c>
      <c r="B453" s="11">
        <v>549</v>
      </c>
      <c r="C453" t="s">
        <v>229</v>
      </c>
      <c r="D453" s="11" t="s">
        <v>230</v>
      </c>
      <c r="E453" t="s">
        <v>133</v>
      </c>
    </row>
    <row r="454" spans="1:5">
      <c r="A454" s="11">
        <v>3049</v>
      </c>
      <c r="B454" s="11">
        <v>15</v>
      </c>
      <c r="C454" t="s">
        <v>9771</v>
      </c>
      <c r="D454" s="11" t="s">
        <v>7109</v>
      </c>
      <c r="E454" t="s">
        <v>577</v>
      </c>
    </row>
    <row r="455" spans="1:5">
      <c r="A455" s="11">
        <v>1481</v>
      </c>
      <c r="B455" s="11">
        <v>128</v>
      </c>
      <c r="C455" t="s">
        <v>9772</v>
      </c>
      <c r="D455" s="11" t="s">
        <v>2438</v>
      </c>
      <c r="E455" t="s">
        <v>1002</v>
      </c>
    </row>
    <row r="456" spans="1:5">
      <c r="A456" s="11">
        <v>4138</v>
      </c>
      <c r="B456" s="11">
        <v>0</v>
      </c>
      <c r="C456" t="s">
        <v>2440</v>
      </c>
      <c r="D456" s="11" t="s">
        <v>2441</v>
      </c>
      <c r="E456" t="s">
        <v>133</v>
      </c>
    </row>
    <row r="457" spans="1:5">
      <c r="A457" s="11">
        <v>2592</v>
      </c>
      <c r="B457" s="11">
        <v>31</v>
      </c>
      <c r="C457" t="s">
        <v>9773</v>
      </c>
      <c r="D457" s="11" t="s">
        <v>3297</v>
      </c>
      <c r="E457" t="s">
        <v>826</v>
      </c>
    </row>
    <row r="458" spans="1:5">
      <c r="A458" s="11">
        <v>3896</v>
      </c>
      <c r="B458" s="11">
        <v>2</v>
      </c>
      <c r="C458" t="s">
        <v>7523</v>
      </c>
      <c r="D458" s="11" t="s">
        <v>3241</v>
      </c>
      <c r="E458" t="s">
        <v>565</v>
      </c>
    </row>
    <row r="459" spans="1:5">
      <c r="A459" s="11">
        <v>3809</v>
      </c>
      <c r="B459" s="11">
        <v>3</v>
      </c>
      <c r="C459" t="s">
        <v>9774</v>
      </c>
      <c r="D459" s="11" t="s">
        <v>9775</v>
      </c>
      <c r="E459" t="s">
        <v>152</v>
      </c>
    </row>
    <row r="460" spans="1:5">
      <c r="A460" s="11">
        <v>115</v>
      </c>
      <c r="B460" s="11">
        <v>1171</v>
      </c>
      <c r="C460" t="s">
        <v>1051</v>
      </c>
      <c r="D460" s="11" t="s">
        <v>2444</v>
      </c>
      <c r="E460" t="s">
        <v>122</v>
      </c>
    </row>
    <row r="461" spans="1:5">
      <c r="A461" s="11">
        <v>2177</v>
      </c>
      <c r="B461" s="11">
        <v>57</v>
      </c>
      <c r="C461" t="s">
        <v>2445</v>
      </c>
      <c r="D461" s="11" t="s">
        <v>2446</v>
      </c>
      <c r="E461" t="s">
        <v>138</v>
      </c>
    </row>
    <row r="462" spans="1:5">
      <c r="A462" s="11">
        <v>779</v>
      </c>
      <c r="B462" s="11">
        <v>304</v>
      </c>
      <c r="C462" t="s">
        <v>9776</v>
      </c>
      <c r="D462" s="11" t="s">
        <v>9777</v>
      </c>
      <c r="E462" t="s">
        <v>184</v>
      </c>
    </row>
    <row r="463" spans="1:5">
      <c r="A463" s="11">
        <v>327</v>
      </c>
      <c r="B463" s="11">
        <v>690</v>
      </c>
      <c r="C463" t="s">
        <v>9778</v>
      </c>
      <c r="D463" s="11" t="s">
        <v>9779</v>
      </c>
      <c r="E463" t="s">
        <v>2329</v>
      </c>
    </row>
    <row r="464" spans="1:5">
      <c r="A464" s="11">
        <v>2448</v>
      </c>
      <c r="B464" s="11">
        <v>39</v>
      </c>
      <c r="C464" t="s">
        <v>2448</v>
      </c>
      <c r="D464" s="11" t="s">
        <v>2449</v>
      </c>
      <c r="E464" t="s">
        <v>169</v>
      </c>
    </row>
    <row r="465" spans="1:5">
      <c r="A465" s="11">
        <v>3159</v>
      </c>
      <c r="B465" s="11">
        <v>12</v>
      </c>
      <c r="C465" t="s">
        <v>9780</v>
      </c>
      <c r="D465" s="11" t="s">
        <v>2956</v>
      </c>
      <c r="E465" t="s">
        <v>1646</v>
      </c>
    </row>
    <row r="466" spans="1:5">
      <c r="A466" s="11">
        <v>784</v>
      </c>
      <c r="B466" s="11">
        <v>302</v>
      </c>
      <c r="C466" t="s">
        <v>7524</v>
      </c>
      <c r="D466" s="11" t="s">
        <v>7525</v>
      </c>
      <c r="E466" t="s">
        <v>485</v>
      </c>
    </row>
    <row r="467" spans="1:5">
      <c r="A467" s="11">
        <v>3518</v>
      </c>
      <c r="B467" s="11">
        <v>6</v>
      </c>
      <c r="C467" t="s">
        <v>2451</v>
      </c>
      <c r="D467" s="11" t="s">
        <v>2452</v>
      </c>
      <c r="E467" t="s">
        <v>1134</v>
      </c>
    </row>
    <row r="468" spans="1:5">
      <c r="A468" s="11">
        <v>1662</v>
      </c>
      <c r="B468" s="11">
        <v>104</v>
      </c>
      <c r="C468" t="s">
        <v>7526</v>
      </c>
      <c r="D468" s="11" t="s">
        <v>7527</v>
      </c>
      <c r="E468" t="s">
        <v>751</v>
      </c>
    </row>
    <row r="469" spans="1:5">
      <c r="A469" s="11">
        <v>4138</v>
      </c>
      <c r="B469" s="11">
        <v>0</v>
      </c>
      <c r="C469" t="s">
        <v>7528</v>
      </c>
      <c r="D469" s="11" t="s">
        <v>493</v>
      </c>
      <c r="E469" t="s">
        <v>790</v>
      </c>
    </row>
    <row r="470" spans="1:5">
      <c r="A470" s="11">
        <v>3896</v>
      </c>
      <c r="B470" s="11">
        <v>2</v>
      </c>
      <c r="C470" t="s">
        <v>2453</v>
      </c>
      <c r="D470" s="11" t="s">
        <v>2454</v>
      </c>
      <c r="E470" t="s">
        <v>2309</v>
      </c>
    </row>
    <row r="471" spans="1:5">
      <c r="A471" s="11">
        <v>2888</v>
      </c>
      <c r="B471" s="11">
        <v>20</v>
      </c>
      <c r="C471" t="s">
        <v>7529</v>
      </c>
      <c r="D471" s="11" t="s">
        <v>3996</v>
      </c>
      <c r="E471" t="s">
        <v>1603</v>
      </c>
    </row>
    <row r="472" spans="1:5">
      <c r="A472" s="11">
        <v>2997</v>
      </c>
      <c r="B472" s="11">
        <v>17</v>
      </c>
      <c r="C472" t="s">
        <v>2455</v>
      </c>
      <c r="D472" s="11" t="s">
        <v>2283</v>
      </c>
      <c r="E472" t="s">
        <v>992</v>
      </c>
    </row>
    <row r="473" spans="1:5">
      <c r="A473" s="11">
        <v>3612</v>
      </c>
      <c r="B473" s="11">
        <v>5</v>
      </c>
      <c r="C473" t="s">
        <v>2455</v>
      </c>
      <c r="D473" s="11" t="s">
        <v>4796</v>
      </c>
      <c r="E473" t="s">
        <v>238</v>
      </c>
    </row>
    <row r="474" spans="1:5">
      <c r="A474" s="11">
        <v>4138</v>
      </c>
      <c r="B474" s="11">
        <v>0</v>
      </c>
      <c r="C474" t="s">
        <v>9781</v>
      </c>
      <c r="D474" s="11" t="s">
        <v>4633</v>
      </c>
      <c r="E474" t="s">
        <v>9782</v>
      </c>
    </row>
    <row r="475" spans="1:5">
      <c r="A475" s="11">
        <v>385</v>
      </c>
      <c r="B475" s="11">
        <v>617</v>
      </c>
      <c r="C475" t="s">
        <v>9783</v>
      </c>
      <c r="D475" s="11" t="s">
        <v>9784</v>
      </c>
      <c r="E475" t="s">
        <v>1115</v>
      </c>
    </row>
    <row r="476" spans="1:5">
      <c r="A476" s="11">
        <v>1566</v>
      </c>
      <c r="B476" s="11">
        <v>118</v>
      </c>
      <c r="C476" t="s">
        <v>2456</v>
      </c>
      <c r="D476" s="11" t="s">
        <v>2457</v>
      </c>
      <c r="E476" t="s">
        <v>765</v>
      </c>
    </row>
    <row r="477" spans="1:5">
      <c r="A477" s="11">
        <v>4138</v>
      </c>
      <c r="B477" s="11">
        <v>0</v>
      </c>
      <c r="C477" t="s">
        <v>9785</v>
      </c>
      <c r="D477" s="11" t="s">
        <v>4593</v>
      </c>
      <c r="E477" t="s">
        <v>407</v>
      </c>
    </row>
    <row r="478" spans="1:5">
      <c r="A478" s="11">
        <v>4138</v>
      </c>
      <c r="B478" s="11">
        <v>0</v>
      </c>
      <c r="C478" t="s">
        <v>2458</v>
      </c>
      <c r="D478" s="11" t="s">
        <v>2459</v>
      </c>
      <c r="E478" t="s">
        <v>130</v>
      </c>
    </row>
    <row r="479" spans="1:5">
      <c r="A479" s="11">
        <v>676</v>
      </c>
      <c r="B479" s="11">
        <v>361</v>
      </c>
      <c r="C479" t="s">
        <v>9786</v>
      </c>
      <c r="D479" s="11" t="s">
        <v>9787</v>
      </c>
      <c r="E479" t="s">
        <v>138</v>
      </c>
    </row>
    <row r="480" spans="1:5">
      <c r="A480" s="11">
        <v>3896</v>
      </c>
      <c r="B480" s="11">
        <v>2</v>
      </c>
      <c r="C480" t="s">
        <v>2460</v>
      </c>
      <c r="D480" s="11" t="s">
        <v>2461</v>
      </c>
      <c r="E480" t="s">
        <v>744</v>
      </c>
    </row>
    <row r="481" spans="1:5">
      <c r="A481" s="11">
        <v>3518</v>
      </c>
      <c r="B481" s="11">
        <v>6</v>
      </c>
      <c r="C481" t="s">
        <v>9788</v>
      </c>
      <c r="D481" s="11" t="s">
        <v>2149</v>
      </c>
      <c r="E481" t="s">
        <v>769</v>
      </c>
    </row>
    <row r="482" spans="1:5">
      <c r="A482" s="11">
        <v>1711</v>
      </c>
      <c r="B482" s="11">
        <v>100</v>
      </c>
      <c r="C482" t="s">
        <v>2463</v>
      </c>
      <c r="D482" s="11" t="s">
        <v>2464</v>
      </c>
      <c r="E482" t="s">
        <v>1066</v>
      </c>
    </row>
    <row r="483" spans="1:5">
      <c r="A483" s="11">
        <v>3204</v>
      </c>
      <c r="B483" s="11">
        <v>11</v>
      </c>
      <c r="C483" t="s">
        <v>7530</v>
      </c>
      <c r="D483" s="11" t="s">
        <v>3755</v>
      </c>
      <c r="E483" t="s">
        <v>126</v>
      </c>
    </row>
    <row r="484" spans="1:5">
      <c r="A484" s="11">
        <v>2565</v>
      </c>
      <c r="B484" s="11">
        <v>32</v>
      </c>
      <c r="C484" t="s">
        <v>2465</v>
      </c>
      <c r="D484" s="11" t="s">
        <v>2466</v>
      </c>
      <c r="E484" t="s">
        <v>123</v>
      </c>
    </row>
    <row r="485" spans="1:5">
      <c r="A485" s="11">
        <v>3518</v>
      </c>
      <c r="B485" s="11">
        <v>6</v>
      </c>
      <c r="C485" t="s">
        <v>2467</v>
      </c>
      <c r="D485" s="11" t="s">
        <v>2468</v>
      </c>
      <c r="E485" t="s">
        <v>145</v>
      </c>
    </row>
    <row r="486" spans="1:5">
      <c r="A486" s="11">
        <v>2528</v>
      </c>
      <c r="B486" s="11">
        <v>34</v>
      </c>
      <c r="C486" t="s">
        <v>2469</v>
      </c>
      <c r="D486" s="11" t="s">
        <v>2470</v>
      </c>
      <c r="E486" t="s">
        <v>1646</v>
      </c>
    </row>
    <row r="487" spans="1:5">
      <c r="A487" s="11">
        <v>1576</v>
      </c>
      <c r="B487" s="11">
        <v>117</v>
      </c>
      <c r="C487" t="s">
        <v>2472</v>
      </c>
      <c r="D487" s="11" t="s">
        <v>2473</v>
      </c>
      <c r="E487" t="s">
        <v>123</v>
      </c>
    </row>
    <row r="488" spans="1:5">
      <c r="A488" s="11">
        <v>934</v>
      </c>
      <c r="B488" s="11">
        <v>242</v>
      </c>
      <c r="C488" t="s">
        <v>9789</v>
      </c>
      <c r="D488" s="11" t="s">
        <v>9790</v>
      </c>
      <c r="E488" t="s">
        <v>1046</v>
      </c>
    </row>
    <row r="489" spans="1:5">
      <c r="A489" s="11">
        <v>4017</v>
      </c>
      <c r="B489" s="11">
        <v>1</v>
      </c>
      <c r="C489" t="s">
        <v>9791</v>
      </c>
      <c r="D489" s="11" t="s">
        <v>2459</v>
      </c>
      <c r="E489" t="s">
        <v>1620</v>
      </c>
    </row>
    <row r="490" spans="1:5">
      <c r="A490" s="11">
        <v>4138</v>
      </c>
      <c r="B490" s="11">
        <v>0</v>
      </c>
      <c r="C490" t="s">
        <v>9791</v>
      </c>
      <c r="D490" s="11" t="s">
        <v>4171</v>
      </c>
      <c r="E490" t="s">
        <v>1077</v>
      </c>
    </row>
    <row r="491" spans="1:5">
      <c r="A491" s="11">
        <v>2253</v>
      </c>
      <c r="B491" s="11">
        <v>51</v>
      </c>
      <c r="C491" t="s">
        <v>9792</v>
      </c>
      <c r="D491" s="11" t="s">
        <v>7489</v>
      </c>
      <c r="E491" t="s">
        <v>754</v>
      </c>
    </row>
    <row r="492" spans="1:5">
      <c r="A492" s="11">
        <v>4138</v>
      </c>
      <c r="B492" s="11">
        <v>0</v>
      </c>
      <c r="C492" t="s">
        <v>9793</v>
      </c>
      <c r="D492" s="11" t="s">
        <v>9644</v>
      </c>
      <c r="E492" t="s">
        <v>142</v>
      </c>
    </row>
    <row r="493" spans="1:5">
      <c r="A493" s="11">
        <v>4138</v>
      </c>
      <c r="B493" s="11">
        <v>0</v>
      </c>
      <c r="C493" t="s">
        <v>9794</v>
      </c>
      <c r="D493" s="11" t="s">
        <v>9644</v>
      </c>
      <c r="E493" t="s">
        <v>142</v>
      </c>
    </row>
    <row r="494" spans="1:5">
      <c r="A494" s="11">
        <v>80</v>
      </c>
      <c r="B494" s="11">
        <v>1312</v>
      </c>
      <c r="C494" t="s">
        <v>233</v>
      </c>
      <c r="D494" s="11" t="s">
        <v>234</v>
      </c>
      <c r="E494" t="s">
        <v>122</v>
      </c>
    </row>
    <row r="495" spans="1:5">
      <c r="A495" s="11">
        <v>4138</v>
      </c>
      <c r="B495" s="11">
        <v>0</v>
      </c>
      <c r="C495" t="s">
        <v>9795</v>
      </c>
      <c r="D495" s="11" t="s">
        <v>4882</v>
      </c>
      <c r="E495" t="s">
        <v>128</v>
      </c>
    </row>
    <row r="496" spans="1:5">
      <c r="A496" s="11">
        <v>3896</v>
      </c>
      <c r="B496" s="11">
        <v>2</v>
      </c>
      <c r="C496" t="s">
        <v>9796</v>
      </c>
      <c r="D496" s="11" t="s">
        <v>9797</v>
      </c>
      <c r="E496" t="s">
        <v>814</v>
      </c>
    </row>
    <row r="497" spans="1:5">
      <c r="A497" s="11">
        <v>914</v>
      </c>
      <c r="B497" s="11">
        <v>248</v>
      </c>
      <c r="C497" t="s">
        <v>7531</v>
      </c>
      <c r="D497" s="11" t="s">
        <v>791</v>
      </c>
      <c r="E497" t="s">
        <v>222</v>
      </c>
    </row>
    <row r="498" spans="1:5">
      <c r="A498" s="11">
        <v>4138</v>
      </c>
      <c r="B498" s="11">
        <v>0</v>
      </c>
      <c r="C498" t="s">
        <v>9798</v>
      </c>
      <c r="D498" s="11" t="s">
        <v>7832</v>
      </c>
      <c r="E498" t="s">
        <v>122</v>
      </c>
    </row>
    <row r="499" spans="1:5">
      <c r="A499" s="11">
        <v>3386</v>
      </c>
      <c r="B499" s="11">
        <v>8</v>
      </c>
      <c r="C499" t="s">
        <v>9799</v>
      </c>
      <c r="D499" s="11" t="s">
        <v>2886</v>
      </c>
      <c r="E499" t="s">
        <v>190</v>
      </c>
    </row>
    <row r="500" spans="1:5">
      <c r="A500" s="11">
        <v>2921</v>
      </c>
      <c r="B500" s="11">
        <v>19</v>
      </c>
      <c r="C500" t="s">
        <v>7532</v>
      </c>
      <c r="D500" s="11" t="s">
        <v>2724</v>
      </c>
      <c r="E500" t="s">
        <v>4878</v>
      </c>
    </row>
    <row r="501" spans="1:5">
      <c r="A501" s="11">
        <v>2693</v>
      </c>
      <c r="B501" s="11">
        <v>27</v>
      </c>
      <c r="C501" t="s">
        <v>7533</v>
      </c>
      <c r="D501" s="11" t="s">
        <v>2449</v>
      </c>
      <c r="E501" t="s">
        <v>1077</v>
      </c>
    </row>
    <row r="502" spans="1:5">
      <c r="A502" s="11">
        <v>1519</v>
      </c>
      <c r="B502" s="11">
        <v>124</v>
      </c>
      <c r="C502" t="s">
        <v>9800</v>
      </c>
      <c r="D502" s="11" t="s">
        <v>824</v>
      </c>
      <c r="E502" t="s">
        <v>1001</v>
      </c>
    </row>
    <row r="503" spans="1:5">
      <c r="A503" s="11">
        <v>4138</v>
      </c>
      <c r="B503" s="11">
        <v>0</v>
      </c>
      <c r="C503" t="s">
        <v>9801</v>
      </c>
      <c r="D503" s="11" t="s">
        <v>4309</v>
      </c>
      <c r="E503" t="s">
        <v>1958</v>
      </c>
    </row>
    <row r="504" spans="1:5">
      <c r="A504" s="11">
        <v>1278</v>
      </c>
      <c r="B504" s="11">
        <v>162</v>
      </c>
      <c r="C504" t="s">
        <v>9802</v>
      </c>
      <c r="D504" s="11" t="s">
        <v>1320</v>
      </c>
      <c r="E504" t="s">
        <v>9803</v>
      </c>
    </row>
    <row r="505" spans="1:5">
      <c r="A505" s="11">
        <v>2727</v>
      </c>
      <c r="B505" s="11">
        <v>26</v>
      </c>
      <c r="C505" t="s">
        <v>2476</v>
      </c>
      <c r="D505" s="11" t="s">
        <v>2477</v>
      </c>
      <c r="E505" t="s">
        <v>1001</v>
      </c>
    </row>
    <row r="506" spans="1:5">
      <c r="A506" s="11">
        <v>2771</v>
      </c>
      <c r="B506" s="11">
        <v>24</v>
      </c>
      <c r="C506" t="s">
        <v>2476</v>
      </c>
      <c r="D506" s="11" t="s">
        <v>2478</v>
      </c>
      <c r="E506" t="s">
        <v>767</v>
      </c>
    </row>
    <row r="507" spans="1:5">
      <c r="A507" s="11">
        <v>4017</v>
      </c>
      <c r="B507" s="11">
        <v>1</v>
      </c>
      <c r="C507" t="s">
        <v>9804</v>
      </c>
      <c r="D507" s="11" t="s">
        <v>9805</v>
      </c>
      <c r="E507" t="s">
        <v>3797</v>
      </c>
    </row>
    <row r="508" spans="1:5">
      <c r="A508" s="11">
        <v>384</v>
      </c>
      <c r="B508" s="11">
        <v>618</v>
      </c>
      <c r="C508" t="s">
        <v>236</v>
      </c>
      <c r="D508" s="11" t="s">
        <v>237</v>
      </c>
      <c r="E508" t="s">
        <v>123</v>
      </c>
    </row>
    <row r="509" spans="1:5">
      <c r="A509" s="11">
        <v>4138</v>
      </c>
      <c r="B509" s="11">
        <v>0</v>
      </c>
      <c r="C509" t="s">
        <v>9806</v>
      </c>
      <c r="D509" s="11" t="s">
        <v>2197</v>
      </c>
      <c r="E509" t="s">
        <v>122</v>
      </c>
    </row>
    <row r="510" spans="1:5">
      <c r="A510" s="11">
        <v>4138</v>
      </c>
      <c r="B510" s="11">
        <v>0</v>
      </c>
      <c r="C510" t="s">
        <v>9807</v>
      </c>
      <c r="D510" s="11" t="s">
        <v>9808</v>
      </c>
      <c r="E510" t="s">
        <v>122</v>
      </c>
    </row>
    <row r="511" spans="1:5">
      <c r="A511" s="11">
        <v>3445</v>
      </c>
      <c r="B511" s="11">
        <v>7</v>
      </c>
      <c r="C511" t="s">
        <v>9809</v>
      </c>
      <c r="D511" s="11" t="s">
        <v>2305</v>
      </c>
      <c r="E511" t="s">
        <v>997</v>
      </c>
    </row>
    <row r="512" spans="1:5">
      <c r="A512" s="11">
        <v>2592</v>
      </c>
      <c r="B512" s="11">
        <v>31</v>
      </c>
      <c r="C512" t="s">
        <v>9810</v>
      </c>
      <c r="D512" s="11" t="s">
        <v>4272</v>
      </c>
      <c r="E512" t="s">
        <v>997</v>
      </c>
    </row>
    <row r="513" spans="1:5">
      <c r="A513" s="11">
        <v>3518</v>
      </c>
      <c r="B513" s="11">
        <v>6</v>
      </c>
      <c r="C513" t="s">
        <v>9811</v>
      </c>
      <c r="D513" s="11" t="s">
        <v>4191</v>
      </c>
      <c r="E513" t="s">
        <v>997</v>
      </c>
    </row>
    <row r="514" spans="1:5">
      <c r="A514" s="11">
        <v>1258</v>
      </c>
      <c r="B514" s="11">
        <v>166</v>
      </c>
      <c r="C514" t="s">
        <v>9812</v>
      </c>
      <c r="D514" s="11" t="s">
        <v>829</v>
      </c>
      <c r="E514" t="s">
        <v>1095</v>
      </c>
    </row>
    <row r="515" spans="1:5">
      <c r="A515" s="11">
        <v>1519</v>
      </c>
      <c r="B515" s="11">
        <v>124</v>
      </c>
      <c r="C515" t="s">
        <v>2481</v>
      </c>
      <c r="D515" s="11" t="s">
        <v>2482</v>
      </c>
      <c r="E515" t="s">
        <v>128</v>
      </c>
    </row>
    <row r="516" spans="1:5">
      <c r="A516" s="11">
        <v>4138</v>
      </c>
      <c r="B516" s="11">
        <v>0</v>
      </c>
      <c r="C516" t="s">
        <v>9813</v>
      </c>
      <c r="D516" s="11" t="s">
        <v>7980</v>
      </c>
      <c r="E516" t="s">
        <v>162</v>
      </c>
    </row>
    <row r="517" spans="1:5">
      <c r="A517" s="11">
        <v>661</v>
      </c>
      <c r="B517" s="11">
        <v>368</v>
      </c>
      <c r="C517" t="s">
        <v>1921</v>
      </c>
      <c r="D517" s="11" t="s">
        <v>1876</v>
      </c>
      <c r="E517" t="s">
        <v>145</v>
      </c>
    </row>
    <row r="518" spans="1:5">
      <c r="A518" s="11">
        <v>2110</v>
      </c>
      <c r="B518" s="11">
        <v>63</v>
      </c>
      <c r="C518" t="s">
        <v>239</v>
      </c>
      <c r="D518" s="11" t="s">
        <v>2359</v>
      </c>
      <c r="E518" t="s">
        <v>1877</v>
      </c>
    </row>
    <row r="519" spans="1:5">
      <c r="A519" s="11">
        <v>3518</v>
      </c>
      <c r="B519" s="11">
        <v>6</v>
      </c>
      <c r="C519" t="s">
        <v>9814</v>
      </c>
      <c r="D519" s="11" t="s">
        <v>9815</v>
      </c>
      <c r="E519" t="s">
        <v>128</v>
      </c>
    </row>
    <row r="520" spans="1:5">
      <c r="A520" s="11">
        <v>3612</v>
      </c>
      <c r="B520" s="11">
        <v>5</v>
      </c>
      <c r="C520" t="s">
        <v>7534</v>
      </c>
      <c r="D520" s="11" t="s">
        <v>7535</v>
      </c>
      <c r="E520" t="s">
        <v>622</v>
      </c>
    </row>
    <row r="521" spans="1:5">
      <c r="A521" s="11">
        <v>2242</v>
      </c>
      <c r="B521" s="11">
        <v>52</v>
      </c>
      <c r="C521" t="s">
        <v>9816</v>
      </c>
      <c r="D521" s="11" t="s">
        <v>4005</v>
      </c>
      <c r="E521" t="s">
        <v>1285</v>
      </c>
    </row>
    <row r="522" spans="1:5">
      <c r="A522" s="11">
        <v>4138</v>
      </c>
      <c r="B522" s="11">
        <v>0</v>
      </c>
      <c r="C522" t="s">
        <v>9817</v>
      </c>
      <c r="D522" s="11" t="s">
        <v>9818</v>
      </c>
      <c r="E522" t="s">
        <v>9569</v>
      </c>
    </row>
    <row r="523" spans="1:5">
      <c r="A523" s="11">
        <v>2957</v>
      </c>
      <c r="B523" s="11">
        <v>18</v>
      </c>
      <c r="C523" t="s">
        <v>9819</v>
      </c>
      <c r="D523" s="11" t="s">
        <v>6275</v>
      </c>
      <c r="E523" t="s">
        <v>1802</v>
      </c>
    </row>
    <row r="524" spans="1:5">
      <c r="A524" s="11">
        <v>2288</v>
      </c>
      <c r="B524" s="11">
        <v>49</v>
      </c>
      <c r="C524" t="s">
        <v>9820</v>
      </c>
      <c r="D524" s="11" t="s">
        <v>2962</v>
      </c>
      <c r="E524" t="s">
        <v>2028</v>
      </c>
    </row>
    <row r="525" spans="1:5">
      <c r="A525" s="11">
        <v>3445</v>
      </c>
      <c r="B525" s="11">
        <v>7</v>
      </c>
      <c r="C525" t="s">
        <v>2485</v>
      </c>
      <c r="D525" s="11" t="s">
        <v>2486</v>
      </c>
      <c r="E525" t="s">
        <v>139</v>
      </c>
    </row>
    <row r="526" spans="1:5">
      <c r="A526" s="11">
        <v>1240</v>
      </c>
      <c r="B526" s="11">
        <v>170</v>
      </c>
      <c r="C526" t="s">
        <v>2487</v>
      </c>
      <c r="D526" s="11" t="s">
        <v>2488</v>
      </c>
      <c r="E526" t="s">
        <v>2489</v>
      </c>
    </row>
    <row r="527" spans="1:5">
      <c r="A527" s="11">
        <v>4138</v>
      </c>
      <c r="B527" s="11">
        <v>0</v>
      </c>
      <c r="C527" t="s">
        <v>7536</v>
      </c>
      <c r="D527" s="11" t="s">
        <v>4796</v>
      </c>
      <c r="E527" t="s">
        <v>1001</v>
      </c>
    </row>
    <row r="528" spans="1:5">
      <c r="A528" s="11">
        <v>4138</v>
      </c>
      <c r="B528" s="11">
        <v>0</v>
      </c>
      <c r="C528" t="s">
        <v>2490</v>
      </c>
      <c r="D528" s="11" t="s">
        <v>2491</v>
      </c>
      <c r="E528" t="s">
        <v>169</v>
      </c>
    </row>
    <row r="529" spans="1:5">
      <c r="A529" s="11">
        <v>375</v>
      </c>
      <c r="B529" s="11">
        <v>626</v>
      </c>
      <c r="C529" t="s">
        <v>2492</v>
      </c>
      <c r="D529" s="11" t="s">
        <v>505</v>
      </c>
      <c r="E529" t="s">
        <v>2489</v>
      </c>
    </row>
    <row r="530" spans="1:5">
      <c r="A530" s="11">
        <v>3709</v>
      </c>
      <c r="B530" s="11">
        <v>4</v>
      </c>
      <c r="C530" t="s">
        <v>2493</v>
      </c>
      <c r="D530" s="11" t="s">
        <v>2494</v>
      </c>
      <c r="E530" t="s">
        <v>814</v>
      </c>
    </row>
    <row r="531" spans="1:5">
      <c r="A531" s="11">
        <v>1003</v>
      </c>
      <c r="B531" s="11">
        <v>219</v>
      </c>
      <c r="C531" t="s">
        <v>7537</v>
      </c>
      <c r="D531" s="11" t="s">
        <v>2369</v>
      </c>
      <c r="E531" t="s">
        <v>135</v>
      </c>
    </row>
    <row r="532" spans="1:5">
      <c r="A532" s="11">
        <v>2847</v>
      </c>
      <c r="B532" s="11">
        <v>21</v>
      </c>
      <c r="C532" t="s">
        <v>7538</v>
      </c>
      <c r="D532" s="11" t="s">
        <v>5186</v>
      </c>
      <c r="E532" t="s">
        <v>759</v>
      </c>
    </row>
    <row r="533" spans="1:5">
      <c r="A533" s="11">
        <v>1801</v>
      </c>
      <c r="B533" s="11">
        <v>92</v>
      </c>
      <c r="C533" t="s">
        <v>2495</v>
      </c>
      <c r="D533" s="11" t="s">
        <v>2496</v>
      </c>
      <c r="E533" t="s">
        <v>128</v>
      </c>
    </row>
    <row r="534" spans="1:5">
      <c r="A534" s="11">
        <v>4138</v>
      </c>
      <c r="B534" s="11">
        <v>0</v>
      </c>
      <c r="C534" t="s">
        <v>9821</v>
      </c>
      <c r="D534" s="11" t="s">
        <v>5374</v>
      </c>
      <c r="E534" t="s">
        <v>740</v>
      </c>
    </row>
    <row r="535" spans="1:5">
      <c r="A535" s="11">
        <v>4138</v>
      </c>
      <c r="B535" s="11">
        <v>0</v>
      </c>
      <c r="C535" t="s">
        <v>9822</v>
      </c>
      <c r="D535" s="11" t="s">
        <v>9823</v>
      </c>
      <c r="E535" t="s">
        <v>130</v>
      </c>
    </row>
    <row r="536" spans="1:5">
      <c r="A536" s="11">
        <v>4138</v>
      </c>
      <c r="B536" s="11">
        <v>0</v>
      </c>
      <c r="C536" t="s">
        <v>9824</v>
      </c>
      <c r="D536" s="11" t="s">
        <v>9823</v>
      </c>
      <c r="E536" t="s">
        <v>130</v>
      </c>
    </row>
    <row r="537" spans="1:5">
      <c r="A537" s="11">
        <v>1739</v>
      </c>
      <c r="B537" s="11">
        <v>98</v>
      </c>
      <c r="C537" t="s">
        <v>2499</v>
      </c>
      <c r="D537" s="11" t="s">
        <v>1918</v>
      </c>
      <c r="E537" t="s">
        <v>742</v>
      </c>
    </row>
    <row r="538" spans="1:5">
      <c r="A538" s="11">
        <v>1595</v>
      </c>
      <c r="B538" s="11">
        <v>113</v>
      </c>
      <c r="C538" t="s">
        <v>2500</v>
      </c>
      <c r="D538" s="11" t="s">
        <v>2501</v>
      </c>
      <c r="E538" t="s">
        <v>139</v>
      </c>
    </row>
    <row r="539" spans="1:5">
      <c r="A539" s="11">
        <v>105</v>
      </c>
      <c r="B539" s="11">
        <v>1197</v>
      </c>
      <c r="C539" t="s">
        <v>241</v>
      </c>
      <c r="D539" s="11" t="s">
        <v>242</v>
      </c>
      <c r="E539" t="s">
        <v>747</v>
      </c>
    </row>
    <row r="540" spans="1:5">
      <c r="A540" s="11">
        <v>2448</v>
      </c>
      <c r="B540" s="11">
        <v>39</v>
      </c>
      <c r="C540" t="s">
        <v>7539</v>
      </c>
      <c r="D540" s="11" t="s">
        <v>3193</v>
      </c>
      <c r="E540" t="s">
        <v>150</v>
      </c>
    </row>
    <row r="541" spans="1:5">
      <c r="A541" s="11">
        <v>4138</v>
      </c>
      <c r="B541" s="11">
        <v>0</v>
      </c>
      <c r="C541" t="s">
        <v>2502</v>
      </c>
      <c r="D541" s="11" t="s">
        <v>2346</v>
      </c>
      <c r="E541" t="s">
        <v>307</v>
      </c>
    </row>
    <row r="542" spans="1:5">
      <c r="A542" s="11">
        <v>252</v>
      </c>
      <c r="B542" s="11">
        <v>827</v>
      </c>
      <c r="C542" t="s">
        <v>243</v>
      </c>
      <c r="D542" s="11" t="s">
        <v>244</v>
      </c>
      <c r="E542" t="s">
        <v>144</v>
      </c>
    </row>
    <row r="543" spans="1:5">
      <c r="A543" s="11">
        <v>4138</v>
      </c>
      <c r="B543" s="11">
        <v>0</v>
      </c>
      <c r="C543" t="s">
        <v>9825</v>
      </c>
      <c r="D543" s="11" t="s">
        <v>2144</v>
      </c>
      <c r="E543" t="s">
        <v>765</v>
      </c>
    </row>
    <row r="544" spans="1:5">
      <c r="A544" s="11">
        <v>4138</v>
      </c>
      <c r="B544" s="11">
        <v>0</v>
      </c>
      <c r="C544" t="s">
        <v>9826</v>
      </c>
      <c r="D544" s="11" t="s">
        <v>9827</v>
      </c>
      <c r="E544" t="s">
        <v>814</v>
      </c>
    </row>
    <row r="545" spans="1:5">
      <c r="A545" s="11">
        <v>4138</v>
      </c>
      <c r="B545" s="11">
        <v>0</v>
      </c>
      <c r="C545" t="s">
        <v>9828</v>
      </c>
      <c r="D545" s="11" t="s">
        <v>6457</v>
      </c>
      <c r="E545" t="s">
        <v>407</v>
      </c>
    </row>
    <row r="546" spans="1:5">
      <c r="A546" s="11">
        <v>1928</v>
      </c>
      <c r="B546" s="11">
        <v>79</v>
      </c>
      <c r="C546" t="s">
        <v>2504</v>
      </c>
      <c r="D546" s="11" t="s">
        <v>2505</v>
      </c>
      <c r="E546" t="s">
        <v>1001</v>
      </c>
    </row>
    <row r="547" spans="1:5">
      <c r="A547" s="11">
        <v>3386</v>
      </c>
      <c r="B547" s="11">
        <v>8</v>
      </c>
      <c r="C547" t="s">
        <v>7540</v>
      </c>
      <c r="D547" s="11" t="s">
        <v>7541</v>
      </c>
      <c r="E547" t="s">
        <v>1001</v>
      </c>
    </row>
    <row r="548" spans="1:5">
      <c r="A548" s="11">
        <v>82</v>
      </c>
      <c r="B548" s="11">
        <v>1310</v>
      </c>
      <c r="C548" t="s">
        <v>9829</v>
      </c>
      <c r="D548" s="11" t="s">
        <v>9830</v>
      </c>
      <c r="E548" t="s">
        <v>128</v>
      </c>
    </row>
    <row r="549" spans="1:5">
      <c r="A549" s="11">
        <v>534</v>
      </c>
      <c r="B549" s="11">
        <v>459</v>
      </c>
      <c r="C549" t="s">
        <v>1053</v>
      </c>
      <c r="D549" s="11" t="s">
        <v>1054</v>
      </c>
      <c r="E549" t="s">
        <v>145</v>
      </c>
    </row>
    <row r="550" spans="1:5">
      <c r="A550" s="11">
        <v>291</v>
      </c>
      <c r="B550" s="11">
        <v>761</v>
      </c>
      <c r="C550" t="s">
        <v>828</v>
      </c>
      <c r="D550" s="11" t="s">
        <v>829</v>
      </c>
      <c r="E550" t="s">
        <v>747</v>
      </c>
    </row>
    <row r="551" spans="1:5">
      <c r="A551" s="11">
        <v>4138</v>
      </c>
      <c r="B551" s="11">
        <v>0</v>
      </c>
      <c r="C551" t="s">
        <v>7542</v>
      </c>
      <c r="D551" s="11" t="s">
        <v>7543</v>
      </c>
      <c r="E551" t="s">
        <v>308</v>
      </c>
    </row>
    <row r="552" spans="1:5">
      <c r="A552" s="11">
        <v>493</v>
      </c>
      <c r="B552" s="11">
        <v>498</v>
      </c>
      <c r="C552" t="s">
        <v>245</v>
      </c>
      <c r="D552" s="11" t="s">
        <v>246</v>
      </c>
      <c r="E552" t="s">
        <v>139</v>
      </c>
    </row>
    <row r="553" spans="1:5">
      <c r="A553" s="11">
        <v>95</v>
      </c>
      <c r="B553" s="11">
        <v>1241</v>
      </c>
      <c r="C553" t="s">
        <v>247</v>
      </c>
      <c r="D553" s="11" t="s">
        <v>248</v>
      </c>
      <c r="E553" t="s">
        <v>1263</v>
      </c>
    </row>
    <row r="554" spans="1:5">
      <c r="A554" s="11">
        <v>1438</v>
      </c>
      <c r="B554" s="11">
        <v>136</v>
      </c>
      <c r="C554" t="s">
        <v>2507</v>
      </c>
      <c r="D554" s="11" t="s">
        <v>2508</v>
      </c>
      <c r="E554" t="s">
        <v>850</v>
      </c>
    </row>
    <row r="555" spans="1:5">
      <c r="A555" s="11">
        <v>4138</v>
      </c>
      <c r="B555" s="11">
        <v>0</v>
      </c>
      <c r="C555" t="s">
        <v>9831</v>
      </c>
      <c r="D555" s="11" t="s">
        <v>2557</v>
      </c>
      <c r="E555" t="s">
        <v>769</v>
      </c>
    </row>
    <row r="556" spans="1:5">
      <c r="A556" s="11">
        <v>1639</v>
      </c>
      <c r="B556" s="11">
        <v>107</v>
      </c>
      <c r="C556" t="s">
        <v>2509</v>
      </c>
      <c r="D556" s="11" t="s">
        <v>2510</v>
      </c>
      <c r="E556" t="s">
        <v>145</v>
      </c>
    </row>
    <row r="557" spans="1:5">
      <c r="A557" s="11">
        <v>457</v>
      </c>
      <c r="B557" s="11">
        <v>537</v>
      </c>
      <c r="C557" t="s">
        <v>2511</v>
      </c>
      <c r="D557" s="11" t="s">
        <v>2512</v>
      </c>
      <c r="E557" t="s">
        <v>850</v>
      </c>
    </row>
    <row r="558" spans="1:5">
      <c r="A558" s="11">
        <v>1585</v>
      </c>
      <c r="B558" s="11">
        <v>115</v>
      </c>
      <c r="C558" t="s">
        <v>2514</v>
      </c>
      <c r="D558" s="11" t="s">
        <v>2515</v>
      </c>
      <c r="E558" t="s">
        <v>138</v>
      </c>
    </row>
    <row r="559" spans="1:5">
      <c r="A559" s="11">
        <v>513</v>
      </c>
      <c r="B559" s="11">
        <v>479</v>
      </c>
      <c r="C559" t="s">
        <v>2516</v>
      </c>
      <c r="D559" s="11" t="s">
        <v>852</v>
      </c>
      <c r="E559" t="s">
        <v>162</v>
      </c>
    </row>
    <row r="560" spans="1:5">
      <c r="A560" s="11">
        <v>2166</v>
      </c>
      <c r="B560" s="11">
        <v>58</v>
      </c>
      <c r="C560" t="s">
        <v>2518</v>
      </c>
      <c r="D560" s="11" t="s">
        <v>2519</v>
      </c>
      <c r="E560" t="s">
        <v>997</v>
      </c>
    </row>
    <row r="561" spans="1:5">
      <c r="A561" s="11">
        <v>3709</v>
      </c>
      <c r="B561" s="11">
        <v>4</v>
      </c>
      <c r="C561" t="s">
        <v>9832</v>
      </c>
      <c r="D561" s="11" t="s">
        <v>9833</v>
      </c>
      <c r="E561" t="s">
        <v>122</v>
      </c>
    </row>
    <row r="562" spans="1:5">
      <c r="A562" s="11">
        <v>3709</v>
      </c>
      <c r="B562" s="11">
        <v>4</v>
      </c>
      <c r="C562" t="s">
        <v>9834</v>
      </c>
      <c r="D562" s="11" t="s">
        <v>3985</v>
      </c>
      <c r="E562" t="s">
        <v>140</v>
      </c>
    </row>
    <row r="563" spans="1:5">
      <c r="A563" s="11">
        <v>3612</v>
      </c>
      <c r="B563" s="11">
        <v>5</v>
      </c>
      <c r="C563" t="s">
        <v>9835</v>
      </c>
      <c r="D563" s="11" t="s">
        <v>9833</v>
      </c>
      <c r="E563" t="s">
        <v>122</v>
      </c>
    </row>
    <row r="564" spans="1:5">
      <c r="A564" s="11">
        <v>2362</v>
      </c>
      <c r="B564" s="11">
        <v>44</v>
      </c>
      <c r="C564" t="s">
        <v>7544</v>
      </c>
      <c r="D564" s="11" t="s">
        <v>7545</v>
      </c>
      <c r="E564" t="s">
        <v>997</v>
      </c>
    </row>
    <row r="565" spans="1:5">
      <c r="A565" s="11">
        <v>1625</v>
      </c>
      <c r="B565" s="11">
        <v>108</v>
      </c>
      <c r="C565" t="s">
        <v>7546</v>
      </c>
      <c r="D565" s="11" t="s">
        <v>2639</v>
      </c>
      <c r="E565" t="s">
        <v>996</v>
      </c>
    </row>
    <row r="566" spans="1:5">
      <c r="A566" s="11">
        <v>3612</v>
      </c>
      <c r="B566" s="11">
        <v>5</v>
      </c>
      <c r="C566" t="s">
        <v>9836</v>
      </c>
      <c r="D566" s="11" t="s">
        <v>7705</v>
      </c>
      <c r="E566" t="s">
        <v>725</v>
      </c>
    </row>
    <row r="567" spans="1:5">
      <c r="A567" s="11">
        <v>485</v>
      </c>
      <c r="B567" s="11">
        <v>510</v>
      </c>
      <c r="C567" t="s">
        <v>7547</v>
      </c>
      <c r="D567" s="11" t="s">
        <v>7548</v>
      </c>
      <c r="E567" t="s">
        <v>129</v>
      </c>
    </row>
    <row r="568" spans="1:5">
      <c r="A568" s="11">
        <v>4017</v>
      </c>
      <c r="B568" s="11">
        <v>1</v>
      </c>
      <c r="C568" t="s">
        <v>9837</v>
      </c>
      <c r="D568" s="11" t="s">
        <v>2327</v>
      </c>
      <c r="E568" t="s">
        <v>135</v>
      </c>
    </row>
    <row r="569" spans="1:5">
      <c r="A569" s="11">
        <v>4138</v>
      </c>
      <c r="B569" s="11">
        <v>0</v>
      </c>
      <c r="C569" t="s">
        <v>7549</v>
      </c>
      <c r="D569" s="11" t="s">
        <v>4578</v>
      </c>
      <c r="E569" t="s">
        <v>122</v>
      </c>
    </row>
    <row r="570" spans="1:5">
      <c r="A570" s="11">
        <v>92</v>
      </c>
      <c r="B570" s="11">
        <v>1254</v>
      </c>
      <c r="C570" t="s">
        <v>9838</v>
      </c>
      <c r="D570" s="11" t="s">
        <v>9839</v>
      </c>
      <c r="E570" t="s">
        <v>232</v>
      </c>
    </row>
    <row r="571" spans="1:5">
      <c r="A571" s="11">
        <v>516</v>
      </c>
      <c r="B571" s="11">
        <v>475</v>
      </c>
      <c r="C571" t="s">
        <v>2525</v>
      </c>
      <c r="D571" s="11" t="s">
        <v>2526</v>
      </c>
      <c r="E571" t="s">
        <v>814</v>
      </c>
    </row>
    <row r="572" spans="1:5">
      <c r="A572" s="11">
        <v>3255</v>
      </c>
      <c r="B572" s="11">
        <v>10</v>
      </c>
      <c r="C572" t="s">
        <v>2527</v>
      </c>
      <c r="D572" s="11" t="s">
        <v>2528</v>
      </c>
      <c r="E572" t="s">
        <v>407</v>
      </c>
    </row>
    <row r="573" spans="1:5">
      <c r="A573" s="11">
        <v>3896</v>
      </c>
      <c r="B573" s="11">
        <v>2</v>
      </c>
      <c r="C573" t="s">
        <v>9840</v>
      </c>
      <c r="D573" s="11" t="s">
        <v>9841</v>
      </c>
      <c r="E573" t="s">
        <v>1183</v>
      </c>
    </row>
    <row r="574" spans="1:5">
      <c r="A574" s="11">
        <v>2771</v>
      </c>
      <c r="B574" s="11">
        <v>24</v>
      </c>
      <c r="C574" t="s">
        <v>7550</v>
      </c>
      <c r="D574" s="11" t="s">
        <v>4765</v>
      </c>
      <c r="E574" t="s">
        <v>992</v>
      </c>
    </row>
    <row r="575" spans="1:5">
      <c r="A575" s="11">
        <v>2288</v>
      </c>
      <c r="B575" s="11">
        <v>49</v>
      </c>
      <c r="C575" t="s">
        <v>2530</v>
      </c>
      <c r="D575" s="11" t="s">
        <v>2531</v>
      </c>
      <c r="E575" t="s">
        <v>769</v>
      </c>
    </row>
    <row r="576" spans="1:5">
      <c r="A576" s="11">
        <v>3049</v>
      </c>
      <c r="B576" s="11">
        <v>15</v>
      </c>
      <c r="C576" t="s">
        <v>9842</v>
      </c>
      <c r="D576" s="11" t="s">
        <v>2797</v>
      </c>
      <c r="E576" t="s">
        <v>2574</v>
      </c>
    </row>
    <row r="577" spans="1:5">
      <c r="A577" s="11">
        <v>4138</v>
      </c>
      <c r="B577" s="11">
        <v>0</v>
      </c>
      <c r="C577" t="s">
        <v>7551</v>
      </c>
      <c r="D577" s="11" t="s">
        <v>7217</v>
      </c>
      <c r="E577" t="s">
        <v>622</v>
      </c>
    </row>
    <row r="578" spans="1:5">
      <c r="A578" s="11">
        <v>2405</v>
      </c>
      <c r="B578" s="11">
        <v>41</v>
      </c>
      <c r="C578" t="s">
        <v>2532</v>
      </c>
      <c r="D578" s="11" t="s">
        <v>2533</v>
      </c>
      <c r="E578" t="s">
        <v>131</v>
      </c>
    </row>
    <row r="579" spans="1:5">
      <c r="A579" s="11">
        <v>3323</v>
      </c>
      <c r="B579" s="11">
        <v>9</v>
      </c>
      <c r="C579" t="s">
        <v>9843</v>
      </c>
      <c r="D579" s="11" t="s">
        <v>9844</v>
      </c>
      <c r="E579" t="s">
        <v>1002</v>
      </c>
    </row>
    <row r="580" spans="1:5">
      <c r="A580" s="11">
        <v>3445</v>
      </c>
      <c r="B580" s="11">
        <v>7</v>
      </c>
      <c r="C580" t="s">
        <v>2534</v>
      </c>
      <c r="D580" s="11" t="s">
        <v>2535</v>
      </c>
      <c r="E580" t="s">
        <v>128</v>
      </c>
    </row>
    <row r="581" spans="1:5">
      <c r="A581" s="11">
        <v>3612</v>
      </c>
      <c r="B581" s="11">
        <v>5</v>
      </c>
      <c r="C581" t="s">
        <v>9845</v>
      </c>
      <c r="D581" s="11" t="s">
        <v>9846</v>
      </c>
      <c r="E581" t="s">
        <v>850</v>
      </c>
    </row>
    <row r="582" spans="1:5">
      <c r="A582" s="11">
        <v>2000</v>
      </c>
      <c r="B582" s="11">
        <v>72</v>
      </c>
      <c r="C582" t="s">
        <v>2537</v>
      </c>
      <c r="D582" s="11" t="s">
        <v>2538</v>
      </c>
      <c r="E582" t="s">
        <v>122</v>
      </c>
    </row>
    <row r="583" spans="1:5">
      <c r="A583" s="11">
        <v>3896</v>
      </c>
      <c r="B583" s="11">
        <v>2</v>
      </c>
      <c r="C583" t="s">
        <v>9847</v>
      </c>
      <c r="D583" s="11" t="s">
        <v>2802</v>
      </c>
      <c r="E583" t="s">
        <v>150</v>
      </c>
    </row>
    <row r="584" spans="1:5">
      <c r="A584" s="11">
        <v>910</v>
      </c>
      <c r="B584" s="11">
        <v>251</v>
      </c>
      <c r="C584" t="s">
        <v>2539</v>
      </c>
      <c r="D584" s="11" t="s">
        <v>1223</v>
      </c>
      <c r="E584" t="s">
        <v>539</v>
      </c>
    </row>
    <row r="585" spans="1:5">
      <c r="A585" s="11">
        <v>303</v>
      </c>
      <c r="B585" s="11">
        <v>732</v>
      </c>
      <c r="C585" t="s">
        <v>832</v>
      </c>
      <c r="D585" s="11" t="s">
        <v>833</v>
      </c>
      <c r="E585" t="s">
        <v>122</v>
      </c>
    </row>
    <row r="586" spans="1:5">
      <c r="A586" s="11">
        <v>34</v>
      </c>
      <c r="B586" s="11">
        <v>1557</v>
      </c>
      <c r="C586" t="s">
        <v>753</v>
      </c>
      <c r="D586" s="11" t="s">
        <v>957</v>
      </c>
      <c r="E586" t="s">
        <v>2863</v>
      </c>
    </row>
    <row r="587" spans="1:5">
      <c r="A587" s="11">
        <v>361</v>
      </c>
      <c r="B587" s="11">
        <v>641</v>
      </c>
      <c r="C587" t="s">
        <v>834</v>
      </c>
      <c r="D587" s="11" t="s">
        <v>835</v>
      </c>
      <c r="E587" t="s">
        <v>138</v>
      </c>
    </row>
    <row r="588" spans="1:5">
      <c r="A588" s="11">
        <v>3709</v>
      </c>
      <c r="B588" s="11">
        <v>4</v>
      </c>
      <c r="C588" t="s">
        <v>9848</v>
      </c>
      <c r="D588" s="11" t="s">
        <v>4848</v>
      </c>
      <c r="E588" t="s">
        <v>138</v>
      </c>
    </row>
    <row r="589" spans="1:5">
      <c r="A589" s="11">
        <v>4138</v>
      </c>
      <c r="B589" s="11">
        <v>0</v>
      </c>
      <c r="C589" t="s">
        <v>7552</v>
      </c>
      <c r="D589" s="11" t="s">
        <v>6064</v>
      </c>
      <c r="E589" t="s">
        <v>2041</v>
      </c>
    </row>
    <row r="590" spans="1:5">
      <c r="A590" s="11">
        <v>2159</v>
      </c>
      <c r="B590" s="11">
        <v>59</v>
      </c>
      <c r="C590" t="s">
        <v>2541</v>
      </c>
      <c r="D590" s="11" t="s">
        <v>2542</v>
      </c>
      <c r="E590" t="s">
        <v>740</v>
      </c>
    </row>
    <row r="591" spans="1:5">
      <c r="A591" s="11">
        <v>3518</v>
      </c>
      <c r="B591" s="11">
        <v>6</v>
      </c>
      <c r="C591" t="s">
        <v>2543</v>
      </c>
      <c r="D591" s="11" t="s">
        <v>2544</v>
      </c>
      <c r="E591" t="s">
        <v>507</v>
      </c>
    </row>
    <row r="592" spans="1:5">
      <c r="A592" s="11">
        <v>4138</v>
      </c>
      <c r="B592" s="11">
        <v>0</v>
      </c>
      <c r="C592" t="s">
        <v>9849</v>
      </c>
      <c r="D592" s="11" t="s">
        <v>2466</v>
      </c>
      <c r="E592" t="s">
        <v>7564</v>
      </c>
    </row>
    <row r="593" spans="1:5">
      <c r="A593" s="11">
        <v>3078</v>
      </c>
      <c r="B593" s="11">
        <v>14</v>
      </c>
      <c r="C593" t="s">
        <v>7553</v>
      </c>
      <c r="D593" s="11" t="s">
        <v>3002</v>
      </c>
      <c r="E593" t="s">
        <v>740</v>
      </c>
    </row>
    <row r="594" spans="1:5">
      <c r="A594" s="11">
        <v>3612</v>
      </c>
      <c r="B594" s="11">
        <v>5</v>
      </c>
      <c r="C594" t="s">
        <v>7554</v>
      </c>
      <c r="D594" s="11" t="s">
        <v>4283</v>
      </c>
      <c r="E594" t="s">
        <v>128</v>
      </c>
    </row>
    <row r="595" spans="1:5">
      <c r="A595" s="11">
        <v>12</v>
      </c>
      <c r="B595" s="11">
        <v>1695</v>
      </c>
      <c r="C595" t="s">
        <v>254</v>
      </c>
      <c r="D595" s="11" t="s">
        <v>1057</v>
      </c>
      <c r="E595" t="s">
        <v>128</v>
      </c>
    </row>
    <row r="596" spans="1:5">
      <c r="A596" s="11">
        <v>4138</v>
      </c>
      <c r="B596" s="11">
        <v>0</v>
      </c>
      <c r="C596" t="s">
        <v>9850</v>
      </c>
      <c r="D596" s="11" t="s">
        <v>4283</v>
      </c>
      <c r="E596" t="s">
        <v>128</v>
      </c>
    </row>
    <row r="597" spans="1:5">
      <c r="A597" s="11">
        <v>172</v>
      </c>
      <c r="B597" s="11">
        <v>993</v>
      </c>
      <c r="C597" t="s">
        <v>255</v>
      </c>
      <c r="D597" s="11" t="s">
        <v>256</v>
      </c>
      <c r="E597" t="s">
        <v>746</v>
      </c>
    </row>
    <row r="598" spans="1:5">
      <c r="A598" s="11">
        <v>4138</v>
      </c>
      <c r="B598" s="11">
        <v>0</v>
      </c>
      <c r="C598" t="s">
        <v>7555</v>
      </c>
      <c r="D598" s="11" t="s">
        <v>7556</v>
      </c>
      <c r="E598" t="s">
        <v>128</v>
      </c>
    </row>
    <row r="599" spans="1:5">
      <c r="A599" s="11">
        <v>644</v>
      </c>
      <c r="B599" s="11">
        <v>377</v>
      </c>
      <c r="C599" t="s">
        <v>9851</v>
      </c>
      <c r="D599" s="11" t="s">
        <v>9852</v>
      </c>
      <c r="E599" t="s">
        <v>746</v>
      </c>
    </row>
    <row r="600" spans="1:5">
      <c r="A600" s="11">
        <v>451</v>
      </c>
      <c r="B600" s="11">
        <v>542</v>
      </c>
      <c r="C600" t="s">
        <v>257</v>
      </c>
      <c r="D600" s="11" t="s">
        <v>999</v>
      </c>
      <c r="E600" t="s">
        <v>144</v>
      </c>
    </row>
    <row r="601" spans="1:5">
      <c r="A601" s="11">
        <v>3255</v>
      </c>
      <c r="B601" s="11">
        <v>10</v>
      </c>
      <c r="C601" t="s">
        <v>2548</v>
      </c>
      <c r="D601" s="11" t="s">
        <v>2549</v>
      </c>
      <c r="E601" t="s">
        <v>128</v>
      </c>
    </row>
    <row r="602" spans="1:5">
      <c r="A602" s="11">
        <v>4138</v>
      </c>
      <c r="B602" s="11">
        <v>0</v>
      </c>
      <c r="C602" t="s">
        <v>9853</v>
      </c>
      <c r="D602" s="11" t="s">
        <v>9854</v>
      </c>
      <c r="E602" t="s">
        <v>128</v>
      </c>
    </row>
    <row r="603" spans="1:5">
      <c r="A603" s="11">
        <v>3612</v>
      </c>
      <c r="B603" s="11">
        <v>5</v>
      </c>
      <c r="C603" t="s">
        <v>9855</v>
      </c>
      <c r="D603" s="11" t="s">
        <v>9854</v>
      </c>
      <c r="E603" t="s">
        <v>128</v>
      </c>
    </row>
    <row r="604" spans="1:5">
      <c r="A604" s="11">
        <v>213</v>
      </c>
      <c r="B604" s="11">
        <v>910</v>
      </c>
      <c r="C604" t="s">
        <v>258</v>
      </c>
      <c r="D604" s="11" t="s">
        <v>259</v>
      </c>
      <c r="E604" t="s">
        <v>232</v>
      </c>
    </row>
    <row r="605" spans="1:5">
      <c r="A605" s="11">
        <v>4138</v>
      </c>
      <c r="B605" s="11">
        <v>0</v>
      </c>
      <c r="C605" t="s">
        <v>2551</v>
      </c>
      <c r="D605" s="11" t="s">
        <v>2552</v>
      </c>
      <c r="E605" t="s">
        <v>1588</v>
      </c>
    </row>
    <row r="606" spans="1:5">
      <c r="A606" s="11">
        <v>1519</v>
      </c>
      <c r="B606" s="11">
        <v>124</v>
      </c>
      <c r="C606" t="s">
        <v>2553</v>
      </c>
      <c r="D606" s="11" t="s">
        <v>2554</v>
      </c>
      <c r="E606" t="s">
        <v>122</v>
      </c>
    </row>
    <row r="607" spans="1:5">
      <c r="A607" s="11">
        <v>535</v>
      </c>
      <c r="B607" s="11">
        <v>458</v>
      </c>
      <c r="C607" t="s">
        <v>2555</v>
      </c>
      <c r="D607" s="11" t="s">
        <v>2057</v>
      </c>
      <c r="E607" t="s">
        <v>130</v>
      </c>
    </row>
    <row r="608" spans="1:5">
      <c r="A608" s="11">
        <v>2847</v>
      </c>
      <c r="B608" s="11">
        <v>21</v>
      </c>
      <c r="C608" t="s">
        <v>2556</v>
      </c>
      <c r="D608" s="11" t="s">
        <v>5789</v>
      </c>
      <c r="E608" t="s">
        <v>2489</v>
      </c>
    </row>
    <row r="609" spans="1:5">
      <c r="A609" s="11">
        <v>2665</v>
      </c>
      <c r="B609" s="11">
        <v>28</v>
      </c>
      <c r="C609" t="s">
        <v>2558</v>
      </c>
      <c r="D609" s="11" t="s">
        <v>2559</v>
      </c>
      <c r="E609" t="s">
        <v>844</v>
      </c>
    </row>
    <row r="610" spans="1:5">
      <c r="A610" s="11">
        <v>2391</v>
      </c>
      <c r="B610" s="11">
        <v>42</v>
      </c>
      <c r="C610" t="s">
        <v>2560</v>
      </c>
      <c r="D610" s="11" t="s">
        <v>2561</v>
      </c>
      <c r="E610" t="s">
        <v>997</v>
      </c>
    </row>
    <row r="611" spans="1:5">
      <c r="A611" s="11">
        <v>4138</v>
      </c>
      <c r="B611" s="11">
        <v>0</v>
      </c>
      <c r="C611" t="s">
        <v>2562</v>
      </c>
      <c r="D611" s="11" t="s">
        <v>2563</v>
      </c>
      <c r="E611" t="s">
        <v>997</v>
      </c>
    </row>
    <row r="612" spans="1:5">
      <c r="A612" s="11">
        <v>4138</v>
      </c>
      <c r="B612" s="11">
        <v>0</v>
      </c>
      <c r="C612" t="s">
        <v>7557</v>
      </c>
      <c r="D612" s="11" t="s">
        <v>3027</v>
      </c>
      <c r="E612" t="s">
        <v>2312</v>
      </c>
    </row>
    <row r="613" spans="1:5">
      <c r="A613" s="11">
        <v>3518</v>
      </c>
      <c r="B613" s="11">
        <v>6</v>
      </c>
      <c r="C613" t="s">
        <v>7558</v>
      </c>
      <c r="D613" s="11" t="s">
        <v>4500</v>
      </c>
      <c r="E613" t="s">
        <v>2312</v>
      </c>
    </row>
    <row r="614" spans="1:5">
      <c r="A614" s="11">
        <v>2847</v>
      </c>
      <c r="B614" s="11">
        <v>21</v>
      </c>
      <c r="C614" t="s">
        <v>2564</v>
      </c>
      <c r="D614" s="11" t="s">
        <v>4482</v>
      </c>
      <c r="E614" t="s">
        <v>7559</v>
      </c>
    </row>
    <row r="615" spans="1:5">
      <c r="A615" s="11">
        <v>3896</v>
      </c>
      <c r="B615" s="11">
        <v>2</v>
      </c>
      <c r="C615" t="s">
        <v>2564</v>
      </c>
      <c r="D615" s="11" t="s">
        <v>2565</v>
      </c>
      <c r="E615" t="s">
        <v>122</v>
      </c>
    </row>
    <row r="616" spans="1:5">
      <c r="A616" s="11">
        <v>3445</v>
      </c>
      <c r="B616" s="11">
        <v>7</v>
      </c>
      <c r="C616" t="s">
        <v>7560</v>
      </c>
      <c r="D616" s="11" t="s">
        <v>4099</v>
      </c>
      <c r="E616" t="s">
        <v>162</v>
      </c>
    </row>
    <row r="617" spans="1:5">
      <c r="A617" s="11">
        <v>2035</v>
      </c>
      <c r="B617" s="11">
        <v>69</v>
      </c>
      <c r="C617" t="s">
        <v>2566</v>
      </c>
      <c r="D617" s="11" t="s">
        <v>2567</v>
      </c>
      <c r="E617" t="s">
        <v>130</v>
      </c>
    </row>
    <row r="618" spans="1:5">
      <c r="A618" s="11">
        <v>2253</v>
      </c>
      <c r="B618" s="11">
        <v>51</v>
      </c>
      <c r="C618" t="s">
        <v>2568</v>
      </c>
      <c r="D618" s="11" t="s">
        <v>2569</v>
      </c>
      <c r="E618" t="s">
        <v>128</v>
      </c>
    </row>
    <row r="619" spans="1:5">
      <c r="A619" s="11">
        <v>343</v>
      </c>
      <c r="B619" s="11">
        <v>666</v>
      </c>
      <c r="C619" t="s">
        <v>260</v>
      </c>
      <c r="D619" s="11" t="s">
        <v>1537</v>
      </c>
      <c r="E619" t="s">
        <v>997</v>
      </c>
    </row>
    <row r="620" spans="1:5">
      <c r="A620" s="11">
        <v>4138</v>
      </c>
      <c r="B620" s="11">
        <v>0</v>
      </c>
      <c r="C620" t="s">
        <v>7561</v>
      </c>
      <c r="D620" s="11" t="s">
        <v>4534</v>
      </c>
      <c r="E620" t="s">
        <v>122</v>
      </c>
    </row>
    <row r="621" spans="1:5">
      <c r="A621" s="11">
        <v>3809</v>
      </c>
      <c r="B621" s="11">
        <v>3</v>
      </c>
      <c r="C621" t="s">
        <v>9856</v>
      </c>
      <c r="D621" s="11" t="s">
        <v>3059</v>
      </c>
      <c r="E621" t="s">
        <v>128</v>
      </c>
    </row>
    <row r="622" spans="1:5">
      <c r="A622" s="11">
        <v>3323</v>
      </c>
      <c r="B622" s="11">
        <v>9</v>
      </c>
      <c r="C622" t="s">
        <v>9857</v>
      </c>
      <c r="D622" s="11" t="s">
        <v>9858</v>
      </c>
      <c r="E622" t="s">
        <v>128</v>
      </c>
    </row>
    <row r="623" spans="1:5">
      <c r="A623" s="11">
        <v>4138</v>
      </c>
      <c r="B623" s="11">
        <v>0</v>
      </c>
      <c r="C623" t="s">
        <v>7562</v>
      </c>
      <c r="D623" s="11" t="s">
        <v>3257</v>
      </c>
      <c r="E623" t="s">
        <v>128</v>
      </c>
    </row>
    <row r="624" spans="1:5">
      <c r="A624" s="11">
        <v>3518</v>
      </c>
      <c r="B624" s="11">
        <v>6</v>
      </c>
      <c r="C624" t="s">
        <v>9859</v>
      </c>
      <c r="D624" s="11" t="s">
        <v>2090</v>
      </c>
      <c r="E624" t="s">
        <v>769</v>
      </c>
    </row>
    <row r="625" spans="1:5">
      <c r="A625" s="11">
        <v>3896</v>
      </c>
      <c r="B625" s="11">
        <v>2</v>
      </c>
      <c r="C625" t="s">
        <v>9860</v>
      </c>
      <c r="D625" s="11" t="s">
        <v>4917</v>
      </c>
      <c r="E625" t="s">
        <v>150</v>
      </c>
    </row>
    <row r="626" spans="1:5">
      <c r="A626" s="11">
        <v>4138</v>
      </c>
      <c r="B626" s="11">
        <v>0</v>
      </c>
      <c r="C626" t="s">
        <v>9861</v>
      </c>
      <c r="D626" s="11" t="s">
        <v>2184</v>
      </c>
      <c r="E626" t="s">
        <v>952</v>
      </c>
    </row>
    <row r="627" spans="1:5">
      <c r="A627" s="11">
        <v>3255</v>
      </c>
      <c r="B627" s="11">
        <v>10</v>
      </c>
      <c r="C627" t="s">
        <v>7563</v>
      </c>
      <c r="D627" s="142" t="s">
        <v>3656</v>
      </c>
      <c r="E627" t="s">
        <v>7564</v>
      </c>
    </row>
    <row r="628" spans="1:5">
      <c r="A628" s="11">
        <v>836</v>
      </c>
      <c r="B628" s="11">
        <v>281</v>
      </c>
      <c r="C628" t="s">
        <v>262</v>
      </c>
      <c r="D628" s="11" t="s">
        <v>49</v>
      </c>
      <c r="E628" t="s">
        <v>2574</v>
      </c>
    </row>
    <row r="629" spans="1:5">
      <c r="A629" s="11">
        <v>227</v>
      </c>
      <c r="B629" s="11">
        <v>877</v>
      </c>
      <c r="C629" t="s">
        <v>263</v>
      </c>
      <c r="D629" s="11" t="s">
        <v>264</v>
      </c>
      <c r="E629" t="s">
        <v>997</v>
      </c>
    </row>
    <row r="630" spans="1:5">
      <c r="A630" s="11">
        <v>4138</v>
      </c>
      <c r="B630" s="11">
        <v>0</v>
      </c>
      <c r="C630" t="s">
        <v>7565</v>
      </c>
      <c r="D630" s="11" t="s">
        <v>2838</v>
      </c>
      <c r="E630" t="s">
        <v>748</v>
      </c>
    </row>
    <row r="631" spans="1:5">
      <c r="A631" s="11">
        <v>2847</v>
      </c>
      <c r="B631" s="11">
        <v>21</v>
      </c>
      <c r="C631" t="s">
        <v>9862</v>
      </c>
      <c r="D631" s="11" t="s">
        <v>2864</v>
      </c>
      <c r="E631" t="s">
        <v>1349</v>
      </c>
    </row>
    <row r="632" spans="1:5">
      <c r="A632" s="11">
        <v>1205</v>
      </c>
      <c r="B632" s="11">
        <v>177</v>
      </c>
      <c r="C632" t="s">
        <v>2575</v>
      </c>
      <c r="D632" s="11" t="s">
        <v>2576</v>
      </c>
      <c r="E632" t="s">
        <v>162</v>
      </c>
    </row>
    <row r="633" spans="1:5">
      <c r="A633" s="11">
        <v>911</v>
      </c>
      <c r="B633" s="11">
        <v>250</v>
      </c>
      <c r="C633" t="s">
        <v>2578</v>
      </c>
      <c r="D633" s="11" t="s">
        <v>2231</v>
      </c>
      <c r="E633" t="s">
        <v>790</v>
      </c>
    </row>
    <row r="634" spans="1:5">
      <c r="A634" s="11">
        <v>2513</v>
      </c>
      <c r="B634" s="11">
        <v>35</v>
      </c>
      <c r="C634" t="s">
        <v>2579</v>
      </c>
      <c r="D634" s="11" t="s">
        <v>2580</v>
      </c>
      <c r="E634" t="s">
        <v>124</v>
      </c>
    </row>
    <row r="635" spans="1:5">
      <c r="A635" s="11">
        <v>3612</v>
      </c>
      <c r="B635" s="11">
        <v>5</v>
      </c>
      <c r="C635" t="s">
        <v>2581</v>
      </c>
      <c r="D635" s="11" t="s">
        <v>2275</v>
      </c>
      <c r="E635" t="s">
        <v>162</v>
      </c>
    </row>
    <row r="636" spans="1:5">
      <c r="A636" s="11">
        <v>2177</v>
      </c>
      <c r="B636" s="11">
        <v>57</v>
      </c>
      <c r="C636" t="s">
        <v>7566</v>
      </c>
      <c r="D636" s="11" t="s">
        <v>7567</v>
      </c>
      <c r="E636" t="s">
        <v>2924</v>
      </c>
    </row>
    <row r="637" spans="1:5">
      <c r="A637" s="11">
        <v>3809</v>
      </c>
      <c r="B637" s="11">
        <v>3</v>
      </c>
      <c r="C637" t="s">
        <v>7568</v>
      </c>
      <c r="D637" s="11" t="s">
        <v>3432</v>
      </c>
      <c r="E637" t="s">
        <v>130</v>
      </c>
    </row>
    <row r="638" spans="1:5">
      <c r="A638" s="11">
        <v>2693</v>
      </c>
      <c r="B638" s="11">
        <v>27</v>
      </c>
      <c r="C638" t="s">
        <v>9863</v>
      </c>
      <c r="D638" s="11" t="s">
        <v>2432</v>
      </c>
      <c r="E638" t="s">
        <v>766</v>
      </c>
    </row>
    <row r="639" spans="1:5">
      <c r="A639" s="11">
        <v>1865</v>
      </c>
      <c r="B639" s="11">
        <v>85</v>
      </c>
      <c r="C639" t="s">
        <v>9864</v>
      </c>
      <c r="D639" s="11" t="s">
        <v>9865</v>
      </c>
      <c r="E639" t="s">
        <v>212</v>
      </c>
    </row>
    <row r="640" spans="1:5">
      <c r="A640" s="11">
        <v>2528</v>
      </c>
      <c r="B640" s="11">
        <v>34</v>
      </c>
      <c r="C640" t="s">
        <v>2586</v>
      </c>
      <c r="D640" s="11" t="s">
        <v>2587</v>
      </c>
      <c r="E640" t="s">
        <v>128</v>
      </c>
    </row>
    <row r="641" spans="1:5">
      <c r="A641" s="11">
        <v>1153</v>
      </c>
      <c r="B641" s="11">
        <v>187</v>
      </c>
      <c r="C641" t="s">
        <v>7569</v>
      </c>
      <c r="D641" s="11" t="s">
        <v>1354</v>
      </c>
      <c r="E641" t="s">
        <v>3419</v>
      </c>
    </row>
    <row r="642" spans="1:5">
      <c r="A642" s="11">
        <v>1377</v>
      </c>
      <c r="B642" s="11">
        <v>144</v>
      </c>
      <c r="C642" t="s">
        <v>7570</v>
      </c>
      <c r="D642" s="11" t="s">
        <v>7571</v>
      </c>
      <c r="E642" t="s">
        <v>416</v>
      </c>
    </row>
    <row r="643" spans="1:5">
      <c r="A643" s="11">
        <v>4138</v>
      </c>
      <c r="B643" s="11">
        <v>0</v>
      </c>
      <c r="C643" t="s">
        <v>2589</v>
      </c>
      <c r="D643" s="11" t="s">
        <v>2590</v>
      </c>
      <c r="E643" t="s">
        <v>747</v>
      </c>
    </row>
    <row r="644" spans="1:5">
      <c r="A644" s="11">
        <v>3709</v>
      </c>
      <c r="B644" s="11">
        <v>4</v>
      </c>
      <c r="C644" t="s">
        <v>2591</v>
      </c>
      <c r="D644" s="11" t="s">
        <v>2592</v>
      </c>
      <c r="E644" t="s">
        <v>814</v>
      </c>
    </row>
    <row r="645" spans="1:5">
      <c r="A645" s="11">
        <v>2205</v>
      </c>
      <c r="B645" s="11">
        <v>55</v>
      </c>
      <c r="C645" t="s">
        <v>9866</v>
      </c>
      <c r="D645" s="11" t="s">
        <v>9162</v>
      </c>
      <c r="E645" t="s">
        <v>133</v>
      </c>
    </row>
    <row r="646" spans="1:5">
      <c r="A646" s="11">
        <v>1940</v>
      </c>
      <c r="B646" s="11">
        <v>78</v>
      </c>
      <c r="C646" t="s">
        <v>9867</v>
      </c>
      <c r="D646" s="11" t="s">
        <v>5549</v>
      </c>
      <c r="E646" t="s">
        <v>147</v>
      </c>
    </row>
    <row r="647" spans="1:5">
      <c r="A647" s="11">
        <v>2362</v>
      </c>
      <c r="B647" s="11">
        <v>44</v>
      </c>
      <c r="C647" t="s">
        <v>2595</v>
      </c>
      <c r="D647" s="11" t="s">
        <v>2596</v>
      </c>
      <c r="E647" t="s">
        <v>565</v>
      </c>
    </row>
    <row r="648" spans="1:5">
      <c r="A648" s="11">
        <v>479</v>
      </c>
      <c r="B648" s="11">
        <v>512</v>
      </c>
      <c r="C648" t="s">
        <v>265</v>
      </c>
      <c r="D648" s="11" t="s">
        <v>266</v>
      </c>
      <c r="E648" t="s">
        <v>267</v>
      </c>
    </row>
    <row r="649" spans="1:5">
      <c r="A649" s="11">
        <v>897</v>
      </c>
      <c r="B649" s="11">
        <v>255</v>
      </c>
      <c r="C649" t="s">
        <v>9868</v>
      </c>
      <c r="D649" s="11" t="s">
        <v>9869</v>
      </c>
      <c r="E649" t="s">
        <v>123</v>
      </c>
    </row>
    <row r="650" spans="1:5">
      <c r="A650" s="11">
        <v>918</v>
      </c>
      <c r="B650" s="11">
        <v>247</v>
      </c>
      <c r="C650" t="s">
        <v>2598</v>
      </c>
      <c r="D650" s="11" t="s">
        <v>2599</v>
      </c>
      <c r="E650" t="s">
        <v>138</v>
      </c>
    </row>
    <row r="651" spans="1:5">
      <c r="A651" s="11">
        <v>1159</v>
      </c>
      <c r="B651" s="11">
        <v>186</v>
      </c>
      <c r="C651" t="s">
        <v>2600</v>
      </c>
      <c r="D651" s="11" t="s">
        <v>2601</v>
      </c>
      <c r="E651" t="s">
        <v>814</v>
      </c>
    </row>
    <row r="652" spans="1:5">
      <c r="A652" s="11">
        <v>403</v>
      </c>
      <c r="B652" s="11">
        <v>598</v>
      </c>
      <c r="C652" t="s">
        <v>2602</v>
      </c>
      <c r="D652" s="11" t="s">
        <v>2603</v>
      </c>
      <c r="E652" t="s">
        <v>814</v>
      </c>
    </row>
    <row r="653" spans="1:5">
      <c r="A653" s="11">
        <v>411</v>
      </c>
      <c r="B653" s="11">
        <v>584</v>
      </c>
      <c r="C653" t="s">
        <v>2604</v>
      </c>
      <c r="D653" s="11" t="s">
        <v>1927</v>
      </c>
      <c r="E653" t="s">
        <v>1131</v>
      </c>
    </row>
    <row r="654" spans="1:5">
      <c r="A654" s="11">
        <v>4138</v>
      </c>
      <c r="B654" s="11">
        <v>0</v>
      </c>
      <c r="C654" t="s">
        <v>7572</v>
      </c>
      <c r="D654" s="11" t="s">
        <v>5218</v>
      </c>
      <c r="E654" t="s">
        <v>138</v>
      </c>
    </row>
    <row r="655" spans="1:5">
      <c r="A655" s="11">
        <v>652</v>
      </c>
      <c r="B655" s="11">
        <v>374</v>
      </c>
      <c r="C655" t="s">
        <v>2607</v>
      </c>
      <c r="D655" s="11" t="s">
        <v>2608</v>
      </c>
      <c r="E655" t="s">
        <v>125</v>
      </c>
    </row>
    <row r="656" spans="1:5">
      <c r="A656" s="11">
        <v>2565</v>
      </c>
      <c r="B656" s="11">
        <v>32</v>
      </c>
      <c r="C656" t="s">
        <v>2609</v>
      </c>
      <c r="D656" s="11" t="s">
        <v>2610</v>
      </c>
      <c r="E656" t="s">
        <v>128</v>
      </c>
    </row>
    <row r="657" spans="1:5">
      <c r="A657" s="11">
        <v>852</v>
      </c>
      <c r="B657" s="11">
        <v>274</v>
      </c>
      <c r="C657" t="s">
        <v>9870</v>
      </c>
      <c r="D657" s="11" t="s">
        <v>9498</v>
      </c>
      <c r="E657" t="s">
        <v>1046</v>
      </c>
    </row>
    <row r="658" spans="1:5">
      <c r="A658" s="11">
        <v>1474</v>
      </c>
      <c r="B658" s="11">
        <v>130</v>
      </c>
      <c r="C658" t="s">
        <v>1058</v>
      </c>
      <c r="D658" s="11" t="s">
        <v>2479</v>
      </c>
      <c r="E658" t="s">
        <v>138</v>
      </c>
    </row>
    <row r="659" spans="1:5">
      <c r="A659" s="11">
        <v>1551</v>
      </c>
      <c r="B659" s="11">
        <v>120</v>
      </c>
      <c r="C659" t="s">
        <v>1058</v>
      </c>
      <c r="D659" s="11" t="s">
        <v>2611</v>
      </c>
      <c r="E659" t="s">
        <v>1957</v>
      </c>
    </row>
    <row r="660" spans="1:5">
      <c r="A660" s="11">
        <v>906</v>
      </c>
      <c r="B660" s="11">
        <v>252</v>
      </c>
      <c r="C660" t="s">
        <v>1946</v>
      </c>
      <c r="D660" s="11" t="s">
        <v>2612</v>
      </c>
      <c r="E660" t="s">
        <v>128</v>
      </c>
    </row>
    <row r="661" spans="1:5">
      <c r="A661" s="11">
        <v>2823</v>
      </c>
      <c r="B661" s="11">
        <v>22</v>
      </c>
      <c r="C661" t="s">
        <v>1946</v>
      </c>
      <c r="D661" s="11" t="s">
        <v>3067</v>
      </c>
      <c r="E661" t="s">
        <v>725</v>
      </c>
    </row>
    <row r="662" spans="1:5">
      <c r="A662" s="11">
        <v>3024</v>
      </c>
      <c r="B662" s="11">
        <v>16</v>
      </c>
      <c r="C662" t="s">
        <v>838</v>
      </c>
      <c r="D662" s="11" t="s">
        <v>2127</v>
      </c>
      <c r="E662" t="s">
        <v>138</v>
      </c>
    </row>
    <row r="663" spans="1:5">
      <c r="A663" s="11">
        <v>1187</v>
      </c>
      <c r="B663" s="11">
        <v>181</v>
      </c>
      <c r="C663" t="s">
        <v>1914</v>
      </c>
      <c r="D663" s="11" t="s">
        <v>2615</v>
      </c>
      <c r="E663" t="s">
        <v>145</v>
      </c>
    </row>
    <row r="664" spans="1:5">
      <c r="A664" s="11">
        <v>3709</v>
      </c>
      <c r="B664" s="11">
        <v>4</v>
      </c>
      <c r="C664" t="s">
        <v>7574</v>
      </c>
      <c r="D664" s="11" t="s">
        <v>7575</v>
      </c>
      <c r="E664" t="s">
        <v>138</v>
      </c>
    </row>
    <row r="665" spans="1:5">
      <c r="A665" s="11">
        <v>4138</v>
      </c>
      <c r="B665" s="11">
        <v>0</v>
      </c>
      <c r="C665" t="s">
        <v>9871</v>
      </c>
      <c r="D665" s="11" t="s">
        <v>5728</v>
      </c>
      <c r="E665" t="s">
        <v>710</v>
      </c>
    </row>
    <row r="666" spans="1:5">
      <c r="A666" s="11">
        <v>2957</v>
      </c>
      <c r="B666" s="11">
        <v>18</v>
      </c>
      <c r="C666" t="s">
        <v>7576</v>
      </c>
      <c r="D666" s="11" t="s">
        <v>2452</v>
      </c>
      <c r="E666" t="s">
        <v>996</v>
      </c>
    </row>
    <row r="667" spans="1:5">
      <c r="A667" s="11">
        <v>194</v>
      </c>
      <c r="B667" s="11">
        <v>946</v>
      </c>
      <c r="C667" t="s">
        <v>2616</v>
      </c>
      <c r="D667" s="11" t="s">
        <v>2617</v>
      </c>
      <c r="E667" t="s">
        <v>133</v>
      </c>
    </row>
    <row r="668" spans="1:5">
      <c r="A668" s="11">
        <v>3809</v>
      </c>
      <c r="B668" s="11">
        <v>3</v>
      </c>
      <c r="C668" t="s">
        <v>7577</v>
      </c>
      <c r="D668" s="11" t="s">
        <v>2127</v>
      </c>
      <c r="E668" t="s">
        <v>138</v>
      </c>
    </row>
    <row r="669" spans="1:5">
      <c r="A669" s="11">
        <v>1132</v>
      </c>
      <c r="B669" s="11">
        <v>191</v>
      </c>
      <c r="C669" t="s">
        <v>7578</v>
      </c>
      <c r="D669" s="11" t="s">
        <v>7579</v>
      </c>
      <c r="E669" t="s">
        <v>222</v>
      </c>
    </row>
    <row r="670" spans="1:5">
      <c r="A670" s="11">
        <v>2847</v>
      </c>
      <c r="B670" s="11">
        <v>21</v>
      </c>
      <c r="C670" t="s">
        <v>9872</v>
      </c>
      <c r="D670" s="11" t="s">
        <v>2464</v>
      </c>
      <c r="E670" t="s">
        <v>744</v>
      </c>
    </row>
    <row r="671" spans="1:5">
      <c r="A671" s="11">
        <v>891</v>
      </c>
      <c r="B671" s="11">
        <v>258</v>
      </c>
      <c r="C671" t="s">
        <v>839</v>
      </c>
      <c r="D671" s="11" t="s">
        <v>840</v>
      </c>
      <c r="E671" t="s">
        <v>150</v>
      </c>
    </row>
    <row r="672" spans="1:5">
      <c r="A672" s="11">
        <v>2080</v>
      </c>
      <c r="B672" s="11">
        <v>65</v>
      </c>
      <c r="C672" t="s">
        <v>2618</v>
      </c>
      <c r="D672" s="11" t="s">
        <v>2619</v>
      </c>
      <c r="E672" t="s">
        <v>122</v>
      </c>
    </row>
    <row r="673" spans="1:5">
      <c r="A673" s="11">
        <v>3024</v>
      </c>
      <c r="B673" s="11">
        <v>16</v>
      </c>
      <c r="C673" t="s">
        <v>2620</v>
      </c>
      <c r="D673" s="11" t="s">
        <v>2621</v>
      </c>
      <c r="E673" t="s">
        <v>1001</v>
      </c>
    </row>
    <row r="674" spans="1:5">
      <c r="A674" s="11">
        <v>4138</v>
      </c>
      <c r="B674" s="11">
        <v>0</v>
      </c>
      <c r="C674" t="s">
        <v>9873</v>
      </c>
      <c r="D674" s="11" t="s">
        <v>7856</v>
      </c>
      <c r="E674" t="s">
        <v>122</v>
      </c>
    </row>
    <row r="675" spans="1:5">
      <c r="A675" s="11">
        <v>4017</v>
      </c>
      <c r="B675" s="11">
        <v>1</v>
      </c>
      <c r="C675" t="s">
        <v>9874</v>
      </c>
      <c r="D675" s="11" t="s">
        <v>4191</v>
      </c>
      <c r="E675" t="s">
        <v>128</v>
      </c>
    </row>
    <row r="676" spans="1:5">
      <c r="A676" s="11">
        <v>876</v>
      </c>
      <c r="B676" s="11">
        <v>265</v>
      </c>
      <c r="C676" t="s">
        <v>9875</v>
      </c>
      <c r="D676" s="11" t="s">
        <v>9876</v>
      </c>
      <c r="E676" t="s">
        <v>1573</v>
      </c>
    </row>
    <row r="677" spans="1:5">
      <c r="A677" s="11">
        <v>4138</v>
      </c>
      <c r="B677" s="11">
        <v>0</v>
      </c>
      <c r="C677" t="s">
        <v>9877</v>
      </c>
      <c r="D677" s="11" t="s">
        <v>5578</v>
      </c>
      <c r="E677" t="s">
        <v>149</v>
      </c>
    </row>
    <row r="678" spans="1:5">
      <c r="A678" s="11">
        <v>1357</v>
      </c>
      <c r="B678" s="11">
        <v>149</v>
      </c>
      <c r="C678" t="s">
        <v>7580</v>
      </c>
      <c r="D678" s="11" t="s">
        <v>7581</v>
      </c>
      <c r="E678" t="s">
        <v>983</v>
      </c>
    </row>
    <row r="679" spans="1:5">
      <c r="A679" s="11">
        <v>4138</v>
      </c>
      <c r="B679" s="11">
        <v>0</v>
      </c>
      <c r="C679" t="s">
        <v>2623</v>
      </c>
      <c r="D679" s="11" t="s">
        <v>2624</v>
      </c>
      <c r="E679" t="s">
        <v>2085</v>
      </c>
    </row>
    <row r="680" spans="1:5">
      <c r="A680" s="11">
        <v>623</v>
      </c>
      <c r="B680" s="11">
        <v>397</v>
      </c>
      <c r="C680" t="s">
        <v>1059</v>
      </c>
      <c r="D680" s="11" t="s">
        <v>1122</v>
      </c>
      <c r="E680" t="s">
        <v>133</v>
      </c>
    </row>
    <row r="681" spans="1:5">
      <c r="A681" s="11">
        <v>4138</v>
      </c>
      <c r="B681" s="11">
        <v>0</v>
      </c>
      <c r="C681" t="s">
        <v>9878</v>
      </c>
      <c r="D681" s="11" t="s">
        <v>9879</v>
      </c>
      <c r="E681" t="s">
        <v>124</v>
      </c>
    </row>
    <row r="682" spans="1:5">
      <c r="A682" s="11">
        <v>2888</v>
      </c>
      <c r="B682" s="11">
        <v>20</v>
      </c>
      <c r="C682" t="s">
        <v>9880</v>
      </c>
      <c r="D682" s="11" t="s">
        <v>9881</v>
      </c>
      <c r="E682" t="s">
        <v>9882</v>
      </c>
    </row>
    <row r="683" spans="1:5">
      <c r="A683" s="11">
        <v>2228</v>
      </c>
      <c r="B683" s="11">
        <v>53</v>
      </c>
      <c r="C683" t="s">
        <v>2628</v>
      </c>
      <c r="D683" s="11" t="s">
        <v>2629</v>
      </c>
      <c r="E683" t="s">
        <v>271</v>
      </c>
    </row>
    <row r="684" spans="1:5">
      <c r="A684" s="11">
        <v>4138</v>
      </c>
      <c r="B684" s="11">
        <v>0</v>
      </c>
      <c r="C684" t="s">
        <v>9883</v>
      </c>
      <c r="D684" s="11" t="s">
        <v>9884</v>
      </c>
      <c r="E684" t="s">
        <v>1115</v>
      </c>
    </row>
    <row r="685" spans="1:5">
      <c r="A685" s="11">
        <v>1341</v>
      </c>
      <c r="B685" s="11">
        <v>151</v>
      </c>
      <c r="C685" t="s">
        <v>2631</v>
      </c>
      <c r="D685" s="11" t="s">
        <v>2632</v>
      </c>
      <c r="E685" t="s">
        <v>724</v>
      </c>
    </row>
    <row r="686" spans="1:5">
      <c r="A686" s="11">
        <v>4017</v>
      </c>
      <c r="B686" s="11">
        <v>1</v>
      </c>
      <c r="C686" t="s">
        <v>9885</v>
      </c>
      <c r="D686" s="11" t="s">
        <v>3142</v>
      </c>
      <c r="E686" t="s">
        <v>9886</v>
      </c>
    </row>
    <row r="687" spans="1:5">
      <c r="A687" s="11">
        <v>3445</v>
      </c>
      <c r="B687" s="11">
        <v>7</v>
      </c>
      <c r="C687" t="s">
        <v>9887</v>
      </c>
      <c r="D687" s="11" t="s">
        <v>2040</v>
      </c>
      <c r="E687" t="s">
        <v>139</v>
      </c>
    </row>
    <row r="688" spans="1:5">
      <c r="A688" s="11">
        <v>2771</v>
      </c>
      <c r="B688" s="11">
        <v>24</v>
      </c>
      <c r="C688" t="s">
        <v>2634</v>
      </c>
      <c r="D688" s="11" t="s">
        <v>2635</v>
      </c>
      <c r="E688" t="s">
        <v>2570</v>
      </c>
    </row>
    <row r="689" spans="1:5">
      <c r="A689" s="11">
        <v>1192</v>
      </c>
      <c r="B689" s="11">
        <v>180</v>
      </c>
      <c r="C689" t="s">
        <v>2636</v>
      </c>
      <c r="D689" s="11" t="s">
        <v>2637</v>
      </c>
      <c r="E689" t="s">
        <v>1115</v>
      </c>
    </row>
    <row r="690" spans="1:5">
      <c r="A690" s="11">
        <v>4138</v>
      </c>
      <c r="B690" s="11">
        <v>0</v>
      </c>
      <c r="C690" t="s">
        <v>9888</v>
      </c>
      <c r="D690" s="11" t="s">
        <v>9889</v>
      </c>
      <c r="E690" t="s">
        <v>204</v>
      </c>
    </row>
    <row r="691" spans="1:5">
      <c r="A691" s="11">
        <v>1940</v>
      </c>
      <c r="B691" s="11">
        <v>78</v>
      </c>
      <c r="C691" t="s">
        <v>2640</v>
      </c>
      <c r="D691" s="11" t="s">
        <v>2641</v>
      </c>
      <c r="E691" t="s">
        <v>130</v>
      </c>
    </row>
    <row r="692" spans="1:5">
      <c r="A692" s="11">
        <v>3896</v>
      </c>
      <c r="B692" s="11">
        <v>2</v>
      </c>
      <c r="C692" t="s">
        <v>9890</v>
      </c>
      <c r="D692" s="11" t="s">
        <v>2249</v>
      </c>
      <c r="E692" t="s">
        <v>122</v>
      </c>
    </row>
    <row r="693" spans="1:5">
      <c r="A693" s="11">
        <v>3709</v>
      </c>
      <c r="B693" s="11">
        <v>4</v>
      </c>
      <c r="C693" t="s">
        <v>9891</v>
      </c>
      <c r="D693" s="11" t="s">
        <v>5808</v>
      </c>
      <c r="E693" t="s">
        <v>1079</v>
      </c>
    </row>
    <row r="694" spans="1:5">
      <c r="A694" s="11">
        <v>3255</v>
      </c>
      <c r="B694" s="11">
        <v>10</v>
      </c>
      <c r="C694" t="s">
        <v>9892</v>
      </c>
      <c r="D694" s="11" t="s">
        <v>6506</v>
      </c>
      <c r="E694" t="s">
        <v>766</v>
      </c>
    </row>
    <row r="695" spans="1:5">
      <c r="A695" s="11">
        <v>2483</v>
      </c>
      <c r="B695" s="11">
        <v>37</v>
      </c>
      <c r="C695" t="s">
        <v>2643</v>
      </c>
      <c r="D695" s="11" t="s">
        <v>2644</v>
      </c>
      <c r="E695" t="s">
        <v>128</v>
      </c>
    </row>
    <row r="696" spans="1:5">
      <c r="A696" s="11">
        <v>4138</v>
      </c>
      <c r="B696" s="11">
        <v>0</v>
      </c>
      <c r="C696" t="s">
        <v>2645</v>
      </c>
      <c r="D696" s="11" t="s">
        <v>2646</v>
      </c>
      <c r="E696" t="s">
        <v>124</v>
      </c>
    </row>
    <row r="697" spans="1:5">
      <c r="A697" s="11">
        <v>892</v>
      </c>
      <c r="B697" s="11">
        <v>257</v>
      </c>
      <c r="C697" t="s">
        <v>2647</v>
      </c>
      <c r="D697" s="11" t="s">
        <v>2648</v>
      </c>
      <c r="E697" t="s">
        <v>128</v>
      </c>
    </row>
    <row r="698" spans="1:5">
      <c r="A698" s="11">
        <v>2609</v>
      </c>
      <c r="B698" s="11">
        <v>30</v>
      </c>
      <c r="C698" t="s">
        <v>9893</v>
      </c>
      <c r="D698" s="11" t="s">
        <v>9894</v>
      </c>
      <c r="E698" t="s">
        <v>1441</v>
      </c>
    </row>
    <row r="699" spans="1:5">
      <c r="A699" s="11">
        <v>2639</v>
      </c>
      <c r="B699" s="11">
        <v>29</v>
      </c>
      <c r="C699" t="s">
        <v>2649</v>
      </c>
      <c r="D699" s="11" t="s">
        <v>2650</v>
      </c>
      <c r="E699" t="s">
        <v>122</v>
      </c>
    </row>
    <row r="700" spans="1:5">
      <c r="A700" s="11">
        <v>3024</v>
      </c>
      <c r="B700" s="11">
        <v>16</v>
      </c>
      <c r="C700" t="s">
        <v>9895</v>
      </c>
      <c r="D700" s="11" t="s">
        <v>9896</v>
      </c>
      <c r="E700" t="s">
        <v>996</v>
      </c>
    </row>
    <row r="701" spans="1:5">
      <c r="A701" s="11">
        <v>4138</v>
      </c>
      <c r="B701" s="11">
        <v>0</v>
      </c>
      <c r="C701" t="s">
        <v>7583</v>
      </c>
      <c r="D701" s="11" t="s">
        <v>2224</v>
      </c>
      <c r="E701" t="s">
        <v>128</v>
      </c>
    </row>
    <row r="702" spans="1:5">
      <c r="A702" s="11">
        <v>3323</v>
      </c>
      <c r="B702" s="11">
        <v>9</v>
      </c>
      <c r="C702" t="s">
        <v>9897</v>
      </c>
      <c r="D702" s="11" t="s">
        <v>3929</v>
      </c>
      <c r="E702" t="s">
        <v>9898</v>
      </c>
    </row>
    <row r="703" spans="1:5">
      <c r="A703" s="11">
        <v>2665</v>
      </c>
      <c r="B703" s="11">
        <v>28</v>
      </c>
      <c r="C703" t="s">
        <v>9899</v>
      </c>
      <c r="D703" s="11" t="s">
        <v>2660</v>
      </c>
      <c r="E703" t="s">
        <v>790</v>
      </c>
    </row>
    <row r="704" spans="1:5">
      <c r="A704" s="11">
        <v>2374</v>
      </c>
      <c r="B704" s="11">
        <v>43</v>
      </c>
      <c r="C704" t="s">
        <v>2656</v>
      </c>
      <c r="D704" s="11" t="s">
        <v>2657</v>
      </c>
      <c r="E704" t="s">
        <v>748</v>
      </c>
    </row>
    <row r="705" spans="1:5">
      <c r="A705" s="11">
        <v>4138</v>
      </c>
      <c r="B705" s="11">
        <v>0</v>
      </c>
      <c r="C705" t="s">
        <v>9900</v>
      </c>
      <c r="D705" s="11" t="s">
        <v>9901</v>
      </c>
      <c r="E705" t="s">
        <v>122</v>
      </c>
    </row>
    <row r="706" spans="1:5">
      <c r="A706" s="11">
        <v>2192</v>
      </c>
      <c r="B706" s="11">
        <v>56</v>
      </c>
      <c r="C706" t="s">
        <v>2662</v>
      </c>
      <c r="D706" s="11" t="s">
        <v>2663</v>
      </c>
      <c r="E706" t="s">
        <v>122</v>
      </c>
    </row>
    <row r="707" spans="1:5">
      <c r="A707" s="11">
        <v>2080</v>
      </c>
      <c r="B707" s="11">
        <v>65</v>
      </c>
      <c r="C707" t="s">
        <v>2664</v>
      </c>
      <c r="D707" s="11" t="s">
        <v>2665</v>
      </c>
      <c r="E707" t="s">
        <v>1880</v>
      </c>
    </row>
    <row r="708" spans="1:5">
      <c r="A708" s="11">
        <v>1785</v>
      </c>
      <c r="B708" s="11">
        <v>93</v>
      </c>
      <c r="C708" t="s">
        <v>2666</v>
      </c>
      <c r="D708" s="11" t="s">
        <v>2667</v>
      </c>
      <c r="E708" t="s">
        <v>2630</v>
      </c>
    </row>
    <row r="709" spans="1:5">
      <c r="A709" s="11">
        <v>1012</v>
      </c>
      <c r="B709" s="11">
        <v>217</v>
      </c>
      <c r="C709" t="s">
        <v>273</v>
      </c>
      <c r="D709" s="11" t="s">
        <v>7584</v>
      </c>
      <c r="E709" t="s">
        <v>2041</v>
      </c>
    </row>
    <row r="710" spans="1:5">
      <c r="A710" s="11">
        <v>4138</v>
      </c>
      <c r="B710" s="11">
        <v>0</v>
      </c>
      <c r="C710" t="s">
        <v>9902</v>
      </c>
      <c r="D710" s="11" t="s">
        <v>5273</v>
      </c>
      <c r="E710" t="s">
        <v>126</v>
      </c>
    </row>
    <row r="711" spans="1:5">
      <c r="A711" s="11">
        <v>3255</v>
      </c>
      <c r="B711" s="11">
        <v>10</v>
      </c>
      <c r="C711" t="s">
        <v>9903</v>
      </c>
      <c r="D711" s="11" t="s">
        <v>4429</v>
      </c>
      <c r="E711" t="s">
        <v>751</v>
      </c>
    </row>
    <row r="712" spans="1:5">
      <c r="A712" s="11">
        <v>352</v>
      </c>
      <c r="B712" s="11">
        <v>649</v>
      </c>
      <c r="C712" t="s">
        <v>2669</v>
      </c>
      <c r="D712" s="11" t="s">
        <v>3537</v>
      </c>
      <c r="E712" t="s">
        <v>742</v>
      </c>
    </row>
    <row r="713" spans="1:5">
      <c r="A713" s="11">
        <v>661</v>
      </c>
      <c r="B713" s="11">
        <v>368</v>
      </c>
      <c r="C713" t="s">
        <v>1912</v>
      </c>
      <c r="D713" s="11" t="s">
        <v>2671</v>
      </c>
      <c r="E713" t="s">
        <v>122</v>
      </c>
    </row>
    <row r="714" spans="1:5">
      <c r="A714" s="11">
        <v>2888</v>
      </c>
      <c r="B714" s="11">
        <v>20</v>
      </c>
      <c r="C714" t="s">
        <v>9904</v>
      </c>
      <c r="D714" s="11" t="s">
        <v>7093</v>
      </c>
      <c r="E714" t="s">
        <v>2863</v>
      </c>
    </row>
    <row r="715" spans="1:5">
      <c r="A715" s="11">
        <v>438</v>
      </c>
      <c r="B715" s="11">
        <v>551</v>
      </c>
      <c r="C715" t="s">
        <v>2672</v>
      </c>
      <c r="D715" s="11" t="s">
        <v>2358</v>
      </c>
      <c r="E715" t="s">
        <v>130</v>
      </c>
    </row>
    <row r="716" spans="1:5">
      <c r="A716" s="11">
        <v>2426</v>
      </c>
      <c r="B716" s="11">
        <v>40</v>
      </c>
      <c r="C716" t="s">
        <v>2672</v>
      </c>
      <c r="D716" s="11" t="s">
        <v>2673</v>
      </c>
      <c r="E716" t="s">
        <v>997</v>
      </c>
    </row>
    <row r="717" spans="1:5">
      <c r="A717" s="11">
        <v>3204</v>
      </c>
      <c r="B717" s="11">
        <v>11</v>
      </c>
      <c r="C717" t="s">
        <v>9905</v>
      </c>
      <c r="D717" s="11" t="s">
        <v>3928</v>
      </c>
      <c r="E717" t="s">
        <v>1739</v>
      </c>
    </row>
    <row r="718" spans="1:5">
      <c r="A718" s="11">
        <v>1464</v>
      </c>
      <c r="B718" s="11">
        <v>131</v>
      </c>
      <c r="C718" t="s">
        <v>2674</v>
      </c>
      <c r="D718" s="11" t="s">
        <v>2675</v>
      </c>
      <c r="E718" t="s">
        <v>128</v>
      </c>
    </row>
    <row r="719" spans="1:5">
      <c r="A719" s="11">
        <v>84</v>
      </c>
      <c r="B719" s="11">
        <v>1299</v>
      </c>
      <c r="C719" t="s">
        <v>275</v>
      </c>
      <c r="D719" s="11" t="s">
        <v>276</v>
      </c>
      <c r="E719" t="s">
        <v>128</v>
      </c>
    </row>
    <row r="720" spans="1:5">
      <c r="A720" s="11">
        <v>3049</v>
      </c>
      <c r="B720" s="11">
        <v>15</v>
      </c>
      <c r="C720" t="s">
        <v>275</v>
      </c>
      <c r="D720" s="11" t="s">
        <v>2676</v>
      </c>
      <c r="E720" t="s">
        <v>130</v>
      </c>
    </row>
    <row r="721" spans="1:5">
      <c r="A721" s="11">
        <v>1401</v>
      </c>
      <c r="B721" s="11">
        <v>141</v>
      </c>
      <c r="C721" t="s">
        <v>2677</v>
      </c>
      <c r="D721" s="11" t="s">
        <v>2678</v>
      </c>
      <c r="E721" t="s">
        <v>2679</v>
      </c>
    </row>
    <row r="722" spans="1:5">
      <c r="A722" s="11">
        <v>2500</v>
      </c>
      <c r="B722" s="11">
        <v>36</v>
      </c>
      <c r="C722" t="s">
        <v>2680</v>
      </c>
      <c r="D722" s="11" t="s">
        <v>4522</v>
      </c>
      <c r="E722" t="s">
        <v>1023</v>
      </c>
    </row>
    <row r="723" spans="1:5">
      <c r="A723" s="11">
        <v>4017</v>
      </c>
      <c r="B723" s="11">
        <v>1</v>
      </c>
      <c r="C723" t="s">
        <v>9906</v>
      </c>
      <c r="D723" s="11" t="s">
        <v>3127</v>
      </c>
      <c r="E723" t="s">
        <v>742</v>
      </c>
    </row>
    <row r="724" spans="1:5">
      <c r="A724" s="11">
        <v>807</v>
      </c>
      <c r="B724" s="11">
        <v>291</v>
      </c>
      <c r="C724" t="s">
        <v>2682</v>
      </c>
      <c r="D724" s="11" t="s">
        <v>2473</v>
      </c>
      <c r="E724" t="s">
        <v>539</v>
      </c>
    </row>
    <row r="725" spans="1:5">
      <c r="A725" s="11">
        <v>4138</v>
      </c>
      <c r="B725" s="11">
        <v>0</v>
      </c>
      <c r="C725" t="s">
        <v>9907</v>
      </c>
      <c r="D725" s="11" t="s">
        <v>2143</v>
      </c>
      <c r="E725" t="s">
        <v>128</v>
      </c>
    </row>
    <row r="726" spans="1:5">
      <c r="A726" s="11">
        <v>290</v>
      </c>
      <c r="B726" s="11">
        <v>762</v>
      </c>
      <c r="C726" t="s">
        <v>9908</v>
      </c>
      <c r="D726" s="11" t="s">
        <v>277</v>
      </c>
      <c r="E726" t="s">
        <v>814</v>
      </c>
    </row>
    <row r="727" spans="1:5">
      <c r="A727" s="11">
        <v>3896</v>
      </c>
      <c r="B727" s="11">
        <v>2</v>
      </c>
      <c r="C727" t="s">
        <v>9909</v>
      </c>
      <c r="D727" s="11" t="s">
        <v>4769</v>
      </c>
      <c r="E727" t="s">
        <v>130</v>
      </c>
    </row>
    <row r="728" spans="1:5">
      <c r="A728" s="11">
        <v>393</v>
      </c>
      <c r="B728" s="11">
        <v>609</v>
      </c>
      <c r="C728" t="s">
        <v>278</v>
      </c>
      <c r="D728" s="11" t="s">
        <v>279</v>
      </c>
      <c r="E728" t="s">
        <v>267</v>
      </c>
    </row>
    <row r="729" spans="1:5">
      <c r="A729" s="11">
        <v>614</v>
      </c>
      <c r="B729" s="11">
        <v>401</v>
      </c>
      <c r="C729" t="s">
        <v>9910</v>
      </c>
      <c r="D729" s="11" t="s">
        <v>9911</v>
      </c>
      <c r="E729" t="s">
        <v>1330</v>
      </c>
    </row>
    <row r="730" spans="1:5">
      <c r="A730" s="11">
        <v>1182</v>
      </c>
      <c r="B730" s="11">
        <v>182</v>
      </c>
      <c r="C730" t="s">
        <v>2684</v>
      </c>
      <c r="D730" s="11" t="s">
        <v>2685</v>
      </c>
      <c r="E730" t="s">
        <v>130</v>
      </c>
    </row>
    <row r="731" spans="1:5">
      <c r="A731" s="11">
        <v>2096</v>
      </c>
      <c r="B731" s="11">
        <v>64</v>
      </c>
      <c r="C731" t="s">
        <v>2688</v>
      </c>
      <c r="D731" s="11" t="s">
        <v>2216</v>
      </c>
      <c r="E731" t="s">
        <v>184</v>
      </c>
    </row>
    <row r="732" spans="1:5">
      <c r="A732" s="11">
        <v>3896</v>
      </c>
      <c r="B732" s="11">
        <v>2</v>
      </c>
      <c r="C732" t="s">
        <v>9912</v>
      </c>
      <c r="D732" s="11" t="s">
        <v>8232</v>
      </c>
      <c r="E732" t="s">
        <v>814</v>
      </c>
    </row>
    <row r="733" spans="1:5">
      <c r="A733" s="11">
        <v>2551</v>
      </c>
      <c r="B733" s="11">
        <v>33</v>
      </c>
      <c r="C733" t="s">
        <v>9913</v>
      </c>
      <c r="D733" s="11" t="s">
        <v>4001</v>
      </c>
      <c r="E733" t="s">
        <v>997</v>
      </c>
    </row>
    <row r="734" spans="1:5">
      <c r="A734" s="11">
        <v>3518</v>
      </c>
      <c r="B734" s="11">
        <v>6</v>
      </c>
      <c r="C734" t="s">
        <v>9913</v>
      </c>
      <c r="D734" s="11" t="s">
        <v>9914</v>
      </c>
      <c r="E734" t="s">
        <v>757</v>
      </c>
    </row>
    <row r="735" spans="1:5">
      <c r="A735" s="11">
        <v>1726</v>
      </c>
      <c r="B735" s="11">
        <v>99</v>
      </c>
      <c r="C735" t="s">
        <v>1873</v>
      </c>
      <c r="D735" s="11" t="s">
        <v>2216</v>
      </c>
      <c r="E735" t="s">
        <v>184</v>
      </c>
    </row>
    <row r="736" spans="1:5">
      <c r="A736" s="11">
        <v>1098</v>
      </c>
      <c r="B736" s="11">
        <v>198</v>
      </c>
      <c r="C736" t="s">
        <v>2689</v>
      </c>
      <c r="D736" s="11" t="s">
        <v>2690</v>
      </c>
      <c r="E736" t="s">
        <v>128</v>
      </c>
    </row>
    <row r="737" spans="1:5">
      <c r="A737" s="11">
        <v>2311</v>
      </c>
      <c r="B737" s="11">
        <v>47</v>
      </c>
      <c r="C737" t="s">
        <v>2691</v>
      </c>
      <c r="D737" s="11" t="s">
        <v>2692</v>
      </c>
      <c r="E737" t="s">
        <v>2693</v>
      </c>
    </row>
    <row r="738" spans="1:5">
      <c r="A738" s="11">
        <v>3118</v>
      </c>
      <c r="B738" s="11">
        <v>13</v>
      </c>
      <c r="C738" t="s">
        <v>2694</v>
      </c>
      <c r="D738" s="11" t="s">
        <v>2695</v>
      </c>
      <c r="E738" t="s">
        <v>128</v>
      </c>
    </row>
    <row r="739" spans="1:5">
      <c r="A739" s="11">
        <v>4017</v>
      </c>
      <c r="B739" s="11">
        <v>1</v>
      </c>
      <c r="C739" t="s">
        <v>9915</v>
      </c>
      <c r="D739" s="11" t="s">
        <v>7698</v>
      </c>
      <c r="E739" t="s">
        <v>759</v>
      </c>
    </row>
    <row r="740" spans="1:5">
      <c r="A740" s="11">
        <v>2957</v>
      </c>
      <c r="B740" s="11">
        <v>18</v>
      </c>
      <c r="C740" t="s">
        <v>7585</v>
      </c>
      <c r="D740" s="11" t="s">
        <v>2434</v>
      </c>
      <c r="E740" t="s">
        <v>758</v>
      </c>
    </row>
    <row r="741" spans="1:5">
      <c r="A741" s="11">
        <v>3323</v>
      </c>
      <c r="B741" s="11">
        <v>9</v>
      </c>
      <c r="C741" t="s">
        <v>7586</v>
      </c>
      <c r="D741" s="11" t="s">
        <v>7587</v>
      </c>
      <c r="E741" t="s">
        <v>142</v>
      </c>
    </row>
    <row r="742" spans="1:5">
      <c r="A742" s="11">
        <v>2205</v>
      </c>
      <c r="B742" s="11">
        <v>55</v>
      </c>
      <c r="C742" t="s">
        <v>2697</v>
      </c>
      <c r="D742" s="11" t="s">
        <v>2698</v>
      </c>
      <c r="E742" t="s">
        <v>128</v>
      </c>
    </row>
    <row r="743" spans="1:5">
      <c r="A743" s="11">
        <v>2798</v>
      </c>
      <c r="B743" s="11">
        <v>23</v>
      </c>
      <c r="C743" t="s">
        <v>2697</v>
      </c>
      <c r="D743" s="11" t="s">
        <v>7588</v>
      </c>
      <c r="E743" t="s">
        <v>814</v>
      </c>
    </row>
    <row r="744" spans="1:5">
      <c r="A744" s="11">
        <v>3612</v>
      </c>
      <c r="B744" s="11">
        <v>5</v>
      </c>
      <c r="C744" t="s">
        <v>9916</v>
      </c>
      <c r="D744" s="11" t="s">
        <v>4422</v>
      </c>
      <c r="E744" t="s">
        <v>407</v>
      </c>
    </row>
    <row r="745" spans="1:5">
      <c r="A745" s="11">
        <v>1618</v>
      </c>
      <c r="B745" s="11">
        <v>109</v>
      </c>
      <c r="C745" t="s">
        <v>2699</v>
      </c>
      <c r="D745" s="11" t="s">
        <v>5082</v>
      </c>
      <c r="E745" t="s">
        <v>742</v>
      </c>
    </row>
    <row r="746" spans="1:5">
      <c r="A746" s="11">
        <v>22</v>
      </c>
      <c r="B746" s="11">
        <v>1656</v>
      </c>
      <c r="C746" t="s">
        <v>282</v>
      </c>
      <c r="D746" s="11" t="s">
        <v>283</v>
      </c>
      <c r="E746" t="s">
        <v>2761</v>
      </c>
    </row>
    <row r="747" spans="1:5">
      <c r="A747" s="11">
        <v>682</v>
      </c>
      <c r="B747" s="11">
        <v>353</v>
      </c>
      <c r="C747" t="s">
        <v>9917</v>
      </c>
      <c r="D747" s="11" t="s">
        <v>1201</v>
      </c>
      <c r="E747" t="s">
        <v>2703</v>
      </c>
    </row>
    <row r="748" spans="1:5">
      <c r="A748" s="11">
        <v>1928</v>
      </c>
      <c r="B748" s="11">
        <v>79</v>
      </c>
      <c r="C748" t="s">
        <v>2704</v>
      </c>
      <c r="D748" s="11" t="s">
        <v>5765</v>
      </c>
      <c r="E748" t="s">
        <v>184</v>
      </c>
    </row>
    <row r="749" spans="1:5">
      <c r="A749" s="11">
        <v>2528</v>
      </c>
      <c r="B749" s="11">
        <v>34</v>
      </c>
      <c r="C749" t="s">
        <v>2704</v>
      </c>
      <c r="D749" s="11" t="s">
        <v>2705</v>
      </c>
      <c r="E749" t="s">
        <v>142</v>
      </c>
    </row>
    <row r="750" spans="1:5">
      <c r="A750" s="11">
        <v>3118</v>
      </c>
      <c r="B750" s="11">
        <v>13</v>
      </c>
      <c r="C750" t="s">
        <v>7589</v>
      </c>
      <c r="D750" s="11" t="s">
        <v>4796</v>
      </c>
      <c r="E750" t="s">
        <v>1023</v>
      </c>
    </row>
    <row r="751" spans="1:5">
      <c r="A751" s="11">
        <v>3159</v>
      </c>
      <c r="B751" s="11">
        <v>12</v>
      </c>
      <c r="C751" t="s">
        <v>9918</v>
      </c>
      <c r="D751" s="11" t="s">
        <v>9919</v>
      </c>
      <c r="E751" t="s">
        <v>133</v>
      </c>
    </row>
    <row r="752" spans="1:5">
      <c r="A752" s="11">
        <v>3204</v>
      </c>
      <c r="B752" s="11">
        <v>11</v>
      </c>
      <c r="C752" t="s">
        <v>9920</v>
      </c>
      <c r="D752" s="11" t="s">
        <v>6252</v>
      </c>
      <c r="E752" t="s">
        <v>8074</v>
      </c>
    </row>
    <row r="753" spans="1:5">
      <c r="A753" s="11">
        <v>4138</v>
      </c>
      <c r="B753" s="11">
        <v>0</v>
      </c>
      <c r="C753" t="s">
        <v>9920</v>
      </c>
      <c r="D753" s="11" t="s">
        <v>9921</v>
      </c>
      <c r="E753" t="s">
        <v>128</v>
      </c>
    </row>
    <row r="754" spans="1:5">
      <c r="A754" s="11">
        <v>120</v>
      </c>
      <c r="B754" s="11">
        <v>1154</v>
      </c>
      <c r="C754" t="s">
        <v>9922</v>
      </c>
      <c r="D754" s="11" t="s">
        <v>284</v>
      </c>
      <c r="E754" t="s">
        <v>742</v>
      </c>
    </row>
    <row r="755" spans="1:5">
      <c r="A755" s="11">
        <v>4138</v>
      </c>
      <c r="B755" s="11">
        <v>0</v>
      </c>
      <c r="C755" t="s">
        <v>9923</v>
      </c>
      <c r="D755" s="11" t="s">
        <v>6847</v>
      </c>
      <c r="E755" t="s">
        <v>2095</v>
      </c>
    </row>
    <row r="756" spans="1:5">
      <c r="A756" s="11">
        <v>1384</v>
      </c>
      <c r="B756" s="11">
        <v>143</v>
      </c>
      <c r="C756" t="s">
        <v>9924</v>
      </c>
      <c r="D756" s="11" t="s">
        <v>9925</v>
      </c>
      <c r="E756" t="s">
        <v>136</v>
      </c>
    </row>
    <row r="757" spans="1:5">
      <c r="A757" s="11">
        <v>1377</v>
      </c>
      <c r="B757" s="11">
        <v>144</v>
      </c>
      <c r="C757" t="s">
        <v>9926</v>
      </c>
      <c r="D757" s="11" t="s">
        <v>9927</v>
      </c>
      <c r="E757" t="s">
        <v>142</v>
      </c>
    </row>
    <row r="758" spans="1:5">
      <c r="A758" s="11">
        <v>4138</v>
      </c>
      <c r="B758" s="11">
        <v>0</v>
      </c>
      <c r="C758" t="s">
        <v>9928</v>
      </c>
      <c r="D758" s="11" t="s">
        <v>3693</v>
      </c>
      <c r="E758" t="s">
        <v>407</v>
      </c>
    </row>
    <row r="759" spans="1:5">
      <c r="A759" s="11">
        <v>4138</v>
      </c>
      <c r="B759" s="11">
        <v>0</v>
      </c>
      <c r="C759" t="s">
        <v>9929</v>
      </c>
      <c r="D759" s="11" t="s">
        <v>3238</v>
      </c>
      <c r="E759" t="s">
        <v>122</v>
      </c>
    </row>
    <row r="760" spans="1:5">
      <c r="A760" s="11">
        <v>2405</v>
      </c>
      <c r="B760" s="11">
        <v>41</v>
      </c>
      <c r="C760" t="s">
        <v>2707</v>
      </c>
      <c r="D760" s="11" t="s">
        <v>2708</v>
      </c>
      <c r="E760" t="s">
        <v>740</v>
      </c>
    </row>
    <row r="761" spans="1:5">
      <c r="A761" s="11">
        <v>3445</v>
      </c>
      <c r="B761" s="11">
        <v>7</v>
      </c>
      <c r="C761" t="s">
        <v>9930</v>
      </c>
      <c r="D761" s="11" t="s">
        <v>4812</v>
      </c>
      <c r="E761" t="s">
        <v>9589</v>
      </c>
    </row>
    <row r="762" spans="1:5">
      <c r="A762" s="11">
        <v>4138</v>
      </c>
      <c r="B762" s="11">
        <v>0</v>
      </c>
      <c r="C762" t="s">
        <v>9931</v>
      </c>
      <c r="D762" s="11" t="s">
        <v>2719</v>
      </c>
      <c r="E762" t="s">
        <v>1131</v>
      </c>
    </row>
    <row r="763" spans="1:5">
      <c r="A763" s="11">
        <v>3612</v>
      </c>
      <c r="B763" s="11">
        <v>5</v>
      </c>
      <c r="C763" t="s">
        <v>7591</v>
      </c>
      <c r="D763" s="11" t="s">
        <v>7592</v>
      </c>
      <c r="E763" t="s">
        <v>145</v>
      </c>
    </row>
    <row r="764" spans="1:5">
      <c r="A764" s="11">
        <v>37</v>
      </c>
      <c r="B764" s="11">
        <v>1548</v>
      </c>
      <c r="C764" t="s">
        <v>285</v>
      </c>
      <c r="D764" s="11" t="s">
        <v>881</v>
      </c>
      <c r="E764" t="s">
        <v>742</v>
      </c>
    </row>
    <row r="765" spans="1:5">
      <c r="A765" s="11">
        <v>4138</v>
      </c>
      <c r="B765" s="11">
        <v>0</v>
      </c>
      <c r="C765" t="s">
        <v>9932</v>
      </c>
      <c r="D765" s="11" t="s">
        <v>9933</v>
      </c>
      <c r="E765" t="s">
        <v>128</v>
      </c>
    </row>
    <row r="766" spans="1:5">
      <c r="A766" s="11">
        <v>1046</v>
      </c>
      <c r="B766" s="11">
        <v>208</v>
      </c>
      <c r="C766" t="s">
        <v>286</v>
      </c>
      <c r="D766" s="11" t="s">
        <v>9934</v>
      </c>
      <c r="E766" t="s">
        <v>759</v>
      </c>
    </row>
    <row r="767" spans="1:5">
      <c r="A767" s="11">
        <v>1691</v>
      </c>
      <c r="B767" s="11">
        <v>102</v>
      </c>
      <c r="C767" t="s">
        <v>286</v>
      </c>
      <c r="D767" s="11" t="s">
        <v>2710</v>
      </c>
      <c r="E767" t="s">
        <v>754</v>
      </c>
    </row>
    <row r="768" spans="1:5">
      <c r="A768" s="11">
        <v>4138</v>
      </c>
      <c r="B768" s="11">
        <v>0</v>
      </c>
      <c r="C768" t="s">
        <v>7593</v>
      </c>
      <c r="D768" s="11" t="s">
        <v>5593</v>
      </c>
      <c r="E768" t="s">
        <v>993</v>
      </c>
    </row>
    <row r="769" spans="1:5">
      <c r="A769" s="11">
        <v>1481</v>
      </c>
      <c r="B769" s="11">
        <v>128</v>
      </c>
      <c r="C769" t="s">
        <v>2711</v>
      </c>
      <c r="D769" s="11" t="s">
        <v>2009</v>
      </c>
      <c r="E769" t="s">
        <v>740</v>
      </c>
    </row>
    <row r="770" spans="1:5">
      <c r="A770" s="11">
        <v>3323</v>
      </c>
      <c r="B770" s="11">
        <v>9</v>
      </c>
      <c r="C770" t="s">
        <v>2712</v>
      </c>
      <c r="D770" s="11" t="s">
        <v>2713</v>
      </c>
      <c r="E770" t="s">
        <v>140</v>
      </c>
    </row>
    <row r="771" spans="1:5">
      <c r="A771" s="11">
        <v>3809</v>
      </c>
      <c r="B771" s="11">
        <v>3</v>
      </c>
      <c r="C771" t="s">
        <v>287</v>
      </c>
      <c r="D771" s="11" t="s">
        <v>2714</v>
      </c>
      <c r="E771" t="s">
        <v>140</v>
      </c>
    </row>
    <row r="772" spans="1:5">
      <c r="A772" s="11">
        <v>3386</v>
      </c>
      <c r="B772" s="11">
        <v>8</v>
      </c>
      <c r="C772" t="s">
        <v>7594</v>
      </c>
      <c r="D772" s="11" t="s">
        <v>6620</v>
      </c>
      <c r="E772" t="s">
        <v>1115</v>
      </c>
    </row>
    <row r="773" spans="1:5">
      <c r="A773" s="11">
        <v>2888</v>
      </c>
      <c r="B773" s="11">
        <v>20</v>
      </c>
      <c r="C773" t="s">
        <v>2715</v>
      </c>
      <c r="D773" s="11" t="s">
        <v>3899</v>
      </c>
      <c r="E773" t="s">
        <v>740</v>
      </c>
    </row>
    <row r="774" spans="1:5">
      <c r="A774" s="11">
        <v>4138</v>
      </c>
      <c r="B774" s="11">
        <v>0</v>
      </c>
      <c r="C774" t="s">
        <v>2715</v>
      </c>
      <c r="D774" s="11" t="s">
        <v>2716</v>
      </c>
      <c r="E774" t="s">
        <v>2863</v>
      </c>
    </row>
    <row r="775" spans="1:5">
      <c r="A775" s="11">
        <v>1625</v>
      </c>
      <c r="B775" s="11">
        <v>108</v>
      </c>
      <c r="C775" t="s">
        <v>2717</v>
      </c>
      <c r="D775" s="11" t="s">
        <v>2718</v>
      </c>
      <c r="E775" t="s">
        <v>190</v>
      </c>
    </row>
    <row r="776" spans="1:5">
      <c r="A776" s="11">
        <v>3612</v>
      </c>
      <c r="B776" s="11">
        <v>5</v>
      </c>
      <c r="C776" t="s">
        <v>9935</v>
      </c>
      <c r="D776" s="11" t="s">
        <v>3160</v>
      </c>
      <c r="E776" t="s">
        <v>1646</v>
      </c>
    </row>
    <row r="777" spans="1:5">
      <c r="A777" s="11">
        <v>2888</v>
      </c>
      <c r="B777" s="11">
        <v>20</v>
      </c>
      <c r="C777" t="s">
        <v>7595</v>
      </c>
      <c r="D777" s="11" t="s">
        <v>2567</v>
      </c>
      <c r="E777" t="s">
        <v>122</v>
      </c>
    </row>
    <row r="778" spans="1:5">
      <c r="A778" s="11">
        <v>3518</v>
      </c>
      <c r="B778" s="11">
        <v>6</v>
      </c>
      <c r="C778" t="s">
        <v>9936</v>
      </c>
      <c r="D778" s="11" t="s">
        <v>3696</v>
      </c>
      <c r="E778" t="s">
        <v>846</v>
      </c>
    </row>
    <row r="779" spans="1:5">
      <c r="A779" s="11">
        <v>370</v>
      </c>
      <c r="B779" s="11">
        <v>632</v>
      </c>
      <c r="C779" t="s">
        <v>2720</v>
      </c>
      <c r="D779" s="11" t="s">
        <v>2721</v>
      </c>
      <c r="E779" t="s">
        <v>128</v>
      </c>
    </row>
    <row r="780" spans="1:5">
      <c r="A780" s="11">
        <v>1074</v>
      </c>
      <c r="B780" s="11">
        <v>204</v>
      </c>
      <c r="C780" t="s">
        <v>2722</v>
      </c>
      <c r="D780" s="11" t="s">
        <v>2264</v>
      </c>
      <c r="E780" t="s">
        <v>1023</v>
      </c>
    </row>
    <row r="781" spans="1:5">
      <c r="A781" s="11">
        <v>3518</v>
      </c>
      <c r="B781" s="11">
        <v>6</v>
      </c>
      <c r="C781" t="s">
        <v>2723</v>
      </c>
      <c r="D781" s="11" t="s">
        <v>2724</v>
      </c>
      <c r="E781" t="s">
        <v>747</v>
      </c>
    </row>
    <row r="782" spans="1:5">
      <c r="A782" s="11">
        <v>1038</v>
      </c>
      <c r="B782" s="11">
        <v>210</v>
      </c>
      <c r="C782" t="s">
        <v>2725</v>
      </c>
      <c r="D782" s="11" t="s">
        <v>2726</v>
      </c>
      <c r="E782" t="s">
        <v>164</v>
      </c>
    </row>
    <row r="783" spans="1:5">
      <c r="A783" s="11">
        <v>2565</v>
      </c>
      <c r="B783" s="11">
        <v>32</v>
      </c>
      <c r="C783" t="s">
        <v>2727</v>
      </c>
      <c r="D783" s="11" t="s">
        <v>2728</v>
      </c>
      <c r="E783" t="s">
        <v>135</v>
      </c>
    </row>
    <row r="784" spans="1:5">
      <c r="A784" s="11">
        <v>4017</v>
      </c>
      <c r="B784" s="11">
        <v>1</v>
      </c>
      <c r="C784" t="s">
        <v>9937</v>
      </c>
      <c r="D784" s="11" t="s">
        <v>3032</v>
      </c>
      <c r="E784" t="s">
        <v>1242</v>
      </c>
    </row>
    <row r="785" spans="1:5">
      <c r="A785" s="11">
        <v>4138</v>
      </c>
      <c r="B785" s="11">
        <v>0</v>
      </c>
      <c r="C785" t="s">
        <v>9938</v>
      </c>
      <c r="D785" s="11" t="s">
        <v>2262</v>
      </c>
      <c r="E785" t="s">
        <v>1268</v>
      </c>
    </row>
    <row r="786" spans="1:5">
      <c r="A786" s="11">
        <v>828</v>
      </c>
      <c r="B786" s="11">
        <v>284</v>
      </c>
      <c r="C786" t="s">
        <v>7596</v>
      </c>
      <c r="D786" s="11" t="s">
        <v>575</v>
      </c>
      <c r="E786" t="s">
        <v>133</v>
      </c>
    </row>
    <row r="787" spans="1:5">
      <c r="A787" s="11">
        <v>53</v>
      </c>
      <c r="B787" s="11">
        <v>1430</v>
      </c>
      <c r="C787" t="s">
        <v>289</v>
      </c>
      <c r="D787" s="11" t="s">
        <v>1961</v>
      </c>
      <c r="E787" t="s">
        <v>754</v>
      </c>
    </row>
    <row r="788" spans="1:5">
      <c r="A788" s="11">
        <v>2665</v>
      </c>
      <c r="B788" s="11">
        <v>28</v>
      </c>
      <c r="C788" t="s">
        <v>9939</v>
      </c>
      <c r="D788" s="11" t="s">
        <v>5858</v>
      </c>
      <c r="E788" t="s">
        <v>135</v>
      </c>
    </row>
    <row r="789" spans="1:5">
      <c r="A789" s="11">
        <v>4138</v>
      </c>
      <c r="B789" s="11">
        <v>0</v>
      </c>
      <c r="C789" t="s">
        <v>9940</v>
      </c>
      <c r="D789" s="11" t="s">
        <v>6740</v>
      </c>
      <c r="E789" t="s">
        <v>1131</v>
      </c>
    </row>
    <row r="790" spans="1:5">
      <c r="A790" s="11">
        <v>2026</v>
      </c>
      <c r="B790" s="11">
        <v>70</v>
      </c>
      <c r="C790" t="s">
        <v>849</v>
      </c>
      <c r="D790" s="11" t="s">
        <v>3474</v>
      </c>
      <c r="E790" t="s">
        <v>133</v>
      </c>
    </row>
    <row r="791" spans="1:5">
      <c r="A791" s="11">
        <v>4138</v>
      </c>
      <c r="B791" s="11">
        <v>0</v>
      </c>
      <c r="C791" t="s">
        <v>7597</v>
      </c>
      <c r="D791" s="11" t="s">
        <v>2724</v>
      </c>
      <c r="E791" t="s">
        <v>742</v>
      </c>
    </row>
    <row r="792" spans="1:5">
      <c r="A792" s="11">
        <v>1673</v>
      </c>
      <c r="B792" s="11">
        <v>103</v>
      </c>
      <c r="C792" t="s">
        <v>9941</v>
      </c>
      <c r="D792" s="11" t="s">
        <v>2729</v>
      </c>
      <c r="E792" t="s">
        <v>1842</v>
      </c>
    </row>
    <row r="793" spans="1:5">
      <c r="A793" s="11">
        <v>1625</v>
      </c>
      <c r="B793" s="11">
        <v>108</v>
      </c>
      <c r="C793" t="s">
        <v>7598</v>
      </c>
      <c r="D793" s="11" t="s">
        <v>4912</v>
      </c>
      <c r="E793" t="s">
        <v>1262</v>
      </c>
    </row>
    <row r="794" spans="1:5">
      <c r="A794" s="11">
        <v>4138</v>
      </c>
      <c r="B794" s="11">
        <v>0</v>
      </c>
      <c r="C794" t="s">
        <v>7599</v>
      </c>
      <c r="D794" s="11" t="s">
        <v>3551</v>
      </c>
      <c r="E794" t="s">
        <v>149</v>
      </c>
    </row>
    <row r="795" spans="1:5">
      <c r="A795" s="11">
        <v>4138</v>
      </c>
      <c r="B795" s="11">
        <v>0</v>
      </c>
      <c r="C795" t="s">
        <v>7600</v>
      </c>
      <c r="D795" s="11" t="s">
        <v>9942</v>
      </c>
      <c r="E795" t="s">
        <v>145</v>
      </c>
    </row>
    <row r="796" spans="1:5">
      <c r="A796" s="11">
        <v>2311</v>
      </c>
      <c r="B796" s="11">
        <v>47</v>
      </c>
      <c r="C796" t="s">
        <v>9943</v>
      </c>
      <c r="D796" s="11" t="s">
        <v>8294</v>
      </c>
      <c r="E796" t="s">
        <v>766</v>
      </c>
    </row>
    <row r="797" spans="1:5">
      <c r="A797" s="11">
        <v>2565</v>
      </c>
      <c r="B797" s="11">
        <v>32</v>
      </c>
      <c r="C797" t="s">
        <v>9944</v>
      </c>
      <c r="D797" s="11" t="s">
        <v>3383</v>
      </c>
      <c r="E797" t="s">
        <v>122</v>
      </c>
    </row>
    <row r="798" spans="1:5">
      <c r="A798" s="11">
        <v>89</v>
      </c>
      <c r="B798" s="11">
        <v>1278</v>
      </c>
      <c r="C798" t="s">
        <v>760</v>
      </c>
      <c r="D798" s="11" t="s">
        <v>965</v>
      </c>
      <c r="E798" t="s">
        <v>138</v>
      </c>
    </row>
    <row r="799" spans="1:5">
      <c r="A799" s="11">
        <v>221</v>
      </c>
      <c r="B799" s="11">
        <v>895</v>
      </c>
      <c r="C799" t="s">
        <v>290</v>
      </c>
      <c r="D799" s="11" t="s">
        <v>291</v>
      </c>
      <c r="E799" t="s">
        <v>128</v>
      </c>
    </row>
    <row r="800" spans="1:5">
      <c r="A800" s="11">
        <v>510</v>
      </c>
      <c r="B800" s="11">
        <v>483</v>
      </c>
      <c r="C800" t="s">
        <v>1998</v>
      </c>
      <c r="D800" s="11" t="s">
        <v>1075</v>
      </c>
      <c r="E800" t="s">
        <v>1077</v>
      </c>
    </row>
    <row r="801" spans="1:5">
      <c r="A801" s="11">
        <v>1486</v>
      </c>
      <c r="B801" s="11">
        <v>127</v>
      </c>
      <c r="C801" t="s">
        <v>2732</v>
      </c>
      <c r="D801" s="11" t="s">
        <v>2067</v>
      </c>
      <c r="E801" t="s">
        <v>823</v>
      </c>
    </row>
    <row r="802" spans="1:5">
      <c r="A802" s="11">
        <v>3323</v>
      </c>
      <c r="B802" s="11">
        <v>9</v>
      </c>
      <c r="C802" t="s">
        <v>7601</v>
      </c>
      <c r="D802" s="11" t="s">
        <v>7602</v>
      </c>
      <c r="E802" t="s">
        <v>1262</v>
      </c>
    </row>
    <row r="803" spans="1:5">
      <c r="A803" s="11">
        <v>3118</v>
      </c>
      <c r="B803" s="11">
        <v>13</v>
      </c>
      <c r="C803" t="s">
        <v>7603</v>
      </c>
      <c r="D803" s="11" t="s">
        <v>4293</v>
      </c>
      <c r="E803" t="s">
        <v>2703</v>
      </c>
    </row>
    <row r="804" spans="1:5">
      <c r="A804" s="11">
        <v>2000</v>
      </c>
      <c r="B804" s="11">
        <v>72</v>
      </c>
      <c r="C804" t="s">
        <v>7604</v>
      </c>
      <c r="D804" s="11" t="s">
        <v>7605</v>
      </c>
      <c r="E804" t="s">
        <v>204</v>
      </c>
    </row>
    <row r="805" spans="1:5">
      <c r="A805" s="11">
        <v>1083</v>
      </c>
      <c r="B805" s="11">
        <v>202</v>
      </c>
      <c r="C805" t="s">
        <v>292</v>
      </c>
      <c r="D805" s="11" t="s">
        <v>216</v>
      </c>
      <c r="E805" t="s">
        <v>128</v>
      </c>
    </row>
    <row r="806" spans="1:5">
      <c r="A806" s="11">
        <v>2405</v>
      </c>
      <c r="B806" s="11">
        <v>41</v>
      </c>
      <c r="C806" t="s">
        <v>7606</v>
      </c>
      <c r="D806" s="11" t="s">
        <v>3255</v>
      </c>
      <c r="E806" t="s">
        <v>204</v>
      </c>
    </row>
    <row r="807" spans="1:5">
      <c r="A807" s="11">
        <v>2177</v>
      </c>
      <c r="B807" s="11">
        <v>57</v>
      </c>
      <c r="C807" t="s">
        <v>2733</v>
      </c>
      <c r="D807" s="11" t="s">
        <v>2734</v>
      </c>
      <c r="E807" t="s">
        <v>122</v>
      </c>
    </row>
    <row r="808" spans="1:5">
      <c r="A808" s="11">
        <v>1560</v>
      </c>
      <c r="B808" s="11">
        <v>119</v>
      </c>
      <c r="C808" t="s">
        <v>2735</v>
      </c>
      <c r="D808" s="11" t="s">
        <v>2468</v>
      </c>
      <c r="E808" t="s">
        <v>268</v>
      </c>
    </row>
    <row r="809" spans="1:5">
      <c r="A809" s="11">
        <v>3049</v>
      </c>
      <c r="B809" s="11">
        <v>15</v>
      </c>
      <c r="C809" t="s">
        <v>9945</v>
      </c>
      <c r="D809" s="11" t="s">
        <v>9439</v>
      </c>
      <c r="E809" t="s">
        <v>754</v>
      </c>
    </row>
    <row r="810" spans="1:5">
      <c r="A810" s="11">
        <v>2500</v>
      </c>
      <c r="B810" s="11">
        <v>36</v>
      </c>
      <c r="C810" t="s">
        <v>2737</v>
      </c>
      <c r="D810" s="11" t="s">
        <v>2738</v>
      </c>
      <c r="E810" t="s">
        <v>36</v>
      </c>
    </row>
    <row r="811" spans="1:5">
      <c r="A811" s="11">
        <v>4138</v>
      </c>
      <c r="B811" s="11">
        <v>0</v>
      </c>
      <c r="C811" t="s">
        <v>9946</v>
      </c>
      <c r="D811" s="11" t="s">
        <v>5803</v>
      </c>
      <c r="E811" t="s">
        <v>790</v>
      </c>
    </row>
    <row r="812" spans="1:5">
      <c r="A812" s="11">
        <v>152</v>
      </c>
      <c r="B812" s="11">
        <v>1057</v>
      </c>
      <c r="C812" t="s">
        <v>293</v>
      </c>
      <c r="D812" s="11" t="s">
        <v>294</v>
      </c>
      <c r="E812" t="s">
        <v>128</v>
      </c>
    </row>
    <row r="813" spans="1:5">
      <c r="A813" s="11">
        <v>3896</v>
      </c>
      <c r="B813" s="11">
        <v>2</v>
      </c>
      <c r="C813" t="s">
        <v>9947</v>
      </c>
      <c r="D813" s="11" t="s">
        <v>4380</v>
      </c>
      <c r="E813" t="s">
        <v>149</v>
      </c>
    </row>
    <row r="814" spans="1:5">
      <c r="A814" s="11">
        <v>4138</v>
      </c>
      <c r="B814" s="11">
        <v>0</v>
      </c>
      <c r="C814" t="s">
        <v>9948</v>
      </c>
      <c r="D814" s="11" t="s">
        <v>3466</v>
      </c>
      <c r="E814" t="s">
        <v>142</v>
      </c>
    </row>
    <row r="815" spans="1:5">
      <c r="A815" s="11">
        <v>1091</v>
      </c>
      <c r="B815" s="11">
        <v>200</v>
      </c>
      <c r="C815" t="s">
        <v>7608</v>
      </c>
      <c r="D815" s="11" t="s">
        <v>7609</v>
      </c>
      <c r="E815" t="s">
        <v>139</v>
      </c>
    </row>
    <row r="816" spans="1:5">
      <c r="A816" s="11">
        <v>1560</v>
      </c>
      <c r="B816" s="11">
        <v>119</v>
      </c>
      <c r="C816" t="s">
        <v>9949</v>
      </c>
      <c r="D816" s="11" t="s">
        <v>9950</v>
      </c>
      <c r="E816" t="s">
        <v>151</v>
      </c>
    </row>
    <row r="817" spans="1:5">
      <c r="A817" s="11">
        <v>2771</v>
      </c>
      <c r="B817" s="11">
        <v>24</v>
      </c>
      <c r="C817" t="s">
        <v>9951</v>
      </c>
      <c r="D817" s="11" t="s">
        <v>4223</v>
      </c>
      <c r="E817" t="s">
        <v>130</v>
      </c>
    </row>
    <row r="818" spans="1:5">
      <c r="A818" s="11">
        <v>1461</v>
      </c>
      <c r="B818" s="11">
        <v>132</v>
      </c>
      <c r="C818" t="s">
        <v>2740</v>
      </c>
      <c r="D818" s="11" t="s">
        <v>2741</v>
      </c>
      <c r="E818" t="s">
        <v>176</v>
      </c>
    </row>
    <row r="819" spans="1:5">
      <c r="A819" s="11">
        <v>3323</v>
      </c>
      <c r="B819" s="11">
        <v>9</v>
      </c>
      <c r="C819" t="s">
        <v>9952</v>
      </c>
      <c r="D819" s="11" t="s">
        <v>4060</v>
      </c>
      <c r="E819" t="s">
        <v>769</v>
      </c>
    </row>
    <row r="820" spans="1:5">
      <c r="A820" s="11">
        <v>4017</v>
      </c>
      <c r="B820" s="11">
        <v>1</v>
      </c>
      <c r="C820" t="s">
        <v>9953</v>
      </c>
      <c r="D820" s="11" t="s">
        <v>9954</v>
      </c>
      <c r="E820" t="s">
        <v>138</v>
      </c>
    </row>
    <row r="821" spans="1:5">
      <c r="A821" s="11">
        <v>4138</v>
      </c>
      <c r="B821" s="11">
        <v>0</v>
      </c>
      <c r="C821" t="s">
        <v>9955</v>
      </c>
      <c r="D821" s="11" t="s">
        <v>3882</v>
      </c>
      <c r="E821" t="s">
        <v>1245</v>
      </c>
    </row>
    <row r="822" spans="1:5">
      <c r="A822" s="11">
        <v>3445</v>
      </c>
      <c r="B822" s="11">
        <v>7</v>
      </c>
      <c r="C822" t="s">
        <v>7610</v>
      </c>
      <c r="D822" s="11" t="s">
        <v>7070</v>
      </c>
      <c r="E822" t="s">
        <v>744</v>
      </c>
    </row>
    <row r="823" spans="1:5">
      <c r="A823" s="11">
        <v>2798</v>
      </c>
      <c r="B823" s="11">
        <v>23</v>
      </c>
      <c r="C823" t="s">
        <v>2742</v>
      </c>
      <c r="D823" s="11" t="s">
        <v>2743</v>
      </c>
      <c r="E823" t="s">
        <v>222</v>
      </c>
    </row>
    <row r="824" spans="1:5">
      <c r="A824" s="11">
        <v>4138</v>
      </c>
      <c r="B824" s="11">
        <v>0</v>
      </c>
      <c r="C824" t="s">
        <v>7611</v>
      </c>
      <c r="D824" s="11" t="s">
        <v>2802</v>
      </c>
      <c r="E824" t="s">
        <v>790</v>
      </c>
    </row>
    <row r="825" spans="1:5">
      <c r="A825" s="11">
        <v>2123</v>
      </c>
      <c r="B825" s="11">
        <v>62</v>
      </c>
      <c r="C825" t="s">
        <v>2745</v>
      </c>
      <c r="D825" s="11" t="s">
        <v>2708</v>
      </c>
      <c r="E825" t="s">
        <v>2746</v>
      </c>
    </row>
    <row r="826" spans="1:5">
      <c r="A826" s="11">
        <v>1430</v>
      </c>
      <c r="B826" s="11">
        <v>137</v>
      </c>
      <c r="C826" t="s">
        <v>7612</v>
      </c>
      <c r="D826" s="11" t="s">
        <v>641</v>
      </c>
      <c r="E826" t="s">
        <v>146</v>
      </c>
    </row>
    <row r="827" spans="1:5">
      <c r="A827" s="11">
        <v>673</v>
      </c>
      <c r="B827" s="11">
        <v>363</v>
      </c>
      <c r="C827" t="s">
        <v>7613</v>
      </c>
      <c r="D827" s="11" t="s">
        <v>1948</v>
      </c>
      <c r="E827" t="s">
        <v>138</v>
      </c>
    </row>
    <row r="828" spans="1:5">
      <c r="A828" s="11">
        <v>1247</v>
      </c>
      <c r="B828" s="11">
        <v>169</v>
      </c>
      <c r="C828" t="s">
        <v>2749</v>
      </c>
      <c r="D828" s="11" t="s">
        <v>2020</v>
      </c>
      <c r="E828" t="s">
        <v>1002</v>
      </c>
    </row>
    <row r="829" spans="1:5">
      <c r="A829" s="11">
        <v>4138</v>
      </c>
      <c r="B829" s="11">
        <v>0</v>
      </c>
      <c r="C829" t="s">
        <v>9956</v>
      </c>
      <c r="D829" s="11" t="s">
        <v>5682</v>
      </c>
      <c r="E829" t="s">
        <v>138</v>
      </c>
    </row>
    <row r="830" spans="1:5">
      <c r="A830" s="11">
        <v>1401</v>
      </c>
      <c r="B830" s="11">
        <v>141</v>
      </c>
      <c r="C830" t="s">
        <v>2750</v>
      </c>
      <c r="D830" s="11" t="s">
        <v>2751</v>
      </c>
      <c r="E830" t="s">
        <v>1826</v>
      </c>
    </row>
    <row r="831" spans="1:5">
      <c r="A831" s="11">
        <v>3709</v>
      </c>
      <c r="B831" s="11">
        <v>4</v>
      </c>
      <c r="C831" t="s">
        <v>7614</v>
      </c>
      <c r="D831" s="11" t="s">
        <v>2744</v>
      </c>
      <c r="E831" t="s">
        <v>790</v>
      </c>
    </row>
    <row r="832" spans="1:5">
      <c r="A832" s="11">
        <v>3118</v>
      </c>
      <c r="B832" s="11">
        <v>13</v>
      </c>
      <c r="C832" t="s">
        <v>7615</v>
      </c>
      <c r="D832" s="11" t="s">
        <v>3261</v>
      </c>
      <c r="E832" t="s">
        <v>122</v>
      </c>
    </row>
    <row r="833" spans="1:5">
      <c r="A833" s="11">
        <v>2253</v>
      </c>
      <c r="B833" s="11">
        <v>51</v>
      </c>
      <c r="C833" t="s">
        <v>2752</v>
      </c>
      <c r="D833" s="11" t="s">
        <v>2706</v>
      </c>
      <c r="E833" t="s">
        <v>739</v>
      </c>
    </row>
    <row r="834" spans="1:5">
      <c r="A834" s="11">
        <v>3049</v>
      </c>
      <c r="B834" s="11">
        <v>15</v>
      </c>
      <c r="C834" t="s">
        <v>2753</v>
      </c>
      <c r="D834" s="11" t="s">
        <v>2754</v>
      </c>
      <c r="E834" t="s">
        <v>138</v>
      </c>
    </row>
    <row r="835" spans="1:5">
      <c r="A835" s="11">
        <v>4138</v>
      </c>
      <c r="B835" s="11">
        <v>0</v>
      </c>
      <c r="C835" t="s">
        <v>9957</v>
      </c>
      <c r="D835" s="11" t="s">
        <v>9958</v>
      </c>
      <c r="E835" t="s">
        <v>271</v>
      </c>
    </row>
    <row r="836" spans="1:5">
      <c r="A836" s="11">
        <v>32</v>
      </c>
      <c r="B836" s="11">
        <v>1564</v>
      </c>
      <c r="C836" t="s">
        <v>298</v>
      </c>
      <c r="D836" s="11" t="s">
        <v>2755</v>
      </c>
      <c r="E836" t="s">
        <v>146</v>
      </c>
    </row>
    <row r="837" spans="1:5">
      <c r="A837" s="11">
        <v>4138</v>
      </c>
      <c r="B837" s="11">
        <v>0</v>
      </c>
      <c r="C837" t="s">
        <v>853</v>
      </c>
      <c r="D837" s="11" t="s">
        <v>2756</v>
      </c>
      <c r="E837" t="s">
        <v>150</v>
      </c>
    </row>
    <row r="838" spans="1:5">
      <c r="A838" s="11">
        <v>362</v>
      </c>
      <c r="B838" s="11">
        <v>640</v>
      </c>
      <c r="C838" t="s">
        <v>299</v>
      </c>
      <c r="D838" s="11" t="s">
        <v>300</v>
      </c>
      <c r="E838" t="s">
        <v>997</v>
      </c>
    </row>
    <row r="839" spans="1:5">
      <c r="A839" s="11">
        <v>4138</v>
      </c>
      <c r="B839" s="11">
        <v>0</v>
      </c>
      <c r="C839" t="s">
        <v>7616</v>
      </c>
      <c r="D839" s="11" t="s">
        <v>3482</v>
      </c>
      <c r="E839" t="s">
        <v>122</v>
      </c>
    </row>
    <row r="840" spans="1:5">
      <c r="A840" s="11">
        <v>4138</v>
      </c>
      <c r="B840" s="11">
        <v>0</v>
      </c>
      <c r="C840" t="s">
        <v>9959</v>
      </c>
      <c r="D840" s="11" t="s">
        <v>9960</v>
      </c>
      <c r="E840" t="s">
        <v>769</v>
      </c>
    </row>
    <row r="841" spans="1:5">
      <c r="A841" s="11">
        <v>1021</v>
      </c>
      <c r="B841" s="11">
        <v>214</v>
      </c>
      <c r="C841" t="s">
        <v>7617</v>
      </c>
      <c r="D841" s="11" t="s">
        <v>7618</v>
      </c>
      <c r="E841" t="s">
        <v>130</v>
      </c>
    </row>
    <row r="842" spans="1:5">
      <c r="A842" s="11">
        <v>2374</v>
      </c>
      <c r="B842" s="11">
        <v>43</v>
      </c>
      <c r="C842" t="s">
        <v>2757</v>
      </c>
      <c r="D842" s="11" t="s">
        <v>2758</v>
      </c>
      <c r="E842" t="s">
        <v>1268</v>
      </c>
    </row>
    <row r="843" spans="1:5">
      <c r="A843" s="11">
        <v>827</v>
      </c>
      <c r="B843" s="11">
        <v>286</v>
      </c>
      <c r="C843" t="s">
        <v>2759</v>
      </c>
      <c r="D843" s="11" t="s">
        <v>2760</v>
      </c>
      <c r="E843" t="s">
        <v>993</v>
      </c>
    </row>
    <row r="844" spans="1:5">
      <c r="A844" s="11">
        <v>475</v>
      </c>
      <c r="B844" s="11">
        <v>517</v>
      </c>
      <c r="C844" t="s">
        <v>9961</v>
      </c>
      <c r="D844" s="11" t="s">
        <v>9962</v>
      </c>
      <c r="E844" t="s">
        <v>1272</v>
      </c>
    </row>
    <row r="845" spans="1:5">
      <c r="A845" s="11">
        <v>1503</v>
      </c>
      <c r="B845" s="11">
        <v>125</v>
      </c>
      <c r="C845" t="s">
        <v>9963</v>
      </c>
      <c r="D845" s="11" t="s">
        <v>2148</v>
      </c>
      <c r="E845" t="s">
        <v>768</v>
      </c>
    </row>
    <row r="846" spans="1:5">
      <c r="A846" s="11">
        <v>4138</v>
      </c>
      <c r="B846" s="11">
        <v>0</v>
      </c>
      <c r="C846" t="s">
        <v>9964</v>
      </c>
      <c r="D846" s="11" t="s">
        <v>9965</v>
      </c>
      <c r="E846" t="s">
        <v>757</v>
      </c>
    </row>
    <row r="847" spans="1:5">
      <c r="A847" s="11">
        <v>4138</v>
      </c>
      <c r="B847" s="11">
        <v>0</v>
      </c>
      <c r="C847" t="s">
        <v>9966</v>
      </c>
      <c r="D847" s="11" t="s">
        <v>9967</v>
      </c>
      <c r="E847" t="s">
        <v>757</v>
      </c>
    </row>
    <row r="848" spans="1:5">
      <c r="A848" s="11">
        <v>11</v>
      </c>
      <c r="B848" s="11">
        <v>1701</v>
      </c>
      <c r="C848" t="s">
        <v>301</v>
      </c>
      <c r="D848" s="11" t="s">
        <v>302</v>
      </c>
      <c r="E848" t="s">
        <v>124</v>
      </c>
    </row>
    <row r="849" spans="1:5">
      <c r="A849" s="11">
        <v>810</v>
      </c>
      <c r="B849" s="11">
        <v>290</v>
      </c>
      <c r="C849" t="s">
        <v>2762</v>
      </c>
      <c r="D849" s="11" t="s">
        <v>470</v>
      </c>
      <c r="E849" t="s">
        <v>124</v>
      </c>
    </row>
    <row r="850" spans="1:5">
      <c r="A850" s="11">
        <v>477</v>
      </c>
      <c r="B850" s="11">
        <v>516</v>
      </c>
      <c r="C850" t="s">
        <v>2763</v>
      </c>
      <c r="D850" s="11" t="s">
        <v>2764</v>
      </c>
      <c r="E850" t="s">
        <v>128</v>
      </c>
    </row>
    <row r="851" spans="1:5">
      <c r="A851" s="11">
        <v>2771</v>
      </c>
      <c r="B851" s="11">
        <v>24</v>
      </c>
      <c r="C851" t="s">
        <v>7619</v>
      </c>
      <c r="D851" s="11" t="s">
        <v>7620</v>
      </c>
      <c r="E851" t="s">
        <v>1023</v>
      </c>
    </row>
    <row r="852" spans="1:5">
      <c r="A852" s="11">
        <v>355</v>
      </c>
      <c r="B852" s="11">
        <v>645</v>
      </c>
      <c r="C852" t="s">
        <v>2765</v>
      </c>
      <c r="D852" s="11" t="s">
        <v>2766</v>
      </c>
      <c r="E852" t="s">
        <v>122</v>
      </c>
    </row>
    <row r="853" spans="1:5">
      <c r="A853" s="11">
        <v>2997</v>
      </c>
      <c r="B853" s="11">
        <v>17</v>
      </c>
      <c r="C853" t="s">
        <v>9968</v>
      </c>
      <c r="D853" s="11" t="s">
        <v>2536</v>
      </c>
      <c r="E853" t="s">
        <v>754</v>
      </c>
    </row>
    <row r="854" spans="1:5">
      <c r="A854" s="11">
        <v>1702</v>
      </c>
      <c r="B854" s="11">
        <v>101</v>
      </c>
      <c r="C854" t="s">
        <v>2769</v>
      </c>
      <c r="D854" s="11" t="s">
        <v>2770</v>
      </c>
      <c r="E854" t="s">
        <v>750</v>
      </c>
    </row>
    <row r="855" spans="1:5">
      <c r="A855" s="11">
        <v>812</v>
      </c>
      <c r="B855" s="11">
        <v>289</v>
      </c>
      <c r="C855" t="s">
        <v>7621</v>
      </c>
      <c r="D855" s="11" t="s">
        <v>7622</v>
      </c>
      <c r="E855" t="s">
        <v>5130</v>
      </c>
    </row>
    <row r="856" spans="1:5">
      <c r="A856" s="11">
        <v>2888</v>
      </c>
      <c r="B856" s="11">
        <v>20</v>
      </c>
      <c r="C856" t="s">
        <v>7623</v>
      </c>
      <c r="D856" s="11" t="s">
        <v>5434</v>
      </c>
      <c r="E856" t="s">
        <v>164</v>
      </c>
    </row>
    <row r="857" spans="1:5">
      <c r="A857" s="11">
        <v>1760</v>
      </c>
      <c r="B857" s="11">
        <v>96</v>
      </c>
      <c r="C857" t="s">
        <v>2772</v>
      </c>
      <c r="D857" s="11" t="s">
        <v>2773</v>
      </c>
      <c r="E857" t="s">
        <v>743</v>
      </c>
    </row>
    <row r="858" spans="1:5">
      <c r="A858" s="11">
        <v>3323</v>
      </c>
      <c r="B858" s="11">
        <v>9</v>
      </c>
      <c r="C858" t="s">
        <v>9969</v>
      </c>
      <c r="D858" s="11" t="s">
        <v>2390</v>
      </c>
      <c r="E858" t="s">
        <v>252</v>
      </c>
    </row>
    <row r="859" spans="1:5">
      <c r="A859" s="11">
        <v>270</v>
      </c>
      <c r="B859" s="11">
        <v>801</v>
      </c>
      <c r="C859" t="s">
        <v>304</v>
      </c>
      <c r="D859" s="11" t="s">
        <v>305</v>
      </c>
      <c r="E859" t="s">
        <v>790</v>
      </c>
    </row>
    <row r="860" spans="1:5">
      <c r="A860" s="11">
        <v>1739</v>
      </c>
      <c r="B860" s="11">
        <v>98</v>
      </c>
      <c r="C860" t="s">
        <v>2775</v>
      </c>
      <c r="D860" s="11" t="s">
        <v>2776</v>
      </c>
      <c r="E860" t="s">
        <v>790</v>
      </c>
    </row>
    <row r="861" spans="1:5">
      <c r="A861" s="11">
        <v>4017</v>
      </c>
      <c r="B861" s="11">
        <v>1</v>
      </c>
      <c r="C861" t="s">
        <v>9970</v>
      </c>
      <c r="D861" s="11" t="s">
        <v>7070</v>
      </c>
      <c r="E861" t="s">
        <v>935</v>
      </c>
    </row>
    <row r="862" spans="1:5">
      <c r="A862" s="11">
        <v>3518</v>
      </c>
      <c r="B862" s="11">
        <v>6</v>
      </c>
      <c r="C862" t="s">
        <v>9971</v>
      </c>
      <c r="D862" s="11" t="s">
        <v>9465</v>
      </c>
      <c r="E862" t="s">
        <v>935</v>
      </c>
    </row>
    <row r="863" spans="1:5">
      <c r="A863" s="11">
        <v>4138</v>
      </c>
      <c r="B863" s="11">
        <v>0</v>
      </c>
      <c r="C863" t="s">
        <v>9972</v>
      </c>
      <c r="D863" s="11" t="s">
        <v>1775</v>
      </c>
      <c r="E863" t="s">
        <v>790</v>
      </c>
    </row>
    <row r="864" spans="1:5">
      <c r="A864" s="11">
        <v>3159</v>
      </c>
      <c r="B864" s="11">
        <v>12</v>
      </c>
      <c r="C864" t="s">
        <v>7624</v>
      </c>
      <c r="D864" s="11" t="s">
        <v>7625</v>
      </c>
      <c r="E864" t="s">
        <v>790</v>
      </c>
    </row>
    <row r="865" spans="1:5">
      <c r="A865" s="11">
        <v>4138</v>
      </c>
      <c r="B865" s="11">
        <v>0</v>
      </c>
      <c r="C865" t="s">
        <v>9973</v>
      </c>
      <c r="D865" s="11" t="s">
        <v>9974</v>
      </c>
      <c r="E865" t="s">
        <v>194</v>
      </c>
    </row>
    <row r="866" spans="1:5">
      <c r="A866" s="11">
        <v>3809</v>
      </c>
      <c r="B866" s="11">
        <v>3</v>
      </c>
      <c r="C866" t="s">
        <v>7626</v>
      </c>
      <c r="D866" s="11" t="s">
        <v>5728</v>
      </c>
      <c r="E866" t="s">
        <v>194</v>
      </c>
    </row>
    <row r="867" spans="1:5">
      <c r="A867" s="11">
        <v>1174</v>
      </c>
      <c r="B867" s="11">
        <v>183</v>
      </c>
      <c r="C867" t="s">
        <v>2779</v>
      </c>
      <c r="D867" s="11" t="s">
        <v>2780</v>
      </c>
      <c r="E867" t="s">
        <v>1285</v>
      </c>
    </row>
    <row r="868" spans="1:5">
      <c r="A868" s="11">
        <v>836</v>
      </c>
      <c r="B868" s="11">
        <v>281</v>
      </c>
      <c r="C868" t="s">
        <v>2781</v>
      </c>
      <c r="D868" s="11" t="s">
        <v>2149</v>
      </c>
      <c r="E868" t="s">
        <v>124</v>
      </c>
    </row>
    <row r="869" spans="1:5">
      <c r="A869" s="11">
        <v>4138</v>
      </c>
      <c r="B869" s="11">
        <v>0</v>
      </c>
      <c r="C869" t="s">
        <v>9975</v>
      </c>
      <c r="D869" s="11" t="s">
        <v>9976</v>
      </c>
      <c r="E869" t="s">
        <v>124</v>
      </c>
    </row>
    <row r="870" spans="1:5">
      <c r="A870" s="11">
        <v>4138</v>
      </c>
      <c r="B870" s="11">
        <v>0</v>
      </c>
      <c r="C870" t="s">
        <v>9977</v>
      </c>
      <c r="D870" s="11" t="s">
        <v>9502</v>
      </c>
      <c r="E870" t="s">
        <v>2574</v>
      </c>
    </row>
    <row r="871" spans="1:5">
      <c r="A871" s="11">
        <v>3445</v>
      </c>
      <c r="B871" s="11">
        <v>7</v>
      </c>
      <c r="C871" t="s">
        <v>9978</v>
      </c>
      <c r="D871" s="11" t="s">
        <v>2449</v>
      </c>
      <c r="E871" t="s">
        <v>123</v>
      </c>
    </row>
    <row r="872" spans="1:5">
      <c r="A872" s="11">
        <v>2228</v>
      </c>
      <c r="B872" s="11">
        <v>53</v>
      </c>
      <c r="C872" t="s">
        <v>2784</v>
      </c>
      <c r="D872" s="11" t="s">
        <v>2785</v>
      </c>
      <c r="E872" t="s">
        <v>132</v>
      </c>
    </row>
    <row r="873" spans="1:5">
      <c r="A873" s="11">
        <v>1917</v>
      </c>
      <c r="B873" s="11">
        <v>80</v>
      </c>
      <c r="C873" t="s">
        <v>2786</v>
      </c>
      <c r="D873" s="11" t="s">
        <v>2787</v>
      </c>
      <c r="E873" t="s">
        <v>138</v>
      </c>
    </row>
    <row r="874" spans="1:5">
      <c r="A874" s="11">
        <v>2311</v>
      </c>
      <c r="B874" s="11">
        <v>47</v>
      </c>
      <c r="C874" t="s">
        <v>7627</v>
      </c>
      <c r="D874" s="11" t="s">
        <v>2471</v>
      </c>
      <c r="E874" t="s">
        <v>125</v>
      </c>
    </row>
    <row r="875" spans="1:5">
      <c r="A875" s="11">
        <v>4138</v>
      </c>
      <c r="B875" s="11">
        <v>0</v>
      </c>
      <c r="C875" t="s">
        <v>2788</v>
      </c>
      <c r="D875" s="11" t="s">
        <v>2789</v>
      </c>
      <c r="E875" t="s">
        <v>142</v>
      </c>
    </row>
    <row r="876" spans="1:5">
      <c r="A876" s="11">
        <v>975</v>
      </c>
      <c r="B876" s="11">
        <v>229</v>
      </c>
      <c r="C876" t="s">
        <v>7628</v>
      </c>
      <c r="D876" s="11" t="s">
        <v>856</v>
      </c>
      <c r="E876" t="s">
        <v>133</v>
      </c>
    </row>
    <row r="877" spans="1:5">
      <c r="A877" s="11">
        <v>4138</v>
      </c>
      <c r="B877" s="11">
        <v>0</v>
      </c>
      <c r="C877" t="s">
        <v>2790</v>
      </c>
      <c r="D877" s="11" t="s">
        <v>2791</v>
      </c>
      <c r="E877" t="s">
        <v>1094</v>
      </c>
    </row>
    <row r="878" spans="1:5">
      <c r="A878" s="11">
        <v>1899</v>
      </c>
      <c r="B878" s="11">
        <v>82</v>
      </c>
      <c r="C878" t="s">
        <v>1063</v>
      </c>
      <c r="D878" s="11" t="s">
        <v>2778</v>
      </c>
      <c r="E878" t="s">
        <v>748</v>
      </c>
    </row>
    <row r="879" spans="1:5">
      <c r="A879" s="11">
        <v>552</v>
      </c>
      <c r="B879" s="11">
        <v>444</v>
      </c>
      <c r="C879" t="s">
        <v>2792</v>
      </c>
      <c r="D879" s="11" t="s">
        <v>2793</v>
      </c>
      <c r="E879" t="s">
        <v>122</v>
      </c>
    </row>
    <row r="880" spans="1:5">
      <c r="A880" s="11">
        <v>1111</v>
      </c>
      <c r="B880" s="11">
        <v>196</v>
      </c>
      <c r="C880" t="s">
        <v>2794</v>
      </c>
      <c r="D880" s="11" t="s">
        <v>2795</v>
      </c>
      <c r="E880" t="s">
        <v>1990</v>
      </c>
    </row>
    <row r="881" spans="1:5">
      <c r="A881" s="11">
        <v>4138</v>
      </c>
      <c r="B881" s="11">
        <v>0</v>
      </c>
      <c r="C881" t="s">
        <v>9979</v>
      </c>
      <c r="D881" s="11" t="s">
        <v>9980</v>
      </c>
      <c r="E881" t="s">
        <v>1428</v>
      </c>
    </row>
    <row r="882" spans="1:5">
      <c r="A882" s="11">
        <v>2483</v>
      </c>
      <c r="B882" s="11">
        <v>37</v>
      </c>
      <c r="C882" t="s">
        <v>9981</v>
      </c>
      <c r="D882" s="11" t="s">
        <v>6050</v>
      </c>
      <c r="E882" t="s">
        <v>1428</v>
      </c>
    </row>
    <row r="883" spans="1:5">
      <c r="A883" s="11">
        <v>1976</v>
      </c>
      <c r="B883" s="11">
        <v>75</v>
      </c>
      <c r="C883" t="s">
        <v>7629</v>
      </c>
      <c r="D883" s="11" t="s">
        <v>6671</v>
      </c>
      <c r="E883" t="s">
        <v>754</v>
      </c>
    </row>
    <row r="884" spans="1:5">
      <c r="A884" s="11">
        <v>4138</v>
      </c>
      <c r="B884" s="11">
        <v>0</v>
      </c>
      <c r="C884" t="s">
        <v>9982</v>
      </c>
      <c r="D884" s="11" t="s">
        <v>6199</v>
      </c>
      <c r="E884" t="s">
        <v>138</v>
      </c>
    </row>
    <row r="885" spans="1:5">
      <c r="A885" s="11">
        <v>4138</v>
      </c>
      <c r="B885" s="11">
        <v>0</v>
      </c>
      <c r="C885" t="s">
        <v>9983</v>
      </c>
      <c r="D885" s="11" t="s">
        <v>9984</v>
      </c>
      <c r="E885" t="s">
        <v>123</v>
      </c>
    </row>
    <row r="886" spans="1:5">
      <c r="A886" s="11">
        <v>2693</v>
      </c>
      <c r="B886" s="11">
        <v>27</v>
      </c>
      <c r="C886" t="s">
        <v>2796</v>
      </c>
      <c r="D886" s="11" t="s">
        <v>2797</v>
      </c>
      <c r="E886" t="s">
        <v>124</v>
      </c>
    </row>
    <row r="887" spans="1:5">
      <c r="A887" s="11">
        <v>4017</v>
      </c>
      <c r="B887" s="11">
        <v>1</v>
      </c>
      <c r="C887" t="s">
        <v>2798</v>
      </c>
      <c r="D887" s="11" t="s">
        <v>2799</v>
      </c>
      <c r="E887" t="s">
        <v>130</v>
      </c>
    </row>
    <row r="888" spans="1:5">
      <c r="A888" s="11">
        <v>2513</v>
      </c>
      <c r="B888" s="11">
        <v>35</v>
      </c>
      <c r="C888" t="s">
        <v>2801</v>
      </c>
      <c r="D888" s="11" t="s">
        <v>2802</v>
      </c>
      <c r="E888" t="s">
        <v>790</v>
      </c>
    </row>
    <row r="889" spans="1:5">
      <c r="A889" s="11">
        <v>4138</v>
      </c>
      <c r="B889" s="11">
        <v>0</v>
      </c>
      <c r="C889" t="s">
        <v>2803</v>
      </c>
      <c r="D889" s="11" t="s">
        <v>2387</v>
      </c>
      <c r="E889" t="s">
        <v>128</v>
      </c>
    </row>
    <row r="890" spans="1:5">
      <c r="A890" s="11">
        <v>1859</v>
      </c>
      <c r="B890" s="11">
        <v>86</v>
      </c>
      <c r="C890" t="s">
        <v>2806</v>
      </c>
      <c r="D890" s="11" t="s">
        <v>2807</v>
      </c>
      <c r="E890" t="s">
        <v>790</v>
      </c>
    </row>
    <row r="891" spans="1:5">
      <c r="A891" s="11">
        <v>3323</v>
      </c>
      <c r="B891" s="11">
        <v>9</v>
      </c>
      <c r="C891" t="s">
        <v>9985</v>
      </c>
      <c r="D891" s="11" t="s">
        <v>7673</v>
      </c>
      <c r="E891" t="s">
        <v>8522</v>
      </c>
    </row>
    <row r="892" spans="1:5">
      <c r="A892" s="11">
        <v>1273</v>
      </c>
      <c r="B892" s="11">
        <v>163</v>
      </c>
      <c r="C892" t="s">
        <v>2809</v>
      </c>
      <c r="D892" s="11" t="s">
        <v>2810</v>
      </c>
      <c r="E892" t="s">
        <v>166</v>
      </c>
    </row>
    <row r="893" spans="1:5">
      <c r="A893" s="11">
        <v>764</v>
      </c>
      <c r="B893" s="11">
        <v>310</v>
      </c>
      <c r="C893" t="s">
        <v>7630</v>
      </c>
      <c r="D893" s="11" t="s">
        <v>955</v>
      </c>
      <c r="E893" t="s">
        <v>1482</v>
      </c>
    </row>
    <row r="894" spans="1:5">
      <c r="A894" s="11">
        <v>462</v>
      </c>
      <c r="B894" s="11">
        <v>535</v>
      </c>
      <c r="C894" t="s">
        <v>9986</v>
      </c>
      <c r="D894" s="11" t="s">
        <v>9987</v>
      </c>
      <c r="E894" t="s">
        <v>142</v>
      </c>
    </row>
    <row r="895" spans="1:5">
      <c r="A895" s="11">
        <v>673</v>
      </c>
      <c r="B895" s="11">
        <v>363</v>
      </c>
      <c r="C895" t="s">
        <v>9988</v>
      </c>
      <c r="D895" s="11" t="s">
        <v>9989</v>
      </c>
      <c r="E895" t="s">
        <v>124</v>
      </c>
    </row>
    <row r="896" spans="1:5">
      <c r="A896" s="11">
        <v>1928</v>
      </c>
      <c r="B896" s="11">
        <v>79</v>
      </c>
      <c r="C896" t="s">
        <v>7631</v>
      </c>
      <c r="D896" s="11" t="s">
        <v>3938</v>
      </c>
      <c r="E896" t="s">
        <v>766</v>
      </c>
    </row>
    <row r="897" spans="1:5">
      <c r="A897" s="11">
        <v>4138</v>
      </c>
      <c r="B897" s="11">
        <v>0</v>
      </c>
      <c r="C897" t="s">
        <v>2812</v>
      </c>
      <c r="D897" s="11" t="s">
        <v>2813</v>
      </c>
      <c r="E897" t="s">
        <v>2814</v>
      </c>
    </row>
    <row r="898" spans="1:5">
      <c r="A898" s="11">
        <v>2693</v>
      </c>
      <c r="B898" s="11">
        <v>27</v>
      </c>
      <c r="C898" t="s">
        <v>7632</v>
      </c>
      <c r="D898" s="11" t="s">
        <v>7633</v>
      </c>
      <c r="E898" t="s">
        <v>2489</v>
      </c>
    </row>
    <row r="899" spans="1:5">
      <c r="A899" s="11">
        <v>3204</v>
      </c>
      <c r="B899" s="11">
        <v>11</v>
      </c>
      <c r="C899" t="s">
        <v>7634</v>
      </c>
      <c r="D899" s="11" t="s">
        <v>2053</v>
      </c>
      <c r="E899" t="s">
        <v>175</v>
      </c>
    </row>
    <row r="900" spans="1:5">
      <c r="A900" s="11">
        <v>1205</v>
      </c>
      <c r="B900" s="11">
        <v>177</v>
      </c>
      <c r="C900" t="s">
        <v>2815</v>
      </c>
      <c r="D900" s="11" t="s">
        <v>1185</v>
      </c>
      <c r="E900" t="s">
        <v>137</v>
      </c>
    </row>
    <row r="901" spans="1:5">
      <c r="A901" s="11">
        <v>1739</v>
      </c>
      <c r="B901" s="11">
        <v>98</v>
      </c>
      <c r="C901" t="s">
        <v>9990</v>
      </c>
      <c r="D901" s="11" t="s">
        <v>2421</v>
      </c>
      <c r="E901" t="s">
        <v>9991</v>
      </c>
    </row>
    <row r="902" spans="1:5">
      <c r="A902" s="11">
        <v>1240</v>
      </c>
      <c r="B902" s="11">
        <v>170</v>
      </c>
      <c r="C902" t="s">
        <v>2816</v>
      </c>
      <c r="D902" s="11" t="s">
        <v>2817</v>
      </c>
      <c r="E902" t="s">
        <v>122</v>
      </c>
    </row>
    <row r="903" spans="1:5">
      <c r="A903" s="11">
        <v>3386</v>
      </c>
      <c r="B903" s="11">
        <v>8</v>
      </c>
      <c r="C903" t="s">
        <v>9992</v>
      </c>
      <c r="D903" s="11" t="s">
        <v>9993</v>
      </c>
      <c r="E903" t="s">
        <v>8348</v>
      </c>
    </row>
    <row r="904" spans="1:5">
      <c r="A904" s="11">
        <v>3809</v>
      </c>
      <c r="B904" s="11">
        <v>3</v>
      </c>
      <c r="C904" t="s">
        <v>2819</v>
      </c>
      <c r="D904" s="11" t="s">
        <v>2820</v>
      </c>
      <c r="E904" t="s">
        <v>1570</v>
      </c>
    </row>
    <row r="905" spans="1:5">
      <c r="A905" s="11">
        <v>14</v>
      </c>
      <c r="B905" s="11">
        <v>1691</v>
      </c>
      <c r="C905" t="s">
        <v>2822</v>
      </c>
      <c r="D905" s="11" t="s">
        <v>2823</v>
      </c>
      <c r="E905" t="s">
        <v>1691</v>
      </c>
    </row>
    <row r="906" spans="1:5">
      <c r="A906" s="11">
        <v>4138</v>
      </c>
      <c r="B906" s="11">
        <v>0</v>
      </c>
      <c r="C906" t="s">
        <v>9994</v>
      </c>
      <c r="D906" s="11" t="s">
        <v>6828</v>
      </c>
      <c r="E906" t="s">
        <v>407</v>
      </c>
    </row>
    <row r="907" spans="1:5">
      <c r="A907" s="11">
        <v>4138</v>
      </c>
      <c r="B907" s="11">
        <v>0</v>
      </c>
      <c r="C907" t="s">
        <v>9995</v>
      </c>
      <c r="D907" s="11" t="s">
        <v>7816</v>
      </c>
      <c r="E907" t="s">
        <v>407</v>
      </c>
    </row>
    <row r="908" spans="1:5">
      <c r="A908" s="11">
        <v>4138</v>
      </c>
      <c r="B908" s="11">
        <v>0</v>
      </c>
      <c r="C908" t="s">
        <v>9996</v>
      </c>
      <c r="D908" s="11" t="s">
        <v>7091</v>
      </c>
      <c r="E908" t="s">
        <v>1430</v>
      </c>
    </row>
    <row r="909" spans="1:5">
      <c r="A909" s="11">
        <v>3709</v>
      </c>
      <c r="B909" s="11">
        <v>4</v>
      </c>
      <c r="C909" t="s">
        <v>7636</v>
      </c>
      <c r="D909" s="11" t="s">
        <v>4752</v>
      </c>
      <c r="E909" t="s">
        <v>757</v>
      </c>
    </row>
    <row r="910" spans="1:5">
      <c r="A910" s="11">
        <v>2751</v>
      </c>
      <c r="B910" s="11">
        <v>25</v>
      </c>
      <c r="C910" t="s">
        <v>9997</v>
      </c>
      <c r="D910" s="11" t="s">
        <v>2826</v>
      </c>
      <c r="E910" t="s">
        <v>846</v>
      </c>
    </row>
    <row r="911" spans="1:5">
      <c r="A911" s="11">
        <v>181</v>
      </c>
      <c r="B911" s="11">
        <v>966</v>
      </c>
      <c r="C911" t="s">
        <v>311</v>
      </c>
      <c r="D911" s="11" t="s">
        <v>249</v>
      </c>
      <c r="E911" t="s">
        <v>162</v>
      </c>
    </row>
    <row r="912" spans="1:5">
      <c r="A912" s="11">
        <v>4138</v>
      </c>
      <c r="B912" s="11">
        <v>0</v>
      </c>
      <c r="C912" t="s">
        <v>2827</v>
      </c>
      <c r="D912" s="11" t="s">
        <v>2267</v>
      </c>
      <c r="E912" t="s">
        <v>2312</v>
      </c>
    </row>
    <row r="913" spans="1:5">
      <c r="A913" s="11">
        <v>194</v>
      </c>
      <c r="B913" s="11">
        <v>946</v>
      </c>
      <c r="C913" t="s">
        <v>2828</v>
      </c>
      <c r="D913" s="11" t="s">
        <v>1743</v>
      </c>
      <c r="E913" t="s">
        <v>2829</v>
      </c>
    </row>
    <row r="914" spans="1:5">
      <c r="A914" s="11">
        <v>2242</v>
      </c>
      <c r="B914" s="11">
        <v>52</v>
      </c>
      <c r="C914" t="s">
        <v>7637</v>
      </c>
      <c r="D914" s="11" t="s">
        <v>2748</v>
      </c>
      <c r="E914" t="s">
        <v>7559</v>
      </c>
    </row>
    <row r="915" spans="1:5">
      <c r="A915" s="11">
        <v>4138</v>
      </c>
      <c r="B915" s="11">
        <v>0</v>
      </c>
      <c r="C915" t="s">
        <v>9998</v>
      </c>
      <c r="D915" s="11" t="s">
        <v>9844</v>
      </c>
      <c r="E915" t="s">
        <v>124</v>
      </c>
    </row>
    <row r="916" spans="1:5">
      <c r="A916" s="11">
        <v>1519</v>
      </c>
      <c r="B916" s="11">
        <v>124</v>
      </c>
      <c r="C916" t="s">
        <v>2830</v>
      </c>
      <c r="D916" s="11" t="s">
        <v>2831</v>
      </c>
      <c r="E916" t="s">
        <v>122</v>
      </c>
    </row>
    <row r="917" spans="1:5">
      <c r="A917" s="11">
        <v>4138</v>
      </c>
      <c r="B917" s="11">
        <v>0</v>
      </c>
      <c r="C917" t="s">
        <v>9999</v>
      </c>
      <c r="D917" s="11" t="s">
        <v>9745</v>
      </c>
      <c r="E917" t="s">
        <v>130</v>
      </c>
    </row>
    <row r="918" spans="1:5">
      <c r="A918" s="11">
        <v>1416</v>
      </c>
      <c r="B918" s="11">
        <v>139</v>
      </c>
      <c r="C918" t="s">
        <v>2832</v>
      </c>
      <c r="D918" s="11" t="s">
        <v>2833</v>
      </c>
      <c r="E918" t="s">
        <v>162</v>
      </c>
    </row>
    <row r="919" spans="1:5">
      <c r="A919" s="11">
        <v>4017</v>
      </c>
      <c r="B919" s="11">
        <v>1</v>
      </c>
      <c r="C919" t="s">
        <v>7638</v>
      </c>
      <c r="D919" s="11" t="s">
        <v>7639</v>
      </c>
      <c r="E919" t="s">
        <v>268</v>
      </c>
    </row>
    <row r="920" spans="1:5">
      <c r="A920" s="11">
        <v>3255</v>
      </c>
      <c r="B920" s="11">
        <v>10</v>
      </c>
      <c r="C920" t="s">
        <v>2834</v>
      </c>
      <c r="D920" s="11" t="s">
        <v>2442</v>
      </c>
      <c r="E920" t="s">
        <v>1245</v>
      </c>
    </row>
    <row r="921" spans="1:5">
      <c r="A921" s="11">
        <v>755</v>
      </c>
      <c r="B921" s="11">
        <v>315</v>
      </c>
      <c r="C921" t="s">
        <v>2836</v>
      </c>
      <c r="D921" s="11" t="s">
        <v>2837</v>
      </c>
      <c r="E921" t="s">
        <v>2924</v>
      </c>
    </row>
    <row r="922" spans="1:5">
      <c r="A922" s="11">
        <v>3809</v>
      </c>
      <c r="B922" s="11">
        <v>3</v>
      </c>
      <c r="C922" t="s">
        <v>7640</v>
      </c>
      <c r="D922" s="11" t="s">
        <v>7412</v>
      </c>
      <c r="E922" t="s">
        <v>128</v>
      </c>
    </row>
    <row r="923" spans="1:5">
      <c r="A923" s="11">
        <v>4138</v>
      </c>
      <c r="B923" s="11">
        <v>0</v>
      </c>
      <c r="C923" t="s">
        <v>10000</v>
      </c>
      <c r="D923" s="11" t="s">
        <v>4452</v>
      </c>
      <c r="E923" t="s">
        <v>1131</v>
      </c>
    </row>
    <row r="924" spans="1:5">
      <c r="A924" s="11">
        <v>1884</v>
      </c>
      <c r="B924" s="11">
        <v>83</v>
      </c>
      <c r="C924" t="s">
        <v>312</v>
      </c>
      <c r="D924" s="11" t="s">
        <v>240</v>
      </c>
      <c r="E924" t="s">
        <v>745</v>
      </c>
    </row>
    <row r="925" spans="1:5">
      <c r="A925" s="11">
        <v>3709</v>
      </c>
      <c r="B925" s="11">
        <v>4</v>
      </c>
      <c r="C925" t="s">
        <v>2841</v>
      </c>
      <c r="D925" s="11" t="s">
        <v>2842</v>
      </c>
      <c r="E925" t="s">
        <v>1647</v>
      </c>
    </row>
    <row r="926" spans="1:5">
      <c r="A926" s="11">
        <v>3323</v>
      </c>
      <c r="B926" s="11">
        <v>9</v>
      </c>
      <c r="C926" t="s">
        <v>10001</v>
      </c>
      <c r="D926" s="11" t="s">
        <v>6476</v>
      </c>
      <c r="E926" t="s">
        <v>169</v>
      </c>
    </row>
    <row r="927" spans="1:5">
      <c r="A927" s="11">
        <v>1503</v>
      </c>
      <c r="B927" s="11">
        <v>125</v>
      </c>
      <c r="C927" t="s">
        <v>2843</v>
      </c>
      <c r="D927" s="11" t="s">
        <v>2844</v>
      </c>
      <c r="E927" t="s">
        <v>124</v>
      </c>
    </row>
    <row r="928" spans="1:5">
      <c r="A928" s="11">
        <v>4138</v>
      </c>
      <c r="B928" s="11">
        <v>0</v>
      </c>
      <c r="C928" t="s">
        <v>10002</v>
      </c>
      <c r="D928" s="11" t="s">
        <v>3802</v>
      </c>
      <c r="E928" t="s">
        <v>307</v>
      </c>
    </row>
    <row r="929" spans="1:5">
      <c r="A929" s="11">
        <v>420</v>
      </c>
      <c r="B929" s="11">
        <v>573</v>
      </c>
      <c r="C929" t="s">
        <v>2845</v>
      </c>
      <c r="D929" s="11" t="s">
        <v>2846</v>
      </c>
      <c r="E929" t="s">
        <v>124</v>
      </c>
    </row>
    <row r="930" spans="1:5">
      <c r="A930" s="11">
        <v>2693</v>
      </c>
      <c r="B930" s="11">
        <v>27</v>
      </c>
      <c r="C930" t="s">
        <v>7641</v>
      </c>
      <c r="D930" s="11" t="s">
        <v>2180</v>
      </c>
      <c r="E930" t="s">
        <v>223</v>
      </c>
    </row>
    <row r="931" spans="1:5">
      <c r="A931" s="11">
        <v>1829</v>
      </c>
      <c r="B931" s="11">
        <v>89</v>
      </c>
      <c r="C931" t="s">
        <v>2847</v>
      </c>
      <c r="D931" s="11" t="s">
        <v>2848</v>
      </c>
      <c r="E931" t="s">
        <v>124</v>
      </c>
    </row>
    <row r="932" spans="1:5">
      <c r="A932" s="11">
        <v>569</v>
      </c>
      <c r="B932" s="11">
        <v>432</v>
      </c>
      <c r="C932" t="s">
        <v>1068</v>
      </c>
      <c r="D932" s="11" t="s">
        <v>465</v>
      </c>
      <c r="E932" t="s">
        <v>124</v>
      </c>
    </row>
    <row r="933" spans="1:5">
      <c r="A933" s="11">
        <v>4138</v>
      </c>
      <c r="B933" s="11">
        <v>0</v>
      </c>
      <c r="C933" t="s">
        <v>7642</v>
      </c>
      <c r="D933" s="11" t="s">
        <v>5442</v>
      </c>
      <c r="E933" t="s">
        <v>740</v>
      </c>
    </row>
    <row r="934" spans="1:5">
      <c r="A934" s="11">
        <v>1442</v>
      </c>
      <c r="B934" s="11">
        <v>135</v>
      </c>
      <c r="C934" t="s">
        <v>2849</v>
      </c>
      <c r="D934" s="11" t="s">
        <v>2850</v>
      </c>
      <c r="E934" t="s">
        <v>130</v>
      </c>
    </row>
    <row r="935" spans="1:5">
      <c r="A935" s="11">
        <v>793</v>
      </c>
      <c r="B935" s="11">
        <v>295</v>
      </c>
      <c r="C935" t="s">
        <v>10003</v>
      </c>
      <c r="D935" s="11" t="s">
        <v>10004</v>
      </c>
      <c r="E935" t="s">
        <v>1428</v>
      </c>
    </row>
    <row r="936" spans="1:5">
      <c r="A936" s="11">
        <v>4138</v>
      </c>
      <c r="B936" s="11">
        <v>0</v>
      </c>
      <c r="C936" t="s">
        <v>10005</v>
      </c>
      <c r="D936" s="11" t="s">
        <v>2641</v>
      </c>
      <c r="E936" t="s">
        <v>122</v>
      </c>
    </row>
    <row r="937" spans="1:5">
      <c r="A937" s="11">
        <v>3612</v>
      </c>
      <c r="B937" s="11">
        <v>5</v>
      </c>
      <c r="C937" t="s">
        <v>10006</v>
      </c>
      <c r="D937" s="11" t="s">
        <v>6198</v>
      </c>
      <c r="E937" t="s">
        <v>130</v>
      </c>
    </row>
    <row r="938" spans="1:5">
      <c r="A938" s="11">
        <v>3204</v>
      </c>
      <c r="B938" s="11">
        <v>11</v>
      </c>
      <c r="C938" t="s">
        <v>10007</v>
      </c>
      <c r="D938" s="11" t="s">
        <v>3518</v>
      </c>
      <c r="E938" t="s">
        <v>2312</v>
      </c>
    </row>
    <row r="939" spans="1:5">
      <c r="A939" s="11">
        <v>3612</v>
      </c>
      <c r="B939" s="11">
        <v>5</v>
      </c>
      <c r="C939" t="s">
        <v>10008</v>
      </c>
      <c r="D939" s="11" t="s">
        <v>4746</v>
      </c>
      <c r="E939" t="s">
        <v>123</v>
      </c>
    </row>
    <row r="940" spans="1:5">
      <c r="A940" s="11">
        <v>4138</v>
      </c>
      <c r="B940" s="11">
        <v>0</v>
      </c>
      <c r="C940" t="s">
        <v>10009</v>
      </c>
      <c r="D940" s="11" t="s">
        <v>8772</v>
      </c>
      <c r="E940" t="s">
        <v>271</v>
      </c>
    </row>
    <row r="941" spans="1:5">
      <c r="A941" s="11">
        <v>1474</v>
      </c>
      <c r="B941" s="11">
        <v>130</v>
      </c>
      <c r="C941" t="s">
        <v>7643</v>
      </c>
      <c r="D941" s="11" t="s">
        <v>7644</v>
      </c>
      <c r="E941" t="s">
        <v>814</v>
      </c>
    </row>
    <row r="942" spans="1:5">
      <c r="A942" s="11">
        <v>35</v>
      </c>
      <c r="B942" s="11">
        <v>1554</v>
      </c>
      <c r="C942" t="s">
        <v>1070</v>
      </c>
      <c r="D942" s="11" t="s">
        <v>1071</v>
      </c>
      <c r="E942" t="s">
        <v>2761</v>
      </c>
    </row>
    <row r="943" spans="1:5">
      <c r="A943" s="11">
        <v>1287</v>
      </c>
      <c r="B943" s="11">
        <v>159</v>
      </c>
      <c r="C943" t="s">
        <v>863</v>
      </c>
      <c r="D943" s="11" t="s">
        <v>2853</v>
      </c>
      <c r="E943" t="s">
        <v>1566</v>
      </c>
    </row>
    <row r="944" spans="1:5">
      <c r="A944" s="11">
        <v>3518</v>
      </c>
      <c r="B944" s="11">
        <v>6</v>
      </c>
      <c r="C944" t="s">
        <v>2854</v>
      </c>
      <c r="D944" s="11" t="s">
        <v>2855</v>
      </c>
      <c r="E944" t="s">
        <v>140</v>
      </c>
    </row>
    <row r="945" spans="1:5">
      <c r="A945" s="11">
        <v>4138</v>
      </c>
      <c r="B945" s="11">
        <v>0</v>
      </c>
      <c r="C945" t="s">
        <v>2854</v>
      </c>
      <c r="D945" s="11" t="s">
        <v>2051</v>
      </c>
      <c r="E945" t="s">
        <v>10010</v>
      </c>
    </row>
    <row r="946" spans="1:5">
      <c r="A946" s="11">
        <v>4138</v>
      </c>
      <c r="B946" s="11">
        <v>0</v>
      </c>
      <c r="C946" t="s">
        <v>7645</v>
      </c>
      <c r="D946" s="11" t="s">
        <v>2583</v>
      </c>
      <c r="E946" t="s">
        <v>130</v>
      </c>
    </row>
    <row r="947" spans="1:5">
      <c r="A947" s="11">
        <v>241</v>
      </c>
      <c r="B947" s="11">
        <v>842</v>
      </c>
      <c r="C947" t="s">
        <v>2857</v>
      </c>
      <c r="D947" s="11" t="s">
        <v>1860</v>
      </c>
      <c r="E947" t="s">
        <v>122</v>
      </c>
    </row>
    <row r="948" spans="1:5">
      <c r="A948" s="11">
        <v>4138</v>
      </c>
      <c r="B948" s="11">
        <v>0</v>
      </c>
      <c r="C948" t="s">
        <v>10011</v>
      </c>
      <c r="D948" s="11" t="s">
        <v>5759</v>
      </c>
      <c r="E948" t="s">
        <v>1646</v>
      </c>
    </row>
    <row r="949" spans="1:5">
      <c r="A949" s="11">
        <v>4138</v>
      </c>
      <c r="B949" s="11">
        <v>0</v>
      </c>
      <c r="C949" t="s">
        <v>10012</v>
      </c>
      <c r="D949" s="11" t="s">
        <v>4264</v>
      </c>
      <c r="E949" t="s">
        <v>997</v>
      </c>
    </row>
    <row r="950" spans="1:5">
      <c r="A950" s="11">
        <v>1233</v>
      </c>
      <c r="B950" s="11">
        <v>171</v>
      </c>
      <c r="C950" t="s">
        <v>2859</v>
      </c>
      <c r="D950" s="11" t="s">
        <v>23</v>
      </c>
      <c r="E950" t="s">
        <v>1285</v>
      </c>
    </row>
    <row r="951" spans="1:5">
      <c r="A951" s="11">
        <v>4138</v>
      </c>
      <c r="B951" s="11">
        <v>0</v>
      </c>
      <c r="C951" t="s">
        <v>2861</v>
      </c>
      <c r="D951" s="11" t="s">
        <v>2862</v>
      </c>
      <c r="E951" t="s">
        <v>2312</v>
      </c>
    </row>
    <row r="952" spans="1:5">
      <c r="A952" s="11">
        <v>2068</v>
      </c>
      <c r="B952" s="11">
        <v>66</v>
      </c>
      <c r="C952" t="s">
        <v>7646</v>
      </c>
      <c r="D952" s="11" t="s">
        <v>2353</v>
      </c>
      <c r="E952" t="s">
        <v>758</v>
      </c>
    </row>
    <row r="953" spans="1:5">
      <c r="A953" s="11">
        <v>710</v>
      </c>
      <c r="B953" s="11">
        <v>336</v>
      </c>
      <c r="C953" t="s">
        <v>7647</v>
      </c>
      <c r="D953" s="11" t="s">
        <v>7648</v>
      </c>
      <c r="E953" t="s">
        <v>1183</v>
      </c>
    </row>
    <row r="954" spans="1:5">
      <c r="A954" s="11">
        <v>4138</v>
      </c>
      <c r="B954" s="11">
        <v>0</v>
      </c>
      <c r="C954" t="s">
        <v>2865</v>
      </c>
      <c r="D954" s="11" t="s">
        <v>2866</v>
      </c>
      <c r="E954" t="s">
        <v>2072</v>
      </c>
    </row>
    <row r="955" spans="1:5">
      <c r="A955" s="11">
        <v>4138</v>
      </c>
      <c r="B955" s="11">
        <v>0</v>
      </c>
      <c r="C955" t="s">
        <v>10013</v>
      </c>
      <c r="D955" s="11" t="s">
        <v>7134</v>
      </c>
      <c r="E955" t="s">
        <v>843</v>
      </c>
    </row>
    <row r="956" spans="1:5">
      <c r="A956" s="11">
        <v>539</v>
      </c>
      <c r="B956" s="11">
        <v>456</v>
      </c>
      <c r="C956" t="s">
        <v>10014</v>
      </c>
      <c r="D956" s="11" t="s">
        <v>10015</v>
      </c>
      <c r="E956" t="s">
        <v>1046</v>
      </c>
    </row>
    <row r="957" spans="1:5">
      <c r="A957" s="11">
        <v>4138</v>
      </c>
      <c r="B957" s="11">
        <v>0</v>
      </c>
      <c r="C957" t="s">
        <v>10016</v>
      </c>
      <c r="D957" s="11" t="s">
        <v>7823</v>
      </c>
      <c r="E957" t="s">
        <v>142</v>
      </c>
    </row>
    <row r="958" spans="1:5">
      <c r="A958" s="11">
        <v>1377</v>
      </c>
      <c r="B958" s="11">
        <v>144</v>
      </c>
      <c r="C958" t="s">
        <v>2868</v>
      </c>
      <c r="D958" s="11" t="s">
        <v>2869</v>
      </c>
      <c r="E958" t="s">
        <v>1115</v>
      </c>
    </row>
    <row r="959" spans="1:5">
      <c r="A959" s="11">
        <v>2693</v>
      </c>
      <c r="B959" s="11">
        <v>27</v>
      </c>
      <c r="C959" t="s">
        <v>7650</v>
      </c>
      <c r="D959" s="11" t="s">
        <v>7651</v>
      </c>
      <c r="E959" t="s">
        <v>152</v>
      </c>
    </row>
    <row r="960" spans="1:5">
      <c r="A960" s="11">
        <v>3386</v>
      </c>
      <c r="B960" s="11">
        <v>8</v>
      </c>
      <c r="C960" t="s">
        <v>2870</v>
      </c>
      <c r="D960" s="11" t="s">
        <v>2871</v>
      </c>
      <c r="E960" t="s">
        <v>997</v>
      </c>
    </row>
    <row r="961" spans="1:5">
      <c r="A961" s="11">
        <v>4138</v>
      </c>
      <c r="B961" s="11">
        <v>0</v>
      </c>
      <c r="C961" t="s">
        <v>10017</v>
      </c>
      <c r="D961" s="11" t="s">
        <v>10018</v>
      </c>
      <c r="E961" t="s">
        <v>139</v>
      </c>
    </row>
    <row r="962" spans="1:5">
      <c r="A962" s="11">
        <v>3709</v>
      </c>
      <c r="B962" s="11">
        <v>4</v>
      </c>
      <c r="C962" t="s">
        <v>10019</v>
      </c>
      <c r="D962" s="11" t="s">
        <v>5946</v>
      </c>
      <c r="E962" t="s">
        <v>1183</v>
      </c>
    </row>
    <row r="963" spans="1:5">
      <c r="A963" s="11">
        <v>502</v>
      </c>
      <c r="B963" s="11">
        <v>492</v>
      </c>
      <c r="C963" t="s">
        <v>10020</v>
      </c>
      <c r="D963" s="11" t="s">
        <v>274</v>
      </c>
      <c r="E963" t="s">
        <v>136</v>
      </c>
    </row>
    <row r="964" spans="1:5">
      <c r="A964" s="11">
        <v>3323</v>
      </c>
      <c r="B964" s="11">
        <v>9</v>
      </c>
      <c r="C964" t="s">
        <v>2872</v>
      </c>
      <c r="D964" s="11" t="s">
        <v>2873</v>
      </c>
      <c r="E964" t="s">
        <v>133</v>
      </c>
    </row>
    <row r="965" spans="1:5">
      <c r="A965" s="11">
        <v>3518</v>
      </c>
      <c r="B965" s="11">
        <v>6</v>
      </c>
      <c r="C965" t="s">
        <v>10021</v>
      </c>
      <c r="D965" s="11" t="s">
        <v>8948</v>
      </c>
      <c r="E965" t="s">
        <v>10022</v>
      </c>
    </row>
    <row r="966" spans="1:5">
      <c r="A966" s="11">
        <v>177</v>
      </c>
      <c r="B966" s="11">
        <v>976</v>
      </c>
      <c r="C966" t="s">
        <v>1073</v>
      </c>
      <c r="D966" s="11" t="s">
        <v>1074</v>
      </c>
      <c r="E966" t="s">
        <v>739</v>
      </c>
    </row>
    <row r="967" spans="1:5">
      <c r="A967" s="11">
        <v>1566</v>
      </c>
      <c r="B967" s="11">
        <v>118</v>
      </c>
      <c r="C967" t="s">
        <v>2876</v>
      </c>
      <c r="D967" s="11" t="s">
        <v>2342</v>
      </c>
      <c r="E967" t="s">
        <v>251</v>
      </c>
    </row>
    <row r="968" spans="1:5">
      <c r="A968" s="11">
        <v>1247</v>
      </c>
      <c r="B968" s="11">
        <v>169</v>
      </c>
      <c r="C968" t="s">
        <v>10023</v>
      </c>
      <c r="D968" s="11" t="s">
        <v>10024</v>
      </c>
      <c r="E968" t="s">
        <v>1245</v>
      </c>
    </row>
    <row r="969" spans="1:5">
      <c r="A969" s="11">
        <v>4017</v>
      </c>
      <c r="B969" s="11">
        <v>1</v>
      </c>
      <c r="C969" t="s">
        <v>2877</v>
      </c>
      <c r="D969" s="11" t="s">
        <v>2563</v>
      </c>
      <c r="E969" t="s">
        <v>145</v>
      </c>
    </row>
    <row r="970" spans="1:5">
      <c r="A970" s="11">
        <v>3024</v>
      </c>
      <c r="B970" s="11">
        <v>16</v>
      </c>
      <c r="C970" t="s">
        <v>2879</v>
      </c>
      <c r="D970" s="11" t="s">
        <v>2880</v>
      </c>
      <c r="E970" t="s">
        <v>133</v>
      </c>
    </row>
    <row r="971" spans="1:5">
      <c r="A971" s="11">
        <v>1595</v>
      </c>
      <c r="B971" s="11">
        <v>113</v>
      </c>
      <c r="C971" t="s">
        <v>2881</v>
      </c>
      <c r="D971" s="11" t="s">
        <v>2639</v>
      </c>
      <c r="E971" t="s">
        <v>747</v>
      </c>
    </row>
    <row r="972" spans="1:5">
      <c r="A972" s="11">
        <v>1884</v>
      </c>
      <c r="B972" s="11">
        <v>83</v>
      </c>
      <c r="C972" t="s">
        <v>2882</v>
      </c>
      <c r="D972" s="11" t="s">
        <v>2883</v>
      </c>
      <c r="E972" t="s">
        <v>133</v>
      </c>
    </row>
    <row r="973" spans="1:5">
      <c r="A973" s="11">
        <v>497</v>
      </c>
      <c r="B973" s="11">
        <v>496</v>
      </c>
      <c r="C973" t="s">
        <v>2884</v>
      </c>
      <c r="D973" s="11" t="s">
        <v>895</v>
      </c>
      <c r="E973" t="s">
        <v>997</v>
      </c>
    </row>
    <row r="974" spans="1:5">
      <c r="A974" s="11">
        <v>1917</v>
      </c>
      <c r="B974" s="11">
        <v>80</v>
      </c>
      <c r="C974" t="s">
        <v>2885</v>
      </c>
      <c r="D974" s="11" t="s">
        <v>2886</v>
      </c>
      <c r="E974" t="s">
        <v>271</v>
      </c>
    </row>
    <row r="975" spans="1:5">
      <c r="A975" s="11">
        <v>2921</v>
      </c>
      <c r="B975" s="11">
        <v>19</v>
      </c>
      <c r="C975" t="s">
        <v>7652</v>
      </c>
      <c r="D975" s="11" t="s">
        <v>7543</v>
      </c>
      <c r="E975" t="s">
        <v>139</v>
      </c>
    </row>
    <row r="976" spans="1:5">
      <c r="A976" s="11">
        <v>1461</v>
      </c>
      <c r="B976" s="11">
        <v>132</v>
      </c>
      <c r="C976" t="s">
        <v>2889</v>
      </c>
      <c r="D976" s="11" t="s">
        <v>2890</v>
      </c>
      <c r="E976" t="s">
        <v>136</v>
      </c>
    </row>
    <row r="977" spans="1:5">
      <c r="A977" s="11">
        <v>4138</v>
      </c>
      <c r="B977" s="11">
        <v>0</v>
      </c>
      <c r="C977" t="s">
        <v>7653</v>
      </c>
      <c r="D977" s="11" t="s">
        <v>5933</v>
      </c>
      <c r="E977" t="s">
        <v>128</v>
      </c>
    </row>
    <row r="978" spans="1:5">
      <c r="A978" s="11">
        <v>1026</v>
      </c>
      <c r="B978" s="11">
        <v>213</v>
      </c>
      <c r="C978" t="s">
        <v>2891</v>
      </c>
      <c r="D978" s="11" t="s">
        <v>2396</v>
      </c>
      <c r="E978" t="s">
        <v>814</v>
      </c>
    </row>
    <row r="979" spans="1:5">
      <c r="A979" s="11">
        <v>716</v>
      </c>
      <c r="B979" s="11">
        <v>334</v>
      </c>
      <c r="C979" t="s">
        <v>2892</v>
      </c>
      <c r="D979" s="11" t="s">
        <v>1171</v>
      </c>
      <c r="E979" t="s">
        <v>764</v>
      </c>
    </row>
    <row r="980" spans="1:5">
      <c r="A980" s="11">
        <v>2693</v>
      </c>
      <c r="B980" s="11">
        <v>27</v>
      </c>
      <c r="C980" t="s">
        <v>10025</v>
      </c>
      <c r="D980" s="11" t="s">
        <v>10026</v>
      </c>
      <c r="E980" t="s">
        <v>136</v>
      </c>
    </row>
    <row r="981" spans="1:5">
      <c r="A981" s="11">
        <v>2727</v>
      </c>
      <c r="B981" s="11">
        <v>26</v>
      </c>
      <c r="C981" t="s">
        <v>10027</v>
      </c>
      <c r="D981" s="11" t="s">
        <v>3928</v>
      </c>
      <c r="E981" t="s">
        <v>1566</v>
      </c>
    </row>
    <row r="982" spans="1:5">
      <c r="A982" s="11">
        <v>1711</v>
      </c>
      <c r="B982" s="11">
        <v>100</v>
      </c>
      <c r="C982" t="s">
        <v>2893</v>
      </c>
      <c r="D982" s="11" t="s">
        <v>2894</v>
      </c>
      <c r="E982" t="s">
        <v>757</v>
      </c>
    </row>
    <row r="983" spans="1:5">
      <c r="A983" s="11">
        <v>1774</v>
      </c>
      <c r="B983" s="11">
        <v>94</v>
      </c>
      <c r="C983" t="s">
        <v>2895</v>
      </c>
      <c r="D983" s="11" t="s">
        <v>2559</v>
      </c>
      <c r="E983" t="s">
        <v>757</v>
      </c>
    </row>
    <row r="984" spans="1:5">
      <c r="A984" s="11">
        <v>4138</v>
      </c>
      <c r="B984" s="11">
        <v>0</v>
      </c>
      <c r="C984" t="s">
        <v>10028</v>
      </c>
      <c r="D984" s="11" t="s">
        <v>2738</v>
      </c>
      <c r="E984" t="s">
        <v>122</v>
      </c>
    </row>
    <row r="985" spans="1:5">
      <c r="A985" s="11">
        <v>1774</v>
      </c>
      <c r="B985" s="11">
        <v>94</v>
      </c>
      <c r="C985" t="s">
        <v>2896</v>
      </c>
      <c r="D985" s="11" t="s">
        <v>2897</v>
      </c>
      <c r="E985" t="s">
        <v>1023</v>
      </c>
    </row>
    <row r="986" spans="1:5">
      <c r="A986" s="11">
        <v>1258</v>
      </c>
      <c r="B986" s="11">
        <v>166</v>
      </c>
      <c r="C986" t="s">
        <v>1076</v>
      </c>
      <c r="D986" s="11" t="s">
        <v>2241</v>
      </c>
      <c r="E986" t="s">
        <v>122</v>
      </c>
    </row>
    <row r="987" spans="1:5">
      <c r="A987" s="11">
        <v>3896</v>
      </c>
      <c r="B987" s="11">
        <v>2</v>
      </c>
      <c r="C987" t="s">
        <v>10029</v>
      </c>
      <c r="D987" s="11" t="s">
        <v>8661</v>
      </c>
      <c r="E987" t="s">
        <v>1728</v>
      </c>
    </row>
    <row r="988" spans="1:5">
      <c r="A988" s="11">
        <v>2000</v>
      </c>
      <c r="B988" s="11">
        <v>72</v>
      </c>
      <c r="C988" t="s">
        <v>2899</v>
      </c>
      <c r="D988" s="11" t="s">
        <v>2900</v>
      </c>
      <c r="E988" t="s">
        <v>997</v>
      </c>
    </row>
    <row r="989" spans="1:5">
      <c r="A989" s="11">
        <v>1785</v>
      </c>
      <c r="B989" s="11">
        <v>93</v>
      </c>
      <c r="C989" t="s">
        <v>2901</v>
      </c>
      <c r="D989" s="11" t="s">
        <v>2902</v>
      </c>
      <c r="E989" t="s">
        <v>1599</v>
      </c>
    </row>
    <row r="990" spans="1:5">
      <c r="A990" s="11">
        <v>2405</v>
      </c>
      <c r="B990" s="11">
        <v>41</v>
      </c>
      <c r="C990" t="s">
        <v>2903</v>
      </c>
      <c r="D990" s="11" t="s">
        <v>2639</v>
      </c>
      <c r="E990" t="s">
        <v>145</v>
      </c>
    </row>
    <row r="991" spans="1:5">
      <c r="A991" s="11">
        <v>4138</v>
      </c>
      <c r="B991" s="11">
        <v>0</v>
      </c>
      <c r="C991" t="s">
        <v>7654</v>
      </c>
      <c r="D991" s="11" t="s">
        <v>7655</v>
      </c>
      <c r="E991" t="s">
        <v>2489</v>
      </c>
    </row>
    <row r="992" spans="1:5">
      <c r="A992" s="11">
        <v>1205</v>
      </c>
      <c r="B992" s="11">
        <v>177</v>
      </c>
      <c r="C992" t="s">
        <v>2905</v>
      </c>
      <c r="D992" s="11" t="s">
        <v>514</v>
      </c>
      <c r="E992" t="s">
        <v>754</v>
      </c>
    </row>
    <row r="993" spans="1:5">
      <c r="A993" s="11">
        <v>4138</v>
      </c>
      <c r="B993" s="11">
        <v>0</v>
      </c>
      <c r="C993" t="s">
        <v>10030</v>
      </c>
      <c r="D993" s="11" t="s">
        <v>10031</v>
      </c>
      <c r="E993" t="s">
        <v>769</v>
      </c>
    </row>
    <row r="994" spans="1:5">
      <c r="A994" s="11">
        <v>2847</v>
      </c>
      <c r="B994" s="11">
        <v>21</v>
      </c>
      <c r="C994" t="s">
        <v>10032</v>
      </c>
      <c r="D994" s="11" t="s">
        <v>2536</v>
      </c>
      <c r="E994" t="s">
        <v>138</v>
      </c>
    </row>
    <row r="995" spans="1:5">
      <c r="A995" s="11">
        <v>2847</v>
      </c>
      <c r="B995" s="11">
        <v>21</v>
      </c>
      <c r="C995" t="s">
        <v>10033</v>
      </c>
      <c r="D995" s="11" t="s">
        <v>9441</v>
      </c>
      <c r="E995" t="s">
        <v>144</v>
      </c>
    </row>
    <row r="996" spans="1:5">
      <c r="A996" s="11">
        <v>1646</v>
      </c>
      <c r="B996" s="11">
        <v>106</v>
      </c>
      <c r="C996" t="s">
        <v>1586</v>
      </c>
      <c r="D996" s="11" t="s">
        <v>1718</v>
      </c>
      <c r="E996" t="s">
        <v>135</v>
      </c>
    </row>
    <row r="997" spans="1:5">
      <c r="A997" s="11">
        <v>1074</v>
      </c>
      <c r="B997" s="11">
        <v>204</v>
      </c>
      <c r="C997" t="s">
        <v>869</v>
      </c>
      <c r="D997" s="11" t="s">
        <v>2026</v>
      </c>
      <c r="E997" t="s">
        <v>952</v>
      </c>
    </row>
    <row r="998" spans="1:5">
      <c r="A998" s="11">
        <v>1326</v>
      </c>
      <c r="B998" s="11">
        <v>153</v>
      </c>
      <c r="C998" t="s">
        <v>10034</v>
      </c>
      <c r="D998" s="11" t="s">
        <v>2907</v>
      </c>
      <c r="E998" t="s">
        <v>1002</v>
      </c>
    </row>
    <row r="999" spans="1:5">
      <c r="A999" s="11">
        <v>1656</v>
      </c>
      <c r="B999" s="11">
        <v>105</v>
      </c>
      <c r="C999" t="s">
        <v>10035</v>
      </c>
      <c r="D999" s="11" t="s">
        <v>10036</v>
      </c>
      <c r="E999" t="s">
        <v>129</v>
      </c>
    </row>
    <row r="1000" spans="1:5">
      <c r="A1000" s="11">
        <v>2997</v>
      </c>
      <c r="B1000" s="11">
        <v>17</v>
      </c>
      <c r="C1000" t="s">
        <v>10037</v>
      </c>
      <c r="D1000" s="11" t="s">
        <v>2951</v>
      </c>
      <c r="E1000" t="s">
        <v>2028</v>
      </c>
    </row>
    <row r="1001" spans="1:5">
      <c r="A1001" s="11">
        <v>2500</v>
      </c>
      <c r="B1001" s="11">
        <v>36</v>
      </c>
      <c r="C1001" t="s">
        <v>10038</v>
      </c>
      <c r="D1001" s="11" t="s">
        <v>2291</v>
      </c>
      <c r="E1001" t="s">
        <v>151</v>
      </c>
    </row>
    <row r="1002" spans="1:5">
      <c r="A1002" s="11">
        <v>2639</v>
      </c>
      <c r="B1002" s="11">
        <v>29</v>
      </c>
      <c r="C1002" t="s">
        <v>2908</v>
      </c>
      <c r="D1002" s="11" t="s">
        <v>2909</v>
      </c>
      <c r="E1002" t="s">
        <v>138</v>
      </c>
    </row>
    <row r="1003" spans="1:5">
      <c r="A1003" s="11">
        <v>1954</v>
      </c>
      <c r="B1003" s="11">
        <v>77</v>
      </c>
      <c r="C1003" t="s">
        <v>2912</v>
      </c>
      <c r="D1003" s="11" t="s">
        <v>2913</v>
      </c>
      <c r="E1003" t="s">
        <v>133</v>
      </c>
    </row>
    <row r="1004" spans="1:5">
      <c r="A1004" s="11">
        <v>2888</v>
      </c>
      <c r="B1004" s="11">
        <v>20</v>
      </c>
      <c r="C1004" t="s">
        <v>7656</v>
      </c>
      <c r="D1004" s="11" t="s">
        <v>7657</v>
      </c>
      <c r="E1004" t="s">
        <v>1566</v>
      </c>
    </row>
    <row r="1005" spans="1:5">
      <c r="A1005" s="11">
        <v>2665</v>
      </c>
      <c r="B1005" s="11">
        <v>28</v>
      </c>
      <c r="C1005" t="s">
        <v>10039</v>
      </c>
      <c r="D1005" s="11" t="s">
        <v>9232</v>
      </c>
      <c r="E1005" t="s">
        <v>149</v>
      </c>
    </row>
    <row r="1006" spans="1:5">
      <c r="A1006" s="11">
        <v>2921</v>
      </c>
      <c r="B1006" s="11">
        <v>19</v>
      </c>
      <c r="C1006" t="s">
        <v>10040</v>
      </c>
      <c r="D1006" s="11" t="s">
        <v>10041</v>
      </c>
      <c r="E1006" t="s">
        <v>133</v>
      </c>
    </row>
    <row r="1007" spans="1:5">
      <c r="A1007" s="11">
        <v>4138</v>
      </c>
      <c r="B1007" s="11">
        <v>0</v>
      </c>
      <c r="C1007" t="s">
        <v>10042</v>
      </c>
      <c r="D1007" s="11" t="s">
        <v>3933</v>
      </c>
      <c r="E1007" t="s">
        <v>2072</v>
      </c>
    </row>
    <row r="1008" spans="1:5">
      <c r="A1008" s="11">
        <v>4138</v>
      </c>
      <c r="B1008" s="11">
        <v>0</v>
      </c>
      <c r="C1008" t="s">
        <v>7658</v>
      </c>
      <c r="D1008" s="11" t="s">
        <v>6965</v>
      </c>
      <c r="E1008" t="s">
        <v>224</v>
      </c>
    </row>
    <row r="1009" spans="1:5">
      <c r="A1009" s="11">
        <v>1026</v>
      </c>
      <c r="B1009" s="11">
        <v>213</v>
      </c>
      <c r="C1009" t="s">
        <v>2916</v>
      </c>
      <c r="D1009" s="11" t="s">
        <v>2917</v>
      </c>
      <c r="E1009" t="s">
        <v>130</v>
      </c>
    </row>
    <row r="1010" spans="1:5">
      <c r="A1010" s="11">
        <v>2362</v>
      </c>
      <c r="B1010" s="11">
        <v>44</v>
      </c>
      <c r="C1010" t="s">
        <v>2918</v>
      </c>
      <c r="D1010" s="11" t="s">
        <v>2130</v>
      </c>
      <c r="E1010" t="s">
        <v>2919</v>
      </c>
    </row>
    <row r="1011" spans="1:5">
      <c r="A1011" s="11">
        <v>467</v>
      </c>
      <c r="B1011" s="11">
        <v>529</v>
      </c>
      <c r="C1011" t="s">
        <v>10043</v>
      </c>
      <c r="D1011" s="11" t="s">
        <v>10044</v>
      </c>
      <c r="E1011" t="s">
        <v>2703</v>
      </c>
    </row>
    <row r="1012" spans="1:5">
      <c r="A1012" s="11">
        <v>2068</v>
      </c>
      <c r="B1012" s="11">
        <v>66</v>
      </c>
      <c r="C1012" t="s">
        <v>2920</v>
      </c>
      <c r="D1012" s="11" t="s">
        <v>2921</v>
      </c>
      <c r="E1012" t="s">
        <v>128</v>
      </c>
    </row>
    <row r="1013" spans="1:5">
      <c r="A1013" s="11">
        <v>617</v>
      </c>
      <c r="B1013" s="11">
        <v>400</v>
      </c>
      <c r="C1013" t="s">
        <v>2922</v>
      </c>
      <c r="D1013" s="11" t="s">
        <v>2923</v>
      </c>
      <c r="E1013" t="s">
        <v>2924</v>
      </c>
    </row>
    <row r="1014" spans="1:5">
      <c r="A1014" s="11">
        <v>2847</v>
      </c>
      <c r="B1014" s="11">
        <v>21</v>
      </c>
      <c r="C1014" t="s">
        <v>10045</v>
      </c>
      <c r="D1014" s="11" t="s">
        <v>2341</v>
      </c>
      <c r="E1014" t="s">
        <v>1688</v>
      </c>
    </row>
    <row r="1015" spans="1:5">
      <c r="A1015" s="11">
        <v>1625</v>
      </c>
      <c r="B1015" s="11">
        <v>108</v>
      </c>
      <c r="C1015" t="s">
        <v>2925</v>
      </c>
      <c r="D1015" s="11" t="s">
        <v>2283</v>
      </c>
      <c r="E1015" t="s">
        <v>754</v>
      </c>
    </row>
    <row r="1016" spans="1:5">
      <c r="A1016" s="11">
        <v>1009</v>
      </c>
      <c r="B1016" s="11">
        <v>218</v>
      </c>
      <c r="C1016" t="s">
        <v>10046</v>
      </c>
      <c r="D1016" s="11" t="s">
        <v>10047</v>
      </c>
      <c r="E1016" t="s">
        <v>1194</v>
      </c>
    </row>
    <row r="1017" spans="1:5">
      <c r="A1017" s="11">
        <v>454</v>
      </c>
      <c r="B1017" s="11">
        <v>540</v>
      </c>
      <c r="C1017" t="s">
        <v>10048</v>
      </c>
      <c r="D1017" s="11" t="s">
        <v>10049</v>
      </c>
      <c r="E1017" t="s">
        <v>141</v>
      </c>
    </row>
    <row r="1018" spans="1:5">
      <c r="A1018" s="11">
        <v>466</v>
      </c>
      <c r="B1018" s="11">
        <v>530</v>
      </c>
      <c r="C1018" t="s">
        <v>1080</v>
      </c>
      <c r="D1018" s="11" t="s">
        <v>1081</v>
      </c>
      <c r="E1018" t="s">
        <v>1077</v>
      </c>
    </row>
    <row r="1019" spans="1:5">
      <c r="A1019" s="11">
        <v>380</v>
      </c>
      <c r="B1019" s="11">
        <v>622</v>
      </c>
      <c r="C1019" t="s">
        <v>2926</v>
      </c>
      <c r="D1019" s="11" t="s">
        <v>6075</v>
      </c>
      <c r="E1019" t="s">
        <v>128</v>
      </c>
    </row>
    <row r="1020" spans="1:5">
      <c r="A1020" s="11">
        <v>4138</v>
      </c>
      <c r="B1020" s="11">
        <v>0</v>
      </c>
      <c r="C1020" t="s">
        <v>2927</v>
      </c>
      <c r="D1020" s="11" t="s">
        <v>2928</v>
      </c>
      <c r="E1020" t="s">
        <v>269</v>
      </c>
    </row>
    <row r="1021" spans="1:5">
      <c r="A1021" s="11">
        <v>2329</v>
      </c>
      <c r="B1021" s="11">
        <v>46</v>
      </c>
      <c r="C1021" t="s">
        <v>2929</v>
      </c>
      <c r="D1021" s="11" t="s">
        <v>2141</v>
      </c>
      <c r="E1021" t="s">
        <v>892</v>
      </c>
    </row>
    <row r="1022" spans="1:5">
      <c r="A1022" s="11">
        <v>3159</v>
      </c>
      <c r="B1022" s="11">
        <v>12</v>
      </c>
      <c r="C1022" t="s">
        <v>7659</v>
      </c>
      <c r="D1022" s="11" t="s">
        <v>7660</v>
      </c>
      <c r="E1022" t="s">
        <v>1245</v>
      </c>
    </row>
    <row r="1023" spans="1:5">
      <c r="A1023" s="11">
        <v>406</v>
      </c>
      <c r="B1023" s="11">
        <v>595</v>
      </c>
      <c r="C1023" t="s">
        <v>2930</v>
      </c>
      <c r="D1023" s="11" t="s">
        <v>2931</v>
      </c>
      <c r="E1023" t="s">
        <v>61</v>
      </c>
    </row>
    <row r="1024" spans="1:5">
      <c r="A1024" s="11">
        <v>3709</v>
      </c>
      <c r="B1024" s="11">
        <v>4</v>
      </c>
      <c r="C1024" t="s">
        <v>2932</v>
      </c>
      <c r="D1024" s="11" t="s">
        <v>2933</v>
      </c>
      <c r="E1024" t="s">
        <v>122</v>
      </c>
    </row>
    <row r="1025" spans="1:5">
      <c r="A1025" s="11">
        <v>1297</v>
      </c>
      <c r="B1025" s="11">
        <v>157</v>
      </c>
      <c r="C1025" t="s">
        <v>2934</v>
      </c>
      <c r="D1025" s="11" t="s">
        <v>3061</v>
      </c>
      <c r="E1025" t="s">
        <v>128</v>
      </c>
    </row>
    <row r="1026" spans="1:5">
      <c r="A1026" s="11">
        <v>983</v>
      </c>
      <c r="B1026" s="11">
        <v>226</v>
      </c>
      <c r="C1026" t="s">
        <v>2935</v>
      </c>
      <c r="D1026" s="11" t="s">
        <v>2936</v>
      </c>
      <c r="E1026" t="s">
        <v>740</v>
      </c>
    </row>
    <row r="1027" spans="1:5">
      <c r="A1027" s="11">
        <v>587</v>
      </c>
      <c r="B1027" s="11">
        <v>420</v>
      </c>
      <c r="C1027" t="s">
        <v>10050</v>
      </c>
      <c r="D1027" s="11" t="s">
        <v>10051</v>
      </c>
      <c r="E1027" t="s">
        <v>126</v>
      </c>
    </row>
    <row r="1028" spans="1:5">
      <c r="A1028" s="11">
        <v>3709</v>
      </c>
      <c r="B1028" s="11">
        <v>4</v>
      </c>
      <c r="C1028" t="s">
        <v>2937</v>
      </c>
      <c r="D1028" s="11" t="s">
        <v>2580</v>
      </c>
      <c r="E1028" t="s">
        <v>130</v>
      </c>
    </row>
    <row r="1029" spans="1:5">
      <c r="A1029" s="11">
        <v>4138</v>
      </c>
      <c r="B1029" s="11">
        <v>0</v>
      </c>
      <c r="C1029" t="s">
        <v>7661</v>
      </c>
      <c r="D1029" s="11" t="s">
        <v>7662</v>
      </c>
      <c r="E1029" t="s">
        <v>2312</v>
      </c>
    </row>
    <row r="1030" spans="1:5">
      <c r="A1030" s="11">
        <v>882</v>
      </c>
      <c r="B1030" s="11">
        <v>262</v>
      </c>
      <c r="C1030" t="s">
        <v>10052</v>
      </c>
      <c r="D1030" s="11" t="s">
        <v>10053</v>
      </c>
      <c r="E1030" t="s">
        <v>1573</v>
      </c>
    </row>
    <row r="1031" spans="1:5">
      <c r="A1031" s="11">
        <v>1726</v>
      </c>
      <c r="B1031" s="11">
        <v>99</v>
      </c>
      <c r="C1031" t="s">
        <v>10054</v>
      </c>
      <c r="D1031" s="11" t="s">
        <v>10055</v>
      </c>
      <c r="E1031" t="s">
        <v>212</v>
      </c>
    </row>
    <row r="1032" spans="1:5">
      <c r="A1032" s="11">
        <v>1711</v>
      </c>
      <c r="B1032" s="11">
        <v>100</v>
      </c>
      <c r="C1032" t="s">
        <v>10056</v>
      </c>
      <c r="D1032" s="11" t="s">
        <v>2388</v>
      </c>
      <c r="E1032" t="s">
        <v>10057</v>
      </c>
    </row>
    <row r="1033" spans="1:5">
      <c r="A1033" s="11">
        <v>4017</v>
      </c>
      <c r="B1033" s="11">
        <v>1</v>
      </c>
      <c r="C1033" t="s">
        <v>10058</v>
      </c>
      <c r="D1033" s="11" t="s">
        <v>9285</v>
      </c>
      <c r="E1033" t="s">
        <v>1131</v>
      </c>
    </row>
    <row r="1034" spans="1:5">
      <c r="A1034" s="11">
        <v>4138</v>
      </c>
      <c r="B1034" s="11">
        <v>0</v>
      </c>
      <c r="C1034" t="s">
        <v>10059</v>
      </c>
      <c r="D1034" s="11" t="s">
        <v>4697</v>
      </c>
      <c r="E1034" t="s">
        <v>142</v>
      </c>
    </row>
    <row r="1035" spans="1:5">
      <c r="A1035" s="11">
        <v>4138</v>
      </c>
      <c r="B1035" s="11">
        <v>0</v>
      </c>
      <c r="C1035" t="s">
        <v>10060</v>
      </c>
      <c r="D1035" s="11" t="s">
        <v>10061</v>
      </c>
      <c r="E1035" t="s">
        <v>9615</v>
      </c>
    </row>
    <row r="1036" spans="1:5">
      <c r="A1036" s="11">
        <v>4138</v>
      </c>
      <c r="B1036" s="11">
        <v>0</v>
      </c>
      <c r="C1036" t="s">
        <v>7663</v>
      </c>
      <c r="D1036" s="11" t="s">
        <v>6119</v>
      </c>
      <c r="E1036" t="s">
        <v>1880</v>
      </c>
    </row>
    <row r="1037" spans="1:5">
      <c r="A1037" s="11">
        <v>4138</v>
      </c>
      <c r="B1037" s="11">
        <v>0</v>
      </c>
      <c r="C1037" t="s">
        <v>10062</v>
      </c>
      <c r="D1037" s="11" t="s">
        <v>5580</v>
      </c>
      <c r="E1037" t="s">
        <v>2863</v>
      </c>
    </row>
    <row r="1038" spans="1:5">
      <c r="A1038" s="11">
        <v>4017</v>
      </c>
      <c r="B1038" s="11">
        <v>1</v>
      </c>
      <c r="C1038" t="s">
        <v>7664</v>
      </c>
      <c r="D1038" s="11" t="s">
        <v>4696</v>
      </c>
      <c r="E1038" t="s">
        <v>122</v>
      </c>
    </row>
    <row r="1039" spans="1:5">
      <c r="A1039" s="11">
        <v>1377</v>
      </c>
      <c r="B1039" s="11">
        <v>144</v>
      </c>
      <c r="C1039" t="s">
        <v>2938</v>
      </c>
      <c r="D1039" s="11" t="s">
        <v>2939</v>
      </c>
      <c r="E1039" t="s">
        <v>744</v>
      </c>
    </row>
    <row r="1040" spans="1:5">
      <c r="A1040" s="11">
        <v>3809</v>
      </c>
      <c r="B1040" s="11">
        <v>3</v>
      </c>
      <c r="C1040" t="s">
        <v>10063</v>
      </c>
      <c r="D1040" s="11" t="s">
        <v>10041</v>
      </c>
      <c r="E1040" t="s">
        <v>710</v>
      </c>
    </row>
    <row r="1041" spans="1:5">
      <c r="A1041" s="11">
        <v>2463</v>
      </c>
      <c r="B1041" s="11">
        <v>38</v>
      </c>
      <c r="C1041" t="s">
        <v>2941</v>
      </c>
      <c r="D1041" s="11" t="s">
        <v>2062</v>
      </c>
      <c r="E1041" t="s">
        <v>997</v>
      </c>
    </row>
    <row r="1042" spans="1:5">
      <c r="A1042" s="11">
        <v>16</v>
      </c>
      <c r="B1042" s="11">
        <v>1679</v>
      </c>
      <c r="C1042" t="s">
        <v>871</v>
      </c>
      <c r="D1042" s="11" t="s">
        <v>872</v>
      </c>
      <c r="E1042" t="s">
        <v>1263</v>
      </c>
    </row>
    <row r="1043" spans="1:5">
      <c r="A1043" s="11">
        <v>2374</v>
      </c>
      <c r="B1043" s="11">
        <v>43</v>
      </c>
      <c r="C1043" t="s">
        <v>2942</v>
      </c>
      <c r="D1043" s="11" t="s">
        <v>2943</v>
      </c>
      <c r="E1043" t="s">
        <v>850</v>
      </c>
    </row>
    <row r="1044" spans="1:5">
      <c r="A1044" s="11">
        <v>306</v>
      </c>
      <c r="B1044" s="11">
        <v>729</v>
      </c>
      <c r="C1044" t="s">
        <v>1084</v>
      </c>
      <c r="D1044" s="11" t="s">
        <v>1085</v>
      </c>
      <c r="E1044" t="s">
        <v>937</v>
      </c>
    </row>
    <row r="1045" spans="1:5">
      <c r="A1045" s="11">
        <v>4138</v>
      </c>
      <c r="B1045" s="11">
        <v>0</v>
      </c>
      <c r="C1045" t="s">
        <v>10064</v>
      </c>
      <c r="D1045" s="11" t="s">
        <v>2423</v>
      </c>
      <c r="E1045" t="s">
        <v>130</v>
      </c>
    </row>
    <row r="1046" spans="1:5">
      <c r="A1046" s="11">
        <v>1486</v>
      </c>
      <c r="B1046" s="11">
        <v>127</v>
      </c>
      <c r="C1046" t="s">
        <v>2947</v>
      </c>
      <c r="D1046" s="11" t="s">
        <v>2948</v>
      </c>
      <c r="E1046" t="s">
        <v>769</v>
      </c>
    </row>
    <row r="1047" spans="1:5">
      <c r="A1047" s="11">
        <v>2771</v>
      </c>
      <c r="B1047" s="11">
        <v>24</v>
      </c>
      <c r="C1047" t="s">
        <v>10065</v>
      </c>
      <c r="D1047" s="11" t="s">
        <v>10066</v>
      </c>
      <c r="E1047" t="s">
        <v>122</v>
      </c>
    </row>
    <row r="1048" spans="1:5">
      <c r="A1048" s="11">
        <v>2751</v>
      </c>
      <c r="B1048" s="11">
        <v>25</v>
      </c>
      <c r="C1048" t="s">
        <v>10067</v>
      </c>
      <c r="D1048" s="11" t="s">
        <v>5488</v>
      </c>
      <c r="E1048" t="s">
        <v>169</v>
      </c>
    </row>
    <row r="1049" spans="1:5">
      <c r="A1049" s="11">
        <v>1579</v>
      </c>
      <c r="B1049" s="11">
        <v>116</v>
      </c>
      <c r="C1049" t="s">
        <v>2949</v>
      </c>
      <c r="D1049" s="11" t="s">
        <v>2950</v>
      </c>
      <c r="E1049" t="s">
        <v>1002</v>
      </c>
    </row>
    <row r="1050" spans="1:5">
      <c r="A1050" s="11">
        <v>3386</v>
      </c>
      <c r="B1050" s="11">
        <v>8</v>
      </c>
      <c r="C1050" t="s">
        <v>10068</v>
      </c>
      <c r="D1050" s="11" t="s">
        <v>3245</v>
      </c>
      <c r="E1050" t="s">
        <v>10022</v>
      </c>
    </row>
    <row r="1051" spans="1:5">
      <c r="A1051" s="11">
        <v>1091</v>
      </c>
      <c r="B1051" s="11">
        <v>200</v>
      </c>
      <c r="C1051" t="s">
        <v>1087</v>
      </c>
      <c r="D1051" s="11" t="s">
        <v>261</v>
      </c>
      <c r="E1051" t="s">
        <v>128</v>
      </c>
    </row>
    <row r="1052" spans="1:5">
      <c r="A1052" s="11">
        <v>1605</v>
      </c>
      <c r="B1052" s="11">
        <v>111</v>
      </c>
      <c r="C1052" t="s">
        <v>873</v>
      </c>
      <c r="D1052" s="11" t="s">
        <v>2952</v>
      </c>
      <c r="E1052" t="s">
        <v>128</v>
      </c>
    </row>
    <row r="1053" spans="1:5">
      <c r="A1053" s="11">
        <v>2448</v>
      </c>
      <c r="B1053" s="11">
        <v>39</v>
      </c>
      <c r="C1053" t="s">
        <v>873</v>
      </c>
      <c r="D1053" s="11" t="s">
        <v>2953</v>
      </c>
      <c r="E1053" t="s">
        <v>142</v>
      </c>
    </row>
    <row r="1054" spans="1:5">
      <c r="A1054" s="11">
        <v>1662</v>
      </c>
      <c r="B1054" s="11">
        <v>104</v>
      </c>
      <c r="C1054" t="s">
        <v>2954</v>
      </c>
      <c r="D1054" s="11" t="s">
        <v>2955</v>
      </c>
      <c r="E1054" t="s">
        <v>128</v>
      </c>
    </row>
    <row r="1055" spans="1:5">
      <c r="A1055" s="11">
        <v>1859</v>
      </c>
      <c r="B1055" s="11">
        <v>86</v>
      </c>
      <c r="C1055" t="s">
        <v>10069</v>
      </c>
      <c r="D1055" s="11" t="s">
        <v>1562</v>
      </c>
      <c r="E1055" t="s">
        <v>238</v>
      </c>
    </row>
    <row r="1056" spans="1:5">
      <c r="A1056" s="11">
        <v>4138</v>
      </c>
      <c r="B1056" s="11">
        <v>0</v>
      </c>
      <c r="C1056" t="s">
        <v>7665</v>
      </c>
      <c r="D1056" s="11" t="s">
        <v>7666</v>
      </c>
      <c r="E1056" t="s">
        <v>130</v>
      </c>
    </row>
    <row r="1057" spans="1:5">
      <c r="A1057" s="11">
        <v>1046</v>
      </c>
      <c r="B1057" s="11">
        <v>208</v>
      </c>
      <c r="C1057" t="s">
        <v>2957</v>
      </c>
      <c r="D1057" s="11" t="s">
        <v>2958</v>
      </c>
      <c r="E1057" t="s">
        <v>133</v>
      </c>
    </row>
    <row r="1058" spans="1:5">
      <c r="A1058" s="11">
        <v>4138</v>
      </c>
      <c r="B1058" s="11">
        <v>0</v>
      </c>
      <c r="C1058" t="s">
        <v>7667</v>
      </c>
      <c r="D1058" s="11" t="s">
        <v>3716</v>
      </c>
      <c r="E1058" t="s">
        <v>164</v>
      </c>
    </row>
    <row r="1059" spans="1:5">
      <c r="A1059" s="11">
        <v>3896</v>
      </c>
      <c r="B1059" s="11">
        <v>2</v>
      </c>
      <c r="C1059" t="s">
        <v>7668</v>
      </c>
      <c r="D1059" s="11" t="s">
        <v>3445</v>
      </c>
      <c r="E1059" t="s">
        <v>740</v>
      </c>
    </row>
    <row r="1060" spans="1:5">
      <c r="A1060" s="11">
        <v>4017</v>
      </c>
      <c r="B1060" s="11">
        <v>1</v>
      </c>
      <c r="C1060" t="s">
        <v>7669</v>
      </c>
      <c r="D1060" s="11" t="s">
        <v>4864</v>
      </c>
      <c r="E1060" t="s">
        <v>122</v>
      </c>
    </row>
    <row r="1061" spans="1:5">
      <c r="A1061" s="11">
        <v>3709</v>
      </c>
      <c r="B1061" s="11">
        <v>4</v>
      </c>
      <c r="C1061" t="s">
        <v>10070</v>
      </c>
      <c r="D1061" s="11" t="s">
        <v>5315</v>
      </c>
      <c r="E1061" t="s">
        <v>169</v>
      </c>
    </row>
    <row r="1062" spans="1:5">
      <c r="A1062" s="11">
        <v>3809</v>
      </c>
      <c r="B1062" s="11">
        <v>3</v>
      </c>
      <c r="C1062" t="s">
        <v>10071</v>
      </c>
      <c r="D1062" s="11" t="s">
        <v>10072</v>
      </c>
      <c r="E1062" t="s">
        <v>169</v>
      </c>
    </row>
    <row r="1063" spans="1:5">
      <c r="A1063" s="11">
        <v>2665</v>
      </c>
      <c r="B1063" s="11">
        <v>28</v>
      </c>
      <c r="C1063" t="s">
        <v>7670</v>
      </c>
      <c r="D1063" s="11" t="s">
        <v>3722</v>
      </c>
      <c r="E1063" t="s">
        <v>997</v>
      </c>
    </row>
    <row r="1064" spans="1:5">
      <c r="A1064" s="11">
        <v>2727</v>
      </c>
      <c r="B1064" s="11">
        <v>26</v>
      </c>
      <c r="C1064" t="s">
        <v>7670</v>
      </c>
      <c r="D1064" s="11" t="s">
        <v>2106</v>
      </c>
      <c r="E1064" t="s">
        <v>1079</v>
      </c>
    </row>
    <row r="1065" spans="1:5">
      <c r="A1065" s="11">
        <v>2751</v>
      </c>
      <c r="B1065" s="11">
        <v>25</v>
      </c>
      <c r="C1065" t="s">
        <v>7671</v>
      </c>
      <c r="D1065" s="11" t="s">
        <v>2247</v>
      </c>
      <c r="E1065" t="s">
        <v>128</v>
      </c>
    </row>
    <row r="1066" spans="1:5">
      <c r="A1066" s="11">
        <v>3896</v>
      </c>
      <c r="B1066" s="11">
        <v>2</v>
      </c>
      <c r="C1066" t="s">
        <v>10073</v>
      </c>
      <c r="D1066" s="11" t="s">
        <v>8020</v>
      </c>
      <c r="E1066" t="s">
        <v>8074</v>
      </c>
    </row>
    <row r="1067" spans="1:5">
      <c r="A1067" s="11">
        <v>4138</v>
      </c>
      <c r="B1067" s="11">
        <v>0</v>
      </c>
      <c r="C1067" t="s">
        <v>7672</v>
      </c>
      <c r="D1067" s="11" t="s">
        <v>7673</v>
      </c>
      <c r="E1067" t="s">
        <v>128</v>
      </c>
    </row>
    <row r="1068" spans="1:5">
      <c r="A1068" s="11">
        <v>2016</v>
      </c>
      <c r="B1068" s="11">
        <v>71</v>
      </c>
      <c r="C1068" t="s">
        <v>2959</v>
      </c>
      <c r="D1068" s="11" t="s">
        <v>2960</v>
      </c>
      <c r="E1068" t="s">
        <v>267</v>
      </c>
    </row>
    <row r="1069" spans="1:5">
      <c r="A1069" s="11">
        <v>4138</v>
      </c>
      <c r="B1069" s="11">
        <v>0</v>
      </c>
      <c r="C1069" t="s">
        <v>10074</v>
      </c>
      <c r="D1069" s="11" t="s">
        <v>3804</v>
      </c>
      <c r="E1069" t="s">
        <v>268</v>
      </c>
    </row>
    <row r="1070" spans="1:5">
      <c r="A1070" s="11">
        <v>3445</v>
      </c>
      <c r="B1070" s="11">
        <v>7</v>
      </c>
      <c r="C1070" t="s">
        <v>10075</v>
      </c>
      <c r="D1070" s="11" t="s">
        <v>10076</v>
      </c>
      <c r="E1070" t="s">
        <v>122</v>
      </c>
    </row>
    <row r="1071" spans="1:5">
      <c r="A1071" s="11">
        <v>162</v>
      </c>
      <c r="B1071" s="11">
        <v>1023</v>
      </c>
      <c r="C1071" t="s">
        <v>1088</v>
      </c>
      <c r="D1071" s="11" t="s">
        <v>1089</v>
      </c>
      <c r="E1071" t="s">
        <v>122</v>
      </c>
    </row>
    <row r="1072" spans="1:5">
      <c r="A1072" s="11">
        <v>1865</v>
      </c>
      <c r="B1072" s="11">
        <v>85</v>
      </c>
      <c r="C1072" t="s">
        <v>2961</v>
      </c>
      <c r="D1072" s="11" t="s">
        <v>2962</v>
      </c>
      <c r="E1072" t="s">
        <v>1877</v>
      </c>
    </row>
    <row r="1073" spans="1:5">
      <c r="A1073" s="11">
        <v>3709</v>
      </c>
      <c r="B1073" s="11">
        <v>4</v>
      </c>
      <c r="C1073" t="s">
        <v>10077</v>
      </c>
      <c r="D1073" s="11" t="s">
        <v>5754</v>
      </c>
      <c r="E1073" t="s">
        <v>128</v>
      </c>
    </row>
    <row r="1074" spans="1:5">
      <c r="A1074" s="11">
        <v>2000</v>
      </c>
      <c r="B1074" s="11">
        <v>72</v>
      </c>
      <c r="C1074" t="s">
        <v>2963</v>
      </c>
      <c r="D1074" s="11" t="s">
        <v>2212</v>
      </c>
      <c r="E1074" t="s">
        <v>124</v>
      </c>
    </row>
    <row r="1075" spans="1:5">
      <c r="A1075" s="11">
        <v>4138</v>
      </c>
      <c r="B1075" s="11">
        <v>0</v>
      </c>
      <c r="C1075" t="s">
        <v>7674</v>
      </c>
      <c r="D1075" s="11" t="s">
        <v>3509</v>
      </c>
      <c r="E1075" t="s">
        <v>4199</v>
      </c>
    </row>
    <row r="1076" spans="1:5">
      <c r="A1076" s="11">
        <v>946</v>
      </c>
      <c r="B1076" s="11">
        <v>238</v>
      </c>
      <c r="C1076" t="s">
        <v>2964</v>
      </c>
      <c r="D1076" s="11" t="s">
        <v>2965</v>
      </c>
      <c r="E1076" t="s">
        <v>130</v>
      </c>
    </row>
    <row r="1077" spans="1:5">
      <c r="A1077" s="11">
        <v>3445</v>
      </c>
      <c r="B1077" s="11">
        <v>7</v>
      </c>
      <c r="C1077" t="s">
        <v>10078</v>
      </c>
      <c r="D1077" s="11" t="s">
        <v>3482</v>
      </c>
      <c r="E1077" t="s">
        <v>1066</v>
      </c>
    </row>
    <row r="1078" spans="1:5">
      <c r="A1078" s="11">
        <v>4138</v>
      </c>
      <c r="B1078" s="11">
        <v>0</v>
      </c>
      <c r="C1078" t="s">
        <v>2966</v>
      </c>
      <c r="D1078" s="11" t="s">
        <v>2953</v>
      </c>
      <c r="E1078" t="s">
        <v>122</v>
      </c>
    </row>
    <row r="1079" spans="1:5">
      <c r="A1079" s="11">
        <v>3445</v>
      </c>
      <c r="B1079" s="11">
        <v>7</v>
      </c>
      <c r="C1079" t="s">
        <v>2967</v>
      </c>
      <c r="D1079" s="11" t="s">
        <v>2432</v>
      </c>
      <c r="E1079" t="s">
        <v>123</v>
      </c>
    </row>
    <row r="1080" spans="1:5">
      <c r="A1080" s="11">
        <v>9</v>
      </c>
      <c r="B1080" s="11">
        <v>1706</v>
      </c>
      <c r="C1080" t="s">
        <v>10079</v>
      </c>
      <c r="D1080" s="11" t="s">
        <v>10080</v>
      </c>
      <c r="E1080" t="s">
        <v>10081</v>
      </c>
    </row>
    <row r="1081" spans="1:5">
      <c r="A1081" s="11">
        <v>2288</v>
      </c>
      <c r="B1081" s="11">
        <v>49</v>
      </c>
      <c r="C1081" t="s">
        <v>10082</v>
      </c>
      <c r="D1081" s="11" t="s">
        <v>10083</v>
      </c>
      <c r="E1081" t="s">
        <v>759</v>
      </c>
    </row>
    <row r="1082" spans="1:5">
      <c r="A1082" s="11">
        <v>110</v>
      </c>
      <c r="B1082" s="11">
        <v>1177</v>
      </c>
      <c r="C1082" t="s">
        <v>10084</v>
      </c>
      <c r="D1082" s="11" t="s">
        <v>10085</v>
      </c>
      <c r="E1082" t="s">
        <v>128</v>
      </c>
    </row>
    <row r="1083" spans="1:5">
      <c r="A1083" s="11">
        <v>4138</v>
      </c>
      <c r="B1083" s="11">
        <v>0</v>
      </c>
      <c r="C1083" t="s">
        <v>7675</v>
      </c>
      <c r="D1083" s="11" t="s">
        <v>3767</v>
      </c>
      <c r="E1083" t="s">
        <v>122</v>
      </c>
    </row>
    <row r="1084" spans="1:5">
      <c r="A1084" s="11">
        <v>2347</v>
      </c>
      <c r="B1084" s="11">
        <v>45</v>
      </c>
      <c r="C1084" t="s">
        <v>7676</v>
      </c>
      <c r="D1084" s="11" t="s">
        <v>7677</v>
      </c>
      <c r="E1084" t="s">
        <v>754</v>
      </c>
    </row>
    <row r="1085" spans="1:5">
      <c r="A1085" s="11">
        <v>1585</v>
      </c>
      <c r="B1085" s="11">
        <v>115</v>
      </c>
      <c r="C1085" t="s">
        <v>2971</v>
      </c>
      <c r="D1085" s="11" t="s">
        <v>2519</v>
      </c>
      <c r="E1085" t="s">
        <v>128</v>
      </c>
    </row>
    <row r="1086" spans="1:5">
      <c r="A1086" s="11">
        <v>372</v>
      </c>
      <c r="B1086" s="11">
        <v>630</v>
      </c>
      <c r="C1086" t="s">
        <v>2972</v>
      </c>
      <c r="D1086" s="11" t="s">
        <v>1557</v>
      </c>
      <c r="E1086" t="s">
        <v>2703</v>
      </c>
    </row>
    <row r="1087" spans="1:5">
      <c r="A1087" s="11">
        <v>2888</v>
      </c>
      <c r="B1087" s="11">
        <v>20</v>
      </c>
      <c r="C1087" t="s">
        <v>2973</v>
      </c>
      <c r="D1087" s="11" t="s">
        <v>2449</v>
      </c>
      <c r="E1087" t="s">
        <v>169</v>
      </c>
    </row>
    <row r="1088" spans="1:5">
      <c r="A1088" s="11">
        <v>3809</v>
      </c>
      <c r="B1088" s="11">
        <v>3</v>
      </c>
      <c r="C1088" t="s">
        <v>7678</v>
      </c>
      <c r="D1088" s="11" t="s">
        <v>2590</v>
      </c>
      <c r="E1088" t="s">
        <v>138</v>
      </c>
    </row>
    <row r="1089" spans="1:5">
      <c r="A1089" s="11">
        <v>1595</v>
      </c>
      <c r="B1089" s="11">
        <v>113</v>
      </c>
      <c r="C1089" t="s">
        <v>2975</v>
      </c>
      <c r="D1089" s="11" t="s">
        <v>2482</v>
      </c>
      <c r="E1089" t="s">
        <v>2028</v>
      </c>
    </row>
    <row r="1090" spans="1:5">
      <c r="A1090" s="11">
        <v>1067</v>
      </c>
      <c r="B1090" s="11">
        <v>205</v>
      </c>
      <c r="C1090" t="s">
        <v>2976</v>
      </c>
      <c r="D1090" s="11" t="s">
        <v>2977</v>
      </c>
      <c r="E1090" t="s">
        <v>138</v>
      </c>
    </row>
    <row r="1091" spans="1:5">
      <c r="A1091" s="11">
        <v>3518</v>
      </c>
      <c r="B1091" s="11">
        <v>6</v>
      </c>
      <c r="C1091" t="s">
        <v>10086</v>
      </c>
      <c r="D1091" s="11" t="s">
        <v>5313</v>
      </c>
      <c r="E1091" t="s">
        <v>232</v>
      </c>
    </row>
    <row r="1092" spans="1:5">
      <c r="A1092" s="11">
        <v>4138</v>
      </c>
      <c r="B1092" s="11">
        <v>0</v>
      </c>
      <c r="C1092" t="s">
        <v>7680</v>
      </c>
      <c r="D1092" s="11" t="s">
        <v>6382</v>
      </c>
      <c r="E1092" t="s">
        <v>122</v>
      </c>
    </row>
    <row r="1093" spans="1:5">
      <c r="A1093" s="11">
        <v>1016</v>
      </c>
      <c r="B1093" s="11">
        <v>216</v>
      </c>
      <c r="C1093" t="s">
        <v>2978</v>
      </c>
      <c r="D1093" s="11" t="s">
        <v>2979</v>
      </c>
      <c r="E1093" t="s">
        <v>2489</v>
      </c>
    </row>
    <row r="1094" spans="1:5">
      <c r="A1094" s="11">
        <v>4138</v>
      </c>
      <c r="B1094" s="11">
        <v>0</v>
      </c>
      <c r="C1094" t="s">
        <v>2980</v>
      </c>
      <c r="D1094" s="11" t="s">
        <v>2981</v>
      </c>
      <c r="E1094" t="s">
        <v>793</v>
      </c>
    </row>
    <row r="1095" spans="1:5">
      <c r="A1095" s="11">
        <v>4138</v>
      </c>
      <c r="B1095" s="11">
        <v>0</v>
      </c>
      <c r="C1095" t="s">
        <v>10087</v>
      </c>
      <c r="D1095" s="11" t="s">
        <v>3255</v>
      </c>
      <c r="E1095" t="s">
        <v>1077</v>
      </c>
    </row>
    <row r="1096" spans="1:5">
      <c r="A1096" s="11">
        <v>546</v>
      </c>
      <c r="B1096" s="11">
        <v>452</v>
      </c>
      <c r="C1096" t="s">
        <v>2982</v>
      </c>
      <c r="D1096" s="11" t="s">
        <v>2228</v>
      </c>
      <c r="E1096" t="s">
        <v>126</v>
      </c>
    </row>
    <row r="1097" spans="1:5">
      <c r="A1097" s="11">
        <v>4138</v>
      </c>
      <c r="B1097" s="11">
        <v>0</v>
      </c>
      <c r="C1097" t="s">
        <v>10088</v>
      </c>
      <c r="D1097" s="142" t="s">
        <v>10089</v>
      </c>
      <c r="E1097" t="s">
        <v>10090</v>
      </c>
    </row>
    <row r="1098" spans="1:5">
      <c r="A1098" s="11">
        <v>3612</v>
      </c>
      <c r="B1098" s="11">
        <v>5</v>
      </c>
      <c r="C1098" t="s">
        <v>2983</v>
      </c>
      <c r="D1098" s="11" t="s">
        <v>2984</v>
      </c>
      <c r="E1098" t="s">
        <v>142</v>
      </c>
    </row>
    <row r="1099" spans="1:5">
      <c r="A1099" s="11">
        <v>593</v>
      </c>
      <c r="B1099" s="11">
        <v>415</v>
      </c>
      <c r="C1099" t="s">
        <v>2985</v>
      </c>
      <c r="D1099" s="11" t="s">
        <v>2683</v>
      </c>
      <c r="E1099" t="s">
        <v>133</v>
      </c>
    </row>
    <row r="1100" spans="1:5">
      <c r="A1100" s="11">
        <v>1711</v>
      </c>
      <c r="B1100" s="11">
        <v>100</v>
      </c>
      <c r="C1100" t="s">
        <v>10091</v>
      </c>
      <c r="D1100" s="11" t="s">
        <v>1593</v>
      </c>
      <c r="E1100" t="s">
        <v>2288</v>
      </c>
    </row>
    <row r="1101" spans="1:5">
      <c r="A1101" s="11">
        <v>3204</v>
      </c>
      <c r="B1101" s="11">
        <v>11</v>
      </c>
      <c r="C1101" t="s">
        <v>10092</v>
      </c>
      <c r="D1101" s="11" t="s">
        <v>2751</v>
      </c>
      <c r="E1101" t="s">
        <v>1077</v>
      </c>
    </row>
    <row r="1102" spans="1:5">
      <c r="A1102" s="11">
        <v>1954</v>
      </c>
      <c r="B1102" s="11">
        <v>77</v>
      </c>
      <c r="C1102" t="s">
        <v>2987</v>
      </c>
      <c r="D1102" s="11" t="s">
        <v>2180</v>
      </c>
      <c r="E1102" t="s">
        <v>122</v>
      </c>
    </row>
    <row r="1103" spans="1:5">
      <c r="A1103" s="11">
        <v>4138</v>
      </c>
      <c r="B1103" s="11">
        <v>0</v>
      </c>
      <c r="C1103" t="s">
        <v>10093</v>
      </c>
      <c r="D1103" s="11" t="s">
        <v>9552</v>
      </c>
      <c r="E1103" t="s">
        <v>2863</v>
      </c>
    </row>
    <row r="1104" spans="1:5">
      <c r="A1104" s="11">
        <v>3518</v>
      </c>
      <c r="B1104" s="11">
        <v>6</v>
      </c>
      <c r="C1104" t="s">
        <v>10094</v>
      </c>
      <c r="D1104" s="11" t="s">
        <v>10095</v>
      </c>
      <c r="E1104" t="s">
        <v>2574</v>
      </c>
    </row>
    <row r="1105" spans="1:5">
      <c r="A1105" s="11">
        <v>3386</v>
      </c>
      <c r="B1105" s="11">
        <v>8</v>
      </c>
      <c r="C1105" t="s">
        <v>7681</v>
      </c>
      <c r="D1105" s="11" t="s">
        <v>7682</v>
      </c>
      <c r="E1105" t="s">
        <v>7445</v>
      </c>
    </row>
    <row r="1106" spans="1:5">
      <c r="A1106" s="11">
        <v>2847</v>
      </c>
      <c r="B1106" s="11">
        <v>21</v>
      </c>
      <c r="C1106" t="s">
        <v>7683</v>
      </c>
      <c r="D1106" s="11" t="s">
        <v>3298</v>
      </c>
      <c r="E1106" t="s">
        <v>122</v>
      </c>
    </row>
    <row r="1107" spans="1:5">
      <c r="A1107" s="11">
        <v>1375</v>
      </c>
      <c r="B1107" s="11">
        <v>145</v>
      </c>
      <c r="C1107" t="s">
        <v>2992</v>
      </c>
      <c r="D1107" s="11" t="s">
        <v>2993</v>
      </c>
      <c r="E1107" t="s">
        <v>151</v>
      </c>
    </row>
    <row r="1108" spans="1:5">
      <c r="A1108" s="11">
        <v>1074</v>
      </c>
      <c r="B1108" s="11">
        <v>204</v>
      </c>
      <c r="C1108" t="s">
        <v>2995</v>
      </c>
      <c r="D1108" s="11" t="s">
        <v>2996</v>
      </c>
      <c r="E1108" t="s">
        <v>122</v>
      </c>
    </row>
    <row r="1109" spans="1:5">
      <c r="A1109" s="11">
        <v>2798</v>
      </c>
      <c r="B1109" s="11">
        <v>23</v>
      </c>
      <c r="C1109" t="s">
        <v>7684</v>
      </c>
      <c r="D1109" s="11" t="s">
        <v>7685</v>
      </c>
      <c r="E1109" t="s">
        <v>128</v>
      </c>
    </row>
    <row r="1110" spans="1:5">
      <c r="A1110" s="11">
        <v>3809</v>
      </c>
      <c r="B1110" s="11">
        <v>3</v>
      </c>
      <c r="C1110" t="s">
        <v>1589</v>
      </c>
      <c r="D1110" s="11" t="s">
        <v>603</v>
      </c>
      <c r="E1110" t="s">
        <v>758</v>
      </c>
    </row>
    <row r="1111" spans="1:5">
      <c r="A1111" s="11">
        <v>2957</v>
      </c>
      <c r="B1111" s="11">
        <v>18</v>
      </c>
      <c r="C1111" t="s">
        <v>10096</v>
      </c>
      <c r="D1111" s="11" t="s">
        <v>7263</v>
      </c>
      <c r="E1111" t="s">
        <v>851</v>
      </c>
    </row>
    <row r="1112" spans="1:5">
      <c r="A1112" s="11">
        <v>26</v>
      </c>
      <c r="B1112" s="11">
        <v>1595</v>
      </c>
      <c r="C1112" t="s">
        <v>1090</v>
      </c>
      <c r="D1112" s="11" t="s">
        <v>2070</v>
      </c>
      <c r="E1112" t="s">
        <v>123</v>
      </c>
    </row>
    <row r="1113" spans="1:5">
      <c r="A1113" s="11">
        <v>3204</v>
      </c>
      <c r="B1113" s="11">
        <v>11</v>
      </c>
      <c r="C1113" t="s">
        <v>10097</v>
      </c>
      <c r="D1113" s="11" t="s">
        <v>2498</v>
      </c>
      <c r="E1113" t="s">
        <v>122</v>
      </c>
    </row>
    <row r="1114" spans="1:5">
      <c r="A1114" s="11">
        <v>1153</v>
      </c>
      <c r="B1114" s="11">
        <v>187</v>
      </c>
      <c r="C1114" t="s">
        <v>1823</v>
      </c>
      <c r="D1114" s="11" t="s">
        <v>2997</v>
      </c>
      <c r="E1114" t="s">
        <v>130</v>
      </c>
    </row>
    <row r="1115" spans="1:5">
      <c r="A1115" s="11">
        <v>3323</v>
      </c>
      <c r="B1115" s="11">
        <v>9</v>
      </c>
      <c r="C1115" t="s">
        <v>10098</v>
      </c>
      <c r="D1115" s="11" t="s">
        <v>2349</v>
      </c>
      <c r="E1115" t="s">
        <v>3477</v>
      </c>
    </row>
    <row r="1116" spans="1:5">
      <c r="A1116" s="11">
        <v>2693</v>
      </c>
      <c r="B1116" s="11">
        <v>27</v>
      </c>
      <c r="C1116" t="s">
        <v>10099</v>
      </c>
      <c r="D1116" s="11" t="s">
        <v>7382</v>
      </c>
      <c r="E1116" t="s">
        <v>1646</v>
      </c>
    </row>
    <row r="1117" spans="1:5">
      <c r="A1117" s="11">
        <v>1940</v>
      </c>
      <c r="B1117" s="11">
        <v>78</v>
      </c>
      <c r="C1117" t="s">
        <v>1590</v>
      </c>
      <c r="D1117" s="11" t="s">
        <v>2998</v>
      </c>
      <c r="E1117" t="s">
        <v>130</v>
      </c>
    </row>
    <row r="1118" spans="1:5">
      <c r="A1118" s="11">
        <v>2921</v>
      </c>
      <c r="B1118" s="11">
        <v>19</v>
      </c>
      <c r="C1118" t="s">
        <v>1590</v>
      </c>
      <c r="D1118" s="11" t="s">
        <v>3883</v>
      </c>
      <c r="E1118" t="s">
        <v>2072</v>
      </c>
    </row>
    <row r="1119" spans="1:5">
      <c r="A1119" s="11">
        <v>857</v>
      </c>
      <c r="B1119" s="11">
        <v>273</v>
      </c>
      <c r="C1119" t="s">
        <v>2999</v>
      </c>
      <c r="D1119" s="11" t="s">
        <v>1231</v>
      </c>
      <c r="E1119" t="s">
        <v>128</v>
      </c>
    </row>
    <row r="1120" spans="1:5">
      <c r="A1120" s="11">
        <v>588</v>
      </c>
      <c r="B1120" s="11">
        <v>419</v>
      </c>
      <c r="C1120" t="s">
        <v>1091</v>
      </c>
      <c r="D1120" s="11" t="s">
        <v>1092</v>
      </c>
      <c r="E1120" t="s">
        <v>152</v>
      </c>
    </row>
    <row r="1121" spans="1:5">
      <c r="A1121" s="11">
        <v>1111</v>
      </c>
      <c r="B1121" s="11">
        <v>196</v>
      </c>
      <c r="C1121" t="s">
        <v>3000</v>
      </c>
      <c r="D1121" s="11" t="s">
        <v>900</v>
      </c>
      <c r="E1121" t="s">
        <v>139</v>
      </c>
    </row>
    <row r="1122" spans="1:5">
      <c r="A1122" s="11">
        <v>4138</v>
      </c>
      <c r="B1122" s="11">
        <v>0</v>
      </c>
      <c r="C1122" t="s">
        <v>10100</v>
      </c>
      <c r="D1122" s="11" t="s">
        <v>10101</v>
      </c>
      <c r="E1122" t="s">
        <v>10102</v>
      </c>
    </row>
    <row r="1123" spans="1:5">
      <c r="A1123" s="11">
        <v>2139</v>
      </c>
      <c r="B1123" s="11">
        <v>61</v>
      </c>
      <c r="C1123" t="s">
        <v>3003</v>
      </c>
      <c r="D1123" s="11" t="s">
        <v>3004</v>
      </c>
      <c r="E1123" t="s">
        <v>1599</v>
      </c>
    </row>
    <row r="1124" spans="1:5">
      <c r="A1124" s="11">
        <v>1566</v>
      </c>
      <c r="B1124" s="11">
        <v>118</v>
      </c>
      <c r="C1124" t="s">
        <v>7686</v>
      </c>
      <c r="D1124" s="11" t="s">
        <v>3545</v>
      </c>
      <c r="E1124" t="s">
        <v>754</v>
      </c>
    </row>
    <row r="1125" spans="1:5">
      <c r="A1125" s="11">
        <v>2609</v>
      </c>
      <c r="B1125" s="11">
        <v>30</v>
      </c>
      <c r="C1125" t="s">
        <v>3005</v>
      </c>
      <c r="D1125" s="11" t="s">
        <v>3006</v>
      </c>
      <c r="E1125" t="s">
        <v>128</v>
      </c>
    </row>
    <row r="1126" spans="1:5">
      <c r="A1126" s="11">
        <v>3896</v>
      </c>
      <c r="B1126" s="11">
        <v>2</v>
      </c>
      <c r="C1126" t="s">
        <v>10103</v>
      </c>
      <c r="D1126" s="11" t="s">
        <v>4099</v>
      </c>
      <c r="E1126" t="s">
        <v>1498</v>
      </c>
    </row>
    <row r="1127" spans="1:5">
      <c r="A1127" s="11">
        <v>4138</v>
      </c>
      <c r="B1127" s="11">
        <v>0</v>
      </c>
      <c r="C1127" t="s">
        <v>10104</v>
      </c>
      <c r="D1127" s="11" t="s">
        <v>8797</v>
      </c>
      <c r="E1127" t="s">
        <v>138</v>
      </c>
    </row>
    <row r="1128" spans="1:5">
      <c r="A1128" s="11">
        <v>2448</v>
      </c>
      <c r="B1128" s="11">
        <v>39</v>
      </c>
      <c r="C1128" t="s">
        <v>10105</v>
      </c>
      <c r="D1128" s="11" t="s">
        <v>9104</v>
      </c>
      <c r="E1128" t="s">
        <v>133</v>
      </c>
    </row>
    <row r="1129" spans="1:5">
      <c r="A1129" s="11">
        <v>4138</v>
      </c>
      <c r="B1129" s="11">
        <v>0</v>
      </c>
      <c r="C1129" t="s">
        <v>7687</v>
      </c>
      <c r="D1129" s="11" t="s">
        <v>2486</v>
      </c>
      <c r="E1129" t="s">
        <v>190</v>
      </c>
    </row>
    <row r="1130" spans="1:5">
      <c r="A1130" s="11">
        <v>3518</v>
      </c>
      <c r="B1130" s="11">
        <v>6</v>
      </c>
      <c r="C1130" t="s">
        <v>10106</v>
      </c>
      <c r="D1130" s="11" t="s">
        <v>2726</v>
      </c>
      <c r="E1130" t="s">
        <v>1585</v>
      </c>
    </row>
    <row r="1131" spans="1:5">
      <c r="A1131" s="11">
        <v>228</v>
      </c>
      <c r="B1131" s="11">
        <v>874</v>
      </c>
      <c r="C1131" t="s">
        <v>3008</v>
      </c>
      <c r="D1131" s="11" t="s">
        <v>3009</v>
      </c>
      <c r="E1131" t="s">
        <v>1094</v>
      </c>
    </row>
    <row r="1132" spans="1:5">
      <c r="A1132" s="11">
        <v>1408</v>
      </c>
      <c r="B1132" s="11">
        <v>140</v>
      </c>
      <c r="C1132" t="s">
        <v>3008</v>
      </c>
      <c r="D1132" s="11" t="s">
        <v>2138</v>
      </c>
      <c r="E1132" t="s">
        <v>2041</v>
      </c>
    </row>
    <row r="1133" spans="1:5">
      <c r="A1133" s="11">
        <v>1187</v>
      </c>
      <c r="B1133" s="11">
        <v>181</v>
      </c>
      <c r="C1133" t="s">
        <v>3010</v>
      </c>
      <c r="D1133" s="11" t="s">
        <v>1800</v>
      </c>
      <c r="E1133" t="s">
        <v>135</v>
      </c>
    </row>
    <row r="1134" spans="1:5">
      <c r="A1134" s="11">
        <v>4138</v>
      </c>
      <c r="B1134" s="11">
        <v>0</v>
      </c>
      <c r="C1134" t="s">
        <v>10107</v>
      </c>
      <c r="D1134" s="11" t="s">
        <v>2275</v>
      </c>
      <c r="E1134" t="s">
        <v>3477</v>
      </c>
    </row>
    <row r="1135" spans="1:5">
      <c r="A1135" s="11">
        <v>3159</v>
      </c>
      <c r="B1135" s="11">
        <v>12</v>
      </c>
      <c r="C1135" t="s">
        <v>10108</v>
      </c>
      <c r="D1135" s="11" t="s">
        <v>2498</v>
      </c>
      <c r="E1135" t="s">
        <v>759</v>
      </c>
    </row>
    <row r="1136" spans="1:5">
      <c r="A1136" s="11">
        <v>737</v>
      </c>
      <c r="B1136" s="11">
        <v>322</v>
      </c>
      <c r="C1136" t="s">
        <v>1093</v>
      </c>
      <c r="D1136" s="11" t="s">
        <v>52</v>
      </c>
      <c r="E1136" t="s">
        <v>1094</v>
      </c>
    </row>
    <row r="1137" spans="1:5">
      <c r="A1137" s="11">
        <v>4017</v>
      </c>
      <c r="B1137" s="11">
        <v>1</v>
      </c>
      <c r="C1137" t="s">
        <v>1093</v>
      </c>
      <c r="D1137" s="11" t="s">
        <v>2700</v>
      </c>
      <c r="E1137" t="s">
        <v>145</v>
      </c>
    </row>
    <row r="1138" spans="1:5">
      <c r="A1138" s="11">
        <v>2921</v>
      </c>
      <c r="B1138" s="11">
        <v>19</v>
      </c>
      <c r="C1138" t="s">
        <v>3011</v>
      </c>
      <c r="D1138" s="11" t="s">
        <v>2855</v>
      </c>
      <c r="E1138" t="s">
        <v>843</v>
      </c>
    </row>
    <row r="1139" spans="1:5">
      <c r="A1139" s="11">
        <v>335</v>
      </c>
      <c r="B1139" s="11">
        <v>681</v>
      </c>
      <c r="C1139" t="s">
        <v>3012</v>
      </c>
      <c r="D1139" s="11" t="s">
        <v>3013</v>
      </c>
      <c r="E1139" t="s">
        <v>850</v>
      </c>
    </row>
    <row r="1140" spans="1:5">
      <c r="A1140" s="11">
        <v>2253</v>
      </c>
      <c r="B1140" s="11">
        <v>51</v>
      </c>
      <c r="C1140" t="s">
        <v>3014</v>
      </c>
      <c r="D1140" s="11" t="s">
        <v>3015</v>
      </c>
      <c r="E1140" t="s">
        <v>3016</v>
      </c>
    </row>
    <row r="1141" spans="1:5">
      <c r="A1141" s="11">
        <v>323</v>
      </c>
      <c r="B1141" s="11">
        <v>693</v>
      </c>
      <c r="C1141" t="s">
        <v>7688</v>
      </c>
      <c r="D1141" s="11" t="s">
        <v>7689</v>
      </c>
      <c r="E1141" t="s">
        <v>2278</v>
      </c>
    </row>
    <row r="1142" spans="1:5">
      <c r="A1142" s="11">
        <v>297</v>
      </c>
      <c r="B1142" s="11">
        <v>747</v>
      </c>
      <c r="C1142" t="s">
        <v>1096</v>
      </c>
      <c r="D1142" s="11" t="s">
        <v>1097</v>
      </c>
      <c r="E1142" t="s">
        <v>1095</v>
      </c>
    </row>
    <row r="1143" spans="1:5">
      <c r="A1143" s="11">
        <v>3323</v>
      </c>
      <c r="B1143" s="11">
        <v>9</v>
      </c>
      <c r="C1143" t="s">
        <v>10109</v>
      </c>
      <c r="D1143" s="11" t="s">
        <v>7739</v>
      </c>
      <c r="E1143" t="s">
        <v>152</v>
      </c>
    </row>
    <row r="1144" spans="1:5">
      <c r="A1144" s="11">
        <v>250</v>
      </c>
      <c r="B1144" s="11">
        <v>828</v>
      </c>
      <c r="C1144" t="s">
        <v>1098</v>
      </c>
      <c r="D1144" s="11" t="s">
        <v>1099</v>
      </c>
      <c r="E1144" t="s">
        <v>1095</v>
      </c>
    </row>
    <row r="1145" spans="1:5">
      <c r="A1145" s="11">
        <v>2217</v>
      </c>
      <c r="B1145" s="11">
        <v>54</v>
      </c>
      <c r="C1145" t="s">
        <v>10110</v>
      </c>
      <c r="D1145" s="11" t="s">
        <v>10111</v>
      </c>
      <c r="E1145" t="s">
        <v>136</v>
      </c>
    </row>
    <row r="1146" spans="1:5">
      <c r="A1146" s="11">
        <v>2151</v>
      </c>
      <c r="B1146" s="11">
        <v>60</v>
      </c>
      <c r="C1146" t="s">
        <v>3022</v>
      </c>
      <c r="D1146" s="11" t="s">
        <v>3023</v>
      </c>
      <c r="E1146" t="s">
        <v>128</v>
      </c>
    </row>
    <row r="1147" spans="1:5">
      <c r="A1147" s="11">
        <v>2500</v>
      </c>
      <c r="B1147" s="11">
        <v>36</v>
      </c>
      <c r="C1147" t="s">
        <v>10112</v>
      </c>
      <c r="D1147" s="11" t="s">
        <v>4839</v>
      </c>
      <c r="E1147" t="s">
        <v>122</v>
      </c>
    </row>
    <row r="1148" spans="1:5">
      <c r="A1148" s="11">
        <v>2192</v>
      </c>
      <c r="B1148" s="11">
        <v>56</v>
      </c>
      <c r="C1148" t="s">
        <v>3024</v>
      </c>
      <c r="D1148" s="11" t="s">
        <v>3025</v>
      </c>
      <c r="E1148" t="s">
        <v>850</v>
      </c>
    </row>
    <row r="1149" spans="1:5">
      <c r="A1149" s="11">
        <v>1785</v>
      </c>
      <c r="B1149" s="11">
        <v>93</v>
      </c>
      <c r="C1149" t="s">
        <v>3026</v>
      </c>
      <c r="D1149" s="11" t="s">
        <v>3027</v>
      </c>
      <c r="E1149" t="s">
        <v>742</v>
      </c>
    </row>
    <row r="1150" spans="1:5">
      <c r="A1150" s="11">
        <v>2823</v>
      </c>
      <c r="B1150" s="11">
        <v>22</v>
      </c>
      <c r="C1150" t="s">
        <v>3028</v>
      </c>
      <c r="D1150" s="11" t="s">
        <v>2844</v>
      </c>
      <c r="E1150" t="s">
        <v>769</v>
      </c>
    </row>
    <row r="1151" spans="1:5">
      <c r="A1151" s="11">
        <v>1691</v>
      </c>
      <c r="B1151" s="11">
        <v>102</v>
      </c>
      <c r="C1151" t="s">
        <v>3029</v>
      </c>
      <c r="D1151" s="11" t="s">
        <v>3030</v>
      </c>
      <c r="E1151" t="s">
        <v>937</v>
      </c>
    </row>
    <row r="1152" spans="1:5">
      <c r="A1152" s="11">
        <v>2500</v>
      </c>
      <c r="B1152" s="11">
        <v>36</v>
      </c>
      <c r="C1152" t="s">
        <v>7690</v>
      </c>
      <c r="D1152" s="11" t="s">
        <v>10113</v>
      </c>
      <c r="E1152" t="s">
        <v>130</v>
      </c>
    </row>
    <row r="1153" spans="1:5">
      <c r="A1153" s="11">
        <v>2123</v>
      </c>
      <c r="B1153" s="11">
        <v>62</v>
      </c>
      <c r="C1153" t="s">
        <v>3031</v>
      </c>
      <c r="D1153" s="11" t="s">
        <v>3032</v>
      </c>
      <c r="E1153" t="s">
        <v>130</v>
      </c>
    </row>
    <row r="1154" spans="1:5">
      <c r="A1154" s="11">
        <v>1963</v>
      </c>
      <c r="B1154" s="11">
        <v>76</v>
      </c>
      <c r="C1154" t="s">
        <v>3033</v>
      </c>
      <c r="D1154" s="11" t="s">
        <v>3034</v>
      </c>
      <c r="E1154" t="s">
        <v>742</v>
      </c>
    </row>
    <row r="1155" spans="1:5">
      <c r="A1155" s="11">
        <v>717</v>
      </c>
      <c r="B1155" s="11">
        <v>333</v>
      </c>
      <c r="C1155" t="s">
        <v>7692</v>
      </c>
      <c r="D1155" s="11" t="s">
        <v>7693</v>
      </c>
      <c r="E1155" t="s">
        <v>2278</v>
      </c>
    </row>
    <row r="1156" spans="1:5">
      <c r="A1156" s="11">
        <v>289</v>
      </c>
      <c r="B1156" s="11">
        <v>763</v>
      </c>
      <c r="C1156" t="s">
        <v>10114</v>
      </c>
      <c r="D1156" s="11" t="s">
        <v>10115</v>
      </c>
      <c r="E1156" t="s">
        <v>1095</v>
      </c>
    </row>
    <row r="1157" spans="1:5">
      <c r="A1157" s="11">
        <v>705</v>
      </c>
      <c r="B1157" s="11">
        <v>339</v>
      </c>
      <c r="C1157" t="s">
        <v>3035</v>
      </c>
      <c r="D1157" s="11" t="s">
        <v>2545</v>
      </c>
      <c r="E1157" t="s">
        <v>790</v>
      </c>
    </row>
    <row r="1158" spans="1:5">
      <c r="A1158" s="11">
        <v>760</v>
      </c>
      <c r="B1158" s="11">
        <v>314</v>
      </c>
      <c r="C1158" t="s">
        <v>3036</v>
      </c>
      <c r="D1158" s="11" t="s">
        <v>3037</v>
      </c>
      <c r="E1158" t="s">
        <v>1095</v>
      </c>
    </row>
    <row r="1159" spans="1:5">
      <c r="A1159" s="11">
        <v>992</v>
      </c>
      <c r="B1159" s="11">
        <v>224</v>
      </c>
      <c r="C1159" t="s">
        <v>7694</v>
      </c>
      <c r="D1159" s="11" t="s">
        <v>7695</v>
      </c>
      <c r="E1159" t="s">
        <v>2497</v>
      </c>
    </row>
    <row r="1160" spans="1:5">
      <c r="A1160" s="11">
        <v>4017</v>
      </c>
      <c r="B1160" s="11">
        <v>1</v>
      </c>
      <c r="C1160" t="s">
        <v>10116</v>
      </c>
      <c r="D1160" s="11" t="s">
        <v>10117</v>
      </c>
      <c r="E1160" t="s">
        <v>2703</v>
      </c>
    </row>
    <row r="1161" spans="1:5">
      <c r="A1161" s="11">
        <v>658</v>
      </c>
      <c r="B1161" s="11">
        <v>369</v>
      </c>
      <c r="C1161" t="s">
        <v>3038</v>
      </c>
      <c r="D1161" s="11" t="s">
        <v>319</v>
      </c>
      <c r="E1161" t="s">
        <v>184</v>
      </c>
    </row>
    <row r="1162" spans="1:5">
      <c r="A1162" s="11">
        <v>1530</v>
      </c>
      <c r="B1162" s="11">
        <v>123</v>
      </c>
      <c r="C1162" t="s">
        <v>3039</v>
      </c>
      <c r="D1162" s="11" t="s">
        <v>2011</v>
      </c>
      <c r="E1162" t="s">
        <v>739</v>
      </c>
    </row>
    <row r="1163" spans="1:5">
      <c r="A1163" s="11">
        <v>46</v>
      </c>
      <c r="B1163" s="11">
        <v>1506</v>
      </c>
      <c r="C1163" t="s">
        <v>876</v>
      </c>
      <c r="D1163" s="11" t="s">
        <v>836</v>
      </c>
      <c r="E1163" t="s">
        <v>122</v>
      </c>
    </row>
    <row r="1164" spans="1:5">
      <c r="A1164" s="11">
        <v>1341</v>
      </c>
      <c r="B1164" s="11">
        <v>151</v>
      </c>
      <c r="C1164" t="s">
        <v>3040</v>
      </c>
      <c r="D1164" s="11" t="s">
        <v>3041</v>
      </c>
      <c r="E1164" t="s">
        <v>122</v>
      </c>
    </row>
    <row r="1165" spans="1:5">
      <c r="A1165" s="11">
        <v>4138</v>
      </c>
      <c r="B1165" s="11">
        <v>0</v>
      </c>
      <c r="C1165" t="s">
        <v>10118</v>
      </c>
      <c r="D1165" s="11" t="s">
        <v>10119</v>
      </c>
      <c r="E1165" t="s">
        <v>2312</v>
      </c>
    </row>
    <row r="1166" spans="1:5">
      <c r="A1166" s="11">
        <v>4138</v>
      </c>
      <c r="B1166" s="11">
        <v>0</v>
      </c>
      <c r="C1166" t="s">
        <v>3042</v>
      </c>
      <c r="D1166" s="11" t="s">
        <v>3043</v>
      </c>
      <c r="E1166" t="s">
        <v>2113</v>
      </c>
    </row>
    <row r="1167" spans="1:5">
      <c r="A1167" s="11">
        <v>1503</v>
      </c>
      <c r="B1167" s="11">
        <v>125</v>
      </c>
      <c r="C1167" t="s">
        <v>3044</v>
      </c>
      <c r="D1167" s="11" t="s">
        <v>3045</v>
      </c>
      <c r="E1167" t="s">
        <v>997</v>
      </c>
    </row>
    <row r="1168" spans="1:5">
      <c r="A1168" s="11">
        <v>4138</v>
      </c>
      <c r="B1168" s="11">
        <v>0</v>
      </c>
      <c r="C1168" t="s">
        <v>10120</v>
      </c>
      <c r="D1168" s="11" t="s">
        <v>3780</v>
      </c>
      <c r="E1168" t="s">
        <v>122</v>
      </c>
    </row>
    <row r="1169" spans="1:5">
      <c r="A1169" s="11">
        <v>4138</v>
      </c>
      <c r="B1169" s="11">
        <v>0</v>
      </c>
      <c r="C1169" t="s">
        <v>7696</v>
      </c>
      <c r="D1169" s="11" t="s">
        <v>7486</v>
      </c>
      <c r="E1169" t="s">
        <v>744</v>
      </c>
    </row>
    <row r="1170" spans="1:5">
      <c r="A1170" s="11">
        <v>3255</v>
      </c>
      <c r="B1170" s="11">
        <v>10</v>
      </c>
      <c r="C1170" t="s">
        <v>10121</v>
      </c>
      <c r="D1170" s="11" t="s">
        <v>2375</v>
      </c>
      <c r="E1170" t="s">
        <v>996</v>
      </c>
    </row>
    <row r="1171" spans="1:5">
      <c r="A1171" s="11">
        <v>3255</v>
      </c>
      <c r="B1171" s="11">
        <v>10</v>
      </c>
      <c r="C1171" t="s">
        <v>10122</v>
      </c>
      <c r="D1171" s="11" t="s">
        <v>10123</v>
      </c>
      <c r="E1171" t="s">
        <v>2574</v>
      </c>
    </row>
    <row r="1172" spans="1:5">
      <c r="A1172" s="11">
        <v>4138</v>
      </c>
      <c r="B1172" s="11">
        <v>0</v>
      </c>
      <c r="C1172" t="s">
        <v>10124</v>
      </c>
      <c r="D1172" s="11" t="s">
        <v>4616</v>
      </c>
      <c r="E1172" t="s">
        <v>122</v>
      </c>
    </row>
    <row r="1173" spans="1:5">
      <c r="A1173" s="11">
        <v>2391</v>
      </c>
      <c r="B1173" s="11">
        <v>42</v>
      </c>
      <c r="C1173" t="s">
        <v>3046</v>
      </c>
      <c r="D1173" s="11" t="s">
        <v>2713</v>
      </c>
      <c r="E1173" t="s">
        <v>748</v>
      </c>
    </row>
    <row r="1174" spans="1:5">
      <c r="A1174" s="11">
        <v>4138</v>
      </c>
      <c r="B1174" s="11">
        <v>0</v>
      </c>
      <c r="C1174" t="s">
        <v>7697</v>
      </c>
      <c r="D1174" s="11" t="s">
        <v>7698</v>
      </c>
      <c r="E1174" t="s">
        <v>1027</v>
      </c>
    </row>
    <row r="1175" spans="1:5">
      <c r="A1175" s="11">
        <v>135</v>
      </c>
      <c r="B1175" s="11">
        <v>1101</v>
      </c>
      <c r="C1175" t="s">
        <v>1101</v>
      </c>
      <c r="D1175" s="11" t="s">
        <v>1102</v>
      </c>
      <c r="E1175" t="s">
        <v>122</v>
      </c>
    </row>
    <row r="1176" spans="1:5">
      <c r="A1176" s="11">
        <v>4138</v>
      </c>
      <c r="B1176" s="11">
        <v>0</v>
      </c>
      <c r="C1176" t="s">
        <v>10125</v>
      </c>
      <c r="D1176" s="11" t="s">
        <v>7892</v>
      </c>
      <c r="E1176" t="s">
        <v>128</v>
      </c>
    </row>
    <row r="1177" spans="1:5">
      <c r="A1177" s="11">
        <v>1503</v>
      </c>
      <c r="B1177" s="11">
        <v>125</v>
      </c>
      <c r="C1177" t="s">
        <v>3047</v>
      </c>
      <c r="D1177" s="11" t="s">
        <v>3048</v>
      </c>
      <c r="E1177" t="s">
        <v>814</v>
      </c>
    </row>
    <row r="1178" spans="1:5">
      <c r="A1178" s="11">
        <v>4138</v>
      </c>
      <c r="B1178" s="11">
        <v>0</v>
      </c>
      <c r="C1178" t="s">
        <v>10126</v>
      </c>
      <c r="D1178" s="11" t="s">
        <v>3796</v>
      </c>
      <c r="E1178" t="s">
        <v>744</v>
      </c>
    </row>
    <row r="1179" spans="1:5">
      <c r="A1179" s="11">
        <v>4138</v>
      </c>
      <c r="B1179" s="11">
        <v>0</v>
      </c>
      <c r="C1179" t="s">
        <v>3049</v>
      </c>
      <c r="D1179" s="11" t="s">
        <v>3050</v>
      </c>
      <c r="E1179" t="s">
        <v>3051</v>
      </c>
    </row>
    <row r="1180" spans="1:5">
      <c r="A1180" s="11">
        <v>293</v>
      </c>
      <c r="B1180" s="11">
        <v>759</v>
      </c>
      <c r="C1180" t="s">
        <v>10127</v>
      </c>
      <c r="D1180" s="11" t="s">
        <v>10128</v>
      </c>
      <c r="E1180" t="s">
        <v>757</v>
      </c>
    </row>
    <row r="1181" spans="1:5">
      <c r="A1181" s="11">
        <v>2888</v>
      </c>
      <c r="B1181" s="11">
        <v>20</v>
      </c>
      <c r="C1181" t="s">
        <v>7699</v>
      </c>
      <c r="D1181" s="11" t="s">
        <v>7700</v>
      </c>
      <c r="E1181" t="s">
        <v>740</v>
      </c>
    </row>
    <row r="1182" spans="1:5">
      <c r="A1182" s="11">
        <v>557</v>
      </c>
      <c r="B1182" s="11">
        <v>441</v>
      </c>
      <c r="C1182" t="s">
        <v>1104</v>
      </c>
      <c r="D1182" s="11" t="s">
        <v>1105</v>
      </c>
      <c r="E1182" t="s">
        <v>123</v>
      </c>
    </row>
    <row r="1183" spans="1:5">
      <c r="A1183" s="11">
        <v>2798</v>
      </c>
      <c r="B1183" s="11">
        <v>23</v>
      </c>
      <c r="C1183" t="s">
        <v>10129</v>
      </c>
      <c r="D1183" s="11" t="s">
        <v>10130</v>
      </c>
      <c r="E1183" t="s">
        <v>1134</v>
      </c>
    </row>
    <row r="1184" spans="1:5">
      <c r="A1184" s="11">
        <v>1464</v>
      </c>
      <c r="B1184" s="11">
        <v>131</v>
      </c>
      <c r="C1184" t="s">
        <v>3053</v>
      </c>
      <c r="D1184" s="11" t="s">
        <v>1168</v>
      </c>
      <c r="E1184" t="s">
        <v>1245</v>
      </c>
    </row>
    <row r="1185" spans="1:5">
      <c r="A1185" s="11">
        <v>3709</v>
      </c>
      <c r="B1185" s="11">
        <v>4</v>
      </c>
      <c r="C1185" t="s">
        <v>7701</v>
      </c>
      <c r="D1185" s="11" t="s">
        <v>7702</v>
      </c>
      <c r="E1185" t="s">
        <v>124</v>
      </c>
    </row>
    <row r="1186" spans="1:5">
      <c r="A1186" s="11">
        <v>3159</v>
      </c>
      <c r="B1186" s="11">
        <v>12</v>
      </c>
      <c r="C1186" t="s">
        <v>3054</v>
      </c>
      <c r="D1186" s="11" t="s">
        <v>3055</v>
      </c>
      <c r="E1186" t="s">
        <v>128</v>
      </c>
    </row>
    <row r="1187" spans="1:5">
      <c r="A1187" s="11">
        <v>882</v>
      </c>
      <c r="B1187" s="11">
        <v>262</v>
      </c>
      <c r="C1187" t="s">
        <v>3056</v>
      </c>
      <c r="D1187" s="11" t="s">
        <v>3057</v>
      </c>
      <c r="E1187" t="s">
        <v>1066</v>
      </c>
    </row>
    <row r="1188" spans="1:5">
      <c r="A1188" s="11">
        <v>1226</v>
      </c>
      <c r="B1188" s="11">
        <v>173</v>
      </c>
      <c r="C1188" t="s">
        <v>3058</v>
      </c>
      <c r="D1188" s="11" t="s">
        <v>3059</v>
      </c>
      <c r="E1188" t="s">
        <v>997</v>
      </c>
    </row>
    <row r="1189" spans="1:5">
      <c r="A1189" s="11">
        <v>2463</v>
      </c>
      <c r="B1189" s="11">
        <v>38</v>
      </c>
      <c r="C1189" t="s">
        <v>3060</v>
      </c>
      <c r="D1189" s="11" t="s">
        <v>2111</v>
      </c>
      <c r="E1189" t="s">
        <v>145</v>
      </c>
    </row>
    <row r="1190" spans="1:5">
      <c r="A1190" s="11">
        <v>3709</v>
      </c>
      <c r="B1190" s="11">
        <v>4</v>
      </c>
      <c r="C1190" t="s">
        <v>10131</v>
      </c>
      <c r="D1190" s="11" t="s">
        <v>10132</v>
      </c>
      <c r="E1190" t="s">
        <v>740</v>
      </c>
    </row>
    <row r="1191" spans="1:5">
      <c r="A1191" s="11">
        <v>697</v>
      </c>
      <c r="B1191" s="11">
        <v>343</v>
      </c>
      <c r="C1191" t="s">
        <v>878</v>
      </c>
      <c r="D1191" s="11" t="s">
        <v>879</v>
      </c>
      <c r="E1191" t="s">
        <v>128</v>
      </c>
    </row>
    <row r="1192" spans="1:5">
      <c r="A1192" s="11">
        <v>2751</v>
      </c>
      <c r="B1192" s="11">
        <v>25</v>
      </c>
      <c r="C1192" t="s">
        <v>10133</v>
      </c>
      <c r="D1192" s="11" t="s">
        <v>10134</v>
      </c>
      <c r="E1192" t="s">
        <v>149</v>
      </c>
    </row>
    <row r="1193" spans="1:5">
      <c r="A1193" s="11">
        <v>4138</v>
      </c>
      <c r="B1193" s="11">
        <v>0</v>
      </c>
      <c r="C1193" t="s">
        <v>10135</v>
      </c>
      <c r="D1193" s="11" t="s">
        <v>8448</v>
      </c>
      <c r="E1193" t="s">
        <v>1001</v>
      </c>
    </row>
    <row r="1194" spans="1:5">
      <c r="A1194" s="11">
        <v>4017</v>
      </c>
      <c r="B1194" s="11">
        <v>1</v>
      </c>
      <c r="C1194" t="s">
        <v>10136</v>
      </c>
      <c r="D1194" s="11" t="s">
        <v>3272</v>
      </c>
      <c r="E1194" t="s">
        <v>3088</v>
      </c>
    </row>
    <row r="1195" spans="1:5">
      <c r="A1195" s="11">
        <v>2177</v>
      </c>
      <c r="B1195" s="11">
        <v>57</v>
      </c>
      <c r="C1195" t="s">
        <v>3062</v>
      </c>
      <c r="D1195" s="11" t="s">
        <v>3063</v>
      </c>
      <c r="E1195" t="s">
        <v>123</v>
      </c>
    </row>
    <row r="1196" spans="1:5">
      <c r="A1196" s="11">
        <v>3049</v>
      </c>
      <c r="B1196" s="11">
        <v>15</v>
      </c>
      <c r="C1196" t="s">
        <v>10137</v>
      </c>
      <c r="D1196" s="11" t="s">
        <v>4104</v>
      </c>
      <c r="E1196" t="s">
        <v>128</v>
      </c>
    </row>
    <row r="1197" spans="1:5">
      <c r="A1197" s="11">
        <v>2391</v>
      </c>
      <c r="B1197" s="11">
        <v>42</v>
      </c>
      <c r="C1197" t="s">
        <v>1738</v>
      </c>
      <c r="D1197" s="11" t="s">
        <v>3064</v>
      </c>
      <c r="E1197" t="s">
        <v>751</v>
      </c>
    </row>
    <row r="1198" spans="1:5">
      <c r="A1198" s="11">
        <v>4138</v>
      </c>
      <c r="B1198" s="11">
        <v>0</v>
      </c>
      <c r="C1198" t="s">
        <v>10138</v>
      </c>
      <c r="D1198" s="11" t="s">
        <v>8232</v>
      </c>
      <c r="E1198" t="s">
        <v>124</v>
      </c>
    </row>
    <row r="1199" spans="1:5">
      <c r="A1199" s="11">
        <v>2329</v>
      </c>
      <c r="B1199" s="11">
        <v>46</v>
      </c>
      <c r="C1199" t="s">
        <v>3065</v>
      </c>
      <c r="D1199" s="11" t="s">
        <v>3066</v>
      </c>
      <c r="E1199" t="s">
        <v>2570</v>
      </c>
    </row>
    <row r="1200" spans="1:5">
      <c r="A1200" s="11">
        <v>1726</v>
      </c>
      <c r="B1200" s="11">
        <v>99</v>
      </c>
      <c r="C1200" t="s">
        <v>3069</v>
      </c>
      <c r="D1200" s="11" t="s">
        <v>2034</v>
      </c>
      <c r="E1200" t="s">
        <v>138</v>
      </c>
    </row>
    <row r="1201" spans="1:5">
      <c r="A1201" s="11">
        <v>1384</v>
      </c>
      <c r="B1201" s="11">
        <v>143</v>
      </c>
      <c r="C1201" t="s">
        <v>7703</v>
      </c>
      <c r="D1201" s="11" t="s">
        <v>2702</v>
      </c>
      <c r="E1201" t="s">
        <v>1842</v>
      </c>
    </row>
    <row r="1202" spans="1:5">
      <c r="A1202" s="11">
        <v>3049</v>
      </c>
      <c r="B1202" s="11">
        <v>15</v>
      </c>
      <c r="C1202" t="s">
        <v>10139</v>
      </c>
      <c r="D1202" s="11" t="s">
        <v>5578</v>
      </c>
      <c r="E1202" t="s">
        <v>745</v>
      </c>
    </row>
    <row r="1203" spans="1:5">
      <c r="A1203" s="11">
        <v>665</v>
      </c>
      <c r="B1203" s="11">
        <v>366</v>
      </c>
      <c r="C1203" t="s">
        <v>3070</v>
      </c>
      <c r="D1203" s="11" t="s">
        <v>3071</v>
      </c>
      <c r="E1203" t="s">
        <v>122</v>
      </c>
    </row>
    <row r="1204" spans="1:5">
      <c r="A1204" s="11">
        <v>3518</v>
      </c>
      <c r="B1204" s="11">
        <v>6</v>
      </c>
      <c r="C1204" t="s">
        <v>10140</v>
      </c>
      <c r="D1204" s="11" t="s">
        <v>1769</v>
      </c>
      <c r="E1204" t="s">
        <v>9803</v>
      </c>
    </row>
    <row r="1205" spans="1:5">
      <c r="A1205" s="11">
        <v>3896</v>
      </c>
      <c r="B1205" s="11">
        <v>2</v>
      </c>
      <c r="C1205" t="s">
        <v>10141</v>
      </c>
      <c r="D1205" s="11" t="s">
        <v>8242</v>
      </c>
      <c r="E1205" t="s">
        <v>145</v>
      </c>
    </row>
    <row r="1206" spans="1:5">
      <c r="A1206" s="11">
        <v>3709</v>
      </c>
      <c r="B1206" s="11">
        <v>4</v>
      </c>
      <c r="C1206" t="s">
        <v>7704</v>
      </c>
      <c r="D1206" s="11" t="s">
        <v>7705</v>
      </c>
      <c r="E1206" t="s">
        <v>190</v>
      </c>
    </row>
    <row r="1207" spans="1:5">
      <c r="A1207" s="11">
        <v>4138</v>
      </c>
      <c r="B1207" s="11">
        <v>0</v>
      </c>
      <c r="C1207" t="s">
        <v>10142</v>
      </c>
      <c r="D1207" s="11" t="s">
        <v>10143</v>
      </c>
      <c r="E1207" t="s">
        <v>10144</v>
      </c>
    </row>
    <row r="1208" spans="1:5">
      <c r="A1208" s="11">
        <v>2000</v>
      </c>
      <c r="B1208" s="11">
        <v>72</v>
      </c>
      <c r="C1208" t="s">
        <v>3072</v>
      </c>
      <c r="D1208" s="11" t="s">
        <v>300</v>
      </c>
      <c r="E1208" t="s">
        <v>128</v>
      </c>
    </row>
    <row r="1209" spans="1:5">
      <c r="A1209" s="11">
        <v>4138</v>
      </c>
      <c r="B1209" s="11">
        <v>0</v>
      </c>
      <c r="C1209" t="s">
        <v>10145</v>
      </c>
      <c r="D1209" s="11" t="s">
        <v>2177</v>
      </c>
      <c r="E1209" t="s">
        <v>805</v>
      </c>
    </row>
    <row r="1210" spans="1:5">
      <c r="A1210" s="11">
        <v>4138</v>
      </c>
      <c r="B1210" s="11">
        <v>0</v>
      </c>
      <c r="C1210" t="s">
        <v>10146</v>
      </c>
      <c r="D1210" s="11" t="s">
        <v>6702</v>
      </c>
      <c r="E1210" t="s">
        <v>1107</v>
      </c>
    </row>
    <row r="1211" spans="1:5">
      <c r="A1211" s="11">
        <v>3518</v>
      </c>
      <c r="B1211" s="11">
        <v>6</v>
      </c>
      <c r="C1211" t="s">
        <v>10147</v>
      </c>
      <c r="D1211" s="11" t="s">
        <v>10148</v>
      </c>
      <c r="E1211" t="s">
        <v>710</v>
      </c>
    </row>
    <row r="1212" spans="1:5">
      <c r="A1212" s="11">
        <v>4138</v>
      </c>
      <c r="B1212" s="11">
        <v>0</v>
      </c>
      <c r="C1212" t="s">
        <v>10149</v>
      </c>
      <c r="D1212" s="11" t="s">
        <v>10150</v>
      </c>
      <c r="E1212" t="s">
        <v>124</v>
      </c>
    </row>
    <row r="1213" spans="1:5">
      <c r="A1213" s="11">
        <v>1341</v>
      </c>
      <c r="B1213" s="11">
        <v>151</v>
      </c>
      <c r="C1213" t="s">
        <v>3074</v>
      </c>
      <c r="D1213" s="11" t="s">
        <v>3075</v>
      </c>
      <c r="E1213" t="s">
        <v>124</v>
      </c>
    </row>
    <row r="1214" spans="1:5">
      <c r="A1214" s="11">
        <v>3518</v>
      </c>
      <c r="B1214" s="11">
        <v>6</v>
      </c>
      <c r="C1214" t="s">
        <v>10151</v>
      </c>
      <c r="D1214" s="11" t="s">
        <v>10152</v>
      </c>
      <c r="E1214" t="s">
        <v>122</v>
      </c>
    </row>
    <row r="1215" spans="1:5">
      <c r="A1215" s="11">
        <v>4138</v>
      </c>
      <c r="B1215" s="11">
        <v>0</v>
      </c>
      <c r="C1215" t="s">
        <v>10153</v>
      </c>
      <c r="D1215" s="11" t="s">
        <v>10154</v>
      </c>
      <c r="E1215" t="s">
        <v>10102</v>
      </c>
    </row>
    <row r="1216" spans="1:5">
      <c r="A1216" s="11">
        <v>1533</v>
      </c>
      <c r="B1216" s="11">
        <v>122</v>
      </c>
      <c r="C1216" t="s">
        <v>3079</v>
      </c>
      <c r="D1216" s="11" t="s">
        <v>1759</v>
      </c>
      <c r="E1216" t="s">
        <v>222</v>
      </c>
    </row>
    <row r="1217" spans="1:5">
      <c r="A1217" s="11">
        <v>3709</v>
      </c>
      <c r="B1217" s="11">
        <v>4</v>
      </c>
      <c r="C1217" t="s">
        <v>7706</v>
      </c>
      <c r="D1217" s="11" t="s">
        <v>4718</v>
      </c>
      <c r="E1217" t="s">
        <v>222</v>
      </c>
    </row>
    <row r="1218" spans="1:5">
      <c r="A1218" s="11">
        <v>4138</v>
      </c>
      <c r="B1218" s="11">
        <v>0</v>
      </c>
      <c r="C1218" t="s">
        <v>10155</v>
      </c>
      <c r="D1218" s="11" t="s">
        <v>9169</v>
      </c>
      <c r="E1218" t="s">
        <v>268</v>
      </c>
    </row>
    <row r="1219" spans="1:5">
      <c r="A1219" s="11">
        <v>3024</v>
      </c>
      <c r="B1219" s="11">
        <v>16</v>
      </c>
      <c r="C1219" t="s">
        <v>7707</v>
      </c>
      <c r="D1219" s="11" t="s">
        <v>3549</v>
      </c>
      <c r="E1219" t="s">
        <v>232</v>
      </c>
    </row>
    <row r="1220" spans="1:5">
      <c r="A1220" s="11">
        <v>2565</v>
      </c>
      <c r="B1220" s="11">
        <v>32</v>
      </c>
      <c r="C1220" t="s">
        <v>3080</v>
      </c>
      <c r="D1220" s="11" t="s">
        <v>2583</v>
      </c>
      <c r="E1220" t="s">
        <v>757</v>
      </c>
    </row>
    <row r="1221" spans="1:5">
      <c r="A1221" s="11">
        <v>4138</v>
      </c>
      <c r="B1221" s="11">
        <v>0</v>
      </c>
      <c r="C1221" t="s">
        <v>7708</v>
      </c>
      <c r="D1221" s="11" t="s">
        <v>7709</v>
      </c>
      <c r="E1221" t="s">
        <v>757</v>
      </c>
    </row>
    <row r="1222" spans="1:5">
      <c r="A1222" s="11">
        <v>2609</v>
      </c>
      <c r="B1222" s="11">
        <v>30</v>
      </c>
      <c r="C1222" t="s">
        <v>3081</v>
      </c>
      <c r="D1222" s="11" t="s">
        <v>3082</v>
      </c>
      <c r="E1222" t="s">
        <v>222</v>
      </c>
    </row>
    <row r="1223" spans="1:5">
      <c r="A1223" s="11">
        <v>2253</v>
      </c>
      <c r="B1223" s="11">
        <v>51</v>
      </c>
      <c r="C1223" t="s">
        <v>3083</v>
      </c>
      <c r="D1223" s="11" t="s">
        <v>2164</v>
      </c>
      <c r="E1223" t="s">
        <v>222</v>
      </c>
    </row>
    <row r="1224" spans="1:5">
      <c r="A1224" s="11">
        <v>2639</v>
      </c>
      <c r="B1224" s="11">
        <v>29</v>
      </c>
      <c r="C1224" t="s">
        <v>7710</v>
      </c>
      <c r="D1224" s="11" t="s">
        <v>3084</v>
      </c>
      <c r="E1224" t="s">
        <v>1826</v>
      </c>
    </row>
    <row r="1225" spans="1:5">
      <c r="A1225" s="11">
        <v>2957</v>
      </c>
      <c r="B1225" s="11">
        <v>18</v>
      </c>
      <c r="C1225" t="s">
        <v>10156</v>
      </c>
      <c r="D1225" s="11" t="s">
        <v>10157</v>
      </c>
      <c r="E1225" t="s">
        <v>766</v>
      </c>
    </row>
    <row r="1226" spans="1:5">
      <c r="A1226" s="11">
        <v>2847</v>
      </c>
      <c r="B1226" s="11">
        <v>21</v>
      </c>
      <c r="C1226" t="s">
        <v>7711</v>
      </c>
      <c r="D1226" s="11" t="s">
        <v>7712</v>
      </c>
      <c r="E1226" t="s">
        <v>710</v>
      </c>
    </row>
    <row r="1227" spans="1:5">
      <c r="A1227" s="11">
        <v>4138</v>
      </c>
      <c r="B1227" s="11">
        <v>0</v>
      </c>
      <c r="C1227" t="s">
        <v>3087</v>
      </c>
      <c r="D1227" s="11" t="s">
        <v>1508</v>
      </c>
      <c r="E1227" t="s">
        <v>3088</v>
      </c>
    </row>
    <row r="1228" spans="1:5">
      <c r="A1228" s="11">
        <v>4138</v>
      </c>
      <c r="B1228" s="11">
        <v>0</v>
      </c>
      <c r="C1228" t="s">
        <v>10158</v>
      </c>
      <c r="D1228" s="11" t="s">
        <v>4650</v>
      </c>
      <c r="E1228" t="s">
        <v>2924</v>
      </c>
    </row>
    <row r="1229" spans="1:5">
      <c r="A1229" s="11">
        <v>2253</v>
      </c>
      <c r="B1229" s="11">
        <v>51</v>
      </c>
      <c r="C1229" t="s">
        <v>3089</v>
      </c>
      <c r="D1229" s="11" t="s">
        <v>3090</v>
      </c>
      <c r="E1229" t="s">
        <v>766</v>
      </c>
    </row>
    <row r="1230" spans="1:5">
      <c r="A1230" s="11">
        <v>4138</v>
      </c>
      <c r="B1230" s="11">
        <v>0</v>
      </c>
      <c r="C1230" t="s">
        <v>10159</v>
      </c>
      <c r="D1230" s="11" t="s">
        <v>9884</v>
      </c>
      <c r="E1230" t="s">
        <v>169</v>
      </c>
    </row>
    <row r="1231" spans="1:5">
      <c r="A1231" s="11">
        <v>2565</v>
      </c>
      <c r="B1231" s="11">
        <v>32</v>
      </c>
      <c r="C1231" t="s">
        <v>7713</v>
      </c>
      <c r="D1231" s="11" t="s">
        <v>3168</v>
      </c>
      <c r="E1231" t="s">
        <v>150</v>
      </c>
    </row>
    <row r="1232" spans="1:5">
      <c r="A1232" s="11">
        <v>1457</v>
      </c>
      <c r="B1232" s="11">
        <v>133</v>
      </c>
      <c r="C1232" t="s">
        <v>3091</v>
      </c>
      <c r="D1232" s="11" t="s">
        <v>3093</v>
      </c>
      <c r="E1232" t="s">
        <v>742</v>
      </c>
    </row>
    <row r="1233" spans="1:5">
      <c r="A1233" s="11">
        <v>1954</v>
      </c>
      <c r="B1233" s="11">
        <v>77</v>
      </c>
      <c r="C1233" t="s">
        <v>3091</v>
      </c>
      <c r="D1233" s="11" t="s">
        <v>3092</v>
      </c>
      <c r="E1233" t="s">
        <v>268</v>
      </c>
    </row>
    <row r="1234" spans="1:5">
      <c r="A1234" s="11">
        <v>2609</v>
      </c>
      <c r="B1234" s="11">
        <v>30</v>
      </c>
      <c r="C1234" t="s">
        <v>7714</v>
      </c>
      <c r="D1234" s="11" t="s">
        <v>3696</v>
      </c>
      <c r="E1234" t="s">
        <v>1079</v>
      </c>
    </row>
    <row r="1235" spans="1:5">
      <c r="A1235" s="11">
        <v>2177</v>
      </c>
      <c r="B1235" s="11">
        <v>57</v>
      </c>
      <c r="C1235" t="s">
        <v>1592</v>
      </c>
      <c r="D1235" s="11" t="s">
        <v>1593</v>
      </c>
      <c r="E1235" t="s">
        <v>122</v>
      </c>
    </row>
    <row r="1236" spans="1:5">
      <c r="A1236" s="11">
        <v>285</v>
      </c>
      <c r="B1236" s="11">
        <v>771</v>
      </c>
      <c r="C1236" t="s">
        <v>1594</v>
      </c>
      <c r="D1236" s="11" t="s">
        <v>1505</v>
      </c>
      <c r="E1236" t="s">
        <v>124</v>
      </c>
    </row>
    <row r="1237" spans="1:5">
      <c r="A1237" s="11">
        <v>3255</v>
      </c>
      <c r="B1237" s="11">
        <v>10</v>
      </c>
      <c r="C1237" t="s">
        <v>3094</v>
      </c>
      <c r="D1237" s="11" t="s">
        <v>881</v>
      </c>
      <c r="E1237" t="s">
        <v>123</v>
      </c>
    </row>
    <row r="1238" spans="1:5">
      <c r="A1238" s="11">
        <v>2426</v>
      </c>
      <c r="B1238" s="11">
        <v>40</v>
      </c>
      <c r="C1238" t="s">
        <v>3095</v>
      </c>
      <c r="D1238" s="11" t="s">
        <v>2381</v>
      </c>
      <c r="E1238" t="s">
        <v>997</v>
      </c>
    </row>
    <row r="1239" spans="1:5">
      <c r="A1239" s="11">
        <v>4138</v>
      </c>
      <c r="B1239" s="11">
        <v>0</v>
      </c>
      <c r="C1239" t="s">
        <v>3097</v>
      </c>
      <c r="D1239" s="11" t="s">
        <v>3098</v>
      </c>
      <c r="E1239" t="s">
        <v>1570</v>
      </c>
    </row>
    <row r="1240" spans="1:5">
      <c r="A1240" s="11">
        <v>200</v>
      </c>
      <c r="B1240" s="11">
        <v>939</v>
      </c>
      <c r="C1240" t="s">
        <v>880</v>
      </c>
      <c r="D1240" s="11" t="s">
        <v>1106</v>
      </c>
      <c r="E1240" t="s">
        <v>2863</v>
      </c>
    </row>
    <row r="1241" spans="1:5">
      <c r="A1241" s="11">
        <v>1335</v>
      </c>
      <c r="B1241" s="11">
        <v>152</v>
      </c>
      <c r="C1241" t="s">
        <v>880</v>
      </c>
      <c r="D1241" s="11" t="s">
        <v>3283</v>
      </c>
      <c r="E1241" t="s">
        <v>128</v>
      </c>
    </row>
    <row r="1242" spans="1:5">
      <c r="A1242" s="11">
        <v>2665</v>
      </c>
      <c r="B1242" s="11">
        <v>28</v>
      </c>
      <c r="C1242" t="s">
        <v>10160</v>
      </c>
      <c r="D1242" s="11" t="s">
        <v>3100</v>
      </c>
      <c r="E1242" t="s">
        <v>996</v>
      </c>
    </row>
    <row r="1243" spans="1:5">
      <c r="A1243" s="11">
        <v>792</v>
      </c>
      <c r="B1243" s="11">
        <v>296</v>
      </c>
      <c r="C1243" t="s">
        <v>3101</v>
      </c>
      <c r="D1243" s="11" t="s">
        <v>2446</v>
      </c>
      <c r="E1243" t="s">
        <v>1001</v>
      </c>
    </row>
    <row r="1244" spans="1:5">
      <c r="A1244" s="11">
        <v>2665</v>
      </c>
      <c r="B1244" s="11">
        <v>28</v>
      </c>
      <c r="C1244" t="s">
        <v>3102</v>
      </c>
      <c r="D1244" s="11" t="s">
        <v>3103</v>
      </c>
      <c r="E1244" t="s">
        <v>128</v>
      </c>
    </row>
    <row r="1245" spans="1:5">
      <c r="A1245" s="11">
        <v>4138</v>
      </c>
      <c r="B1245" s="11">
        <v>0</v>
      </c>
      <c r="C1245" t="s">
        <v>10161</v>
      </c>
      <c r="D1245" s="11" t="s">
        <v>7691</v>
      </c>
      <c r="E1245" t="s">
        <v>130</v>
      </c>
    </row>
    <row r="1246" spans="1:5">
      <c r="A1246" s="11">
        <v>2727</v>
      </c>
      <c r="B1246" s="11">
        <v>26</v>
      </c>
      <c r="C1246" t="s">
        <v>1956</v>
      </c>
      <c r="D1246" s="11" t="s">
        <v>3104</v>
      </c>
      <c r="E1246" t="s">
        <v>130</v>
      </c>
    </row>
    <row r="1247" spans="1:5">
      <c r="A1247" s="11">
        <v>4138</v>
      </c>
      <c r="B1247" s="11">
        <v>0</v>
      </c>
      <c r="C1247" t="s">
        <v>10162</v>
      </c>
      <c r="D1247" s="11" t="s">
        <v>10163</v>
      </c>
      <c r="E1247" t="s">
        <v>128</v>
      </c>
    </row>
    <row r="1248" spans="1:5">
      <c r="A1248" s="11">
        <v>817</v>
      </c>
      <c r="B1248" s="11">
        <v>288</v>
      </c>
      <c r="C1248" t="s">
        <v>10164</v>
      </c>
      <c r="D1248" s="11" t="s">
        <v>10165</v>
      </c>
      <c r="E1248" t="s">
        <v>2919</v>
      </c>
    </row>
    <row r="1249" spans="1:5">
      <c r="A1249" s="11">
        <v>3204</v>
      </c>
      <c r="B1249" s="11">
        <v>11</v>
      </c>
      <c r="C1249" t="s">
        <v>3106</v>
      </c>
      <c r="D1249" s="11" t="s">
        <v>3107</v>
      </c>
      <c r="E1249" t="s">
        <v>2309</v>
      </c>
    </row>
    <row r="1250" spans="1:5">
      <c r="A1250" s="11">
        <v>2426</v>
      </c>
      <c r="B1250" s="11">
        <v>40</v>
      </c>
      <c r="C1250" t="s">
        <v>7715</v>
      </c>
      <c r="D1250" s="11" t="s">
        <v>7716</v>
      </c>
      <c r="E1250" t="s">
        <v>1441</v>
      </c>
    </row>
    <row r="1251" spans="1:5">
      <c r="A1251" s="11">
        <v>817</v>
      </c>
      <c r="B1251" s="11">
        <v>288</v>
      </c>
      <c r="C1251" t="s">
        <v>1108</v>
      </c>
      <c r="D1251" s="11" t="s">
        <v>1109</v>
      </c>
      <c r="E1251" t="s">
        <v>123</v>
      </c>
    </row>
    <row r="1252" spans="1:5">
      <c r="A1252" s="11">
        <v>1098</v>
      </c>
      <c r="B1252" s="11">
        <v>198</v>
      </c>
      <c r="C1252" t="s">
        <v>3111</v>
      </c>
      <c r="D1252" s="11" t="s">
        <v>2977</v>
      </c>
      <c r="E1252" t="s">
        <v>762</v>
      </c>
    </row>
    <row r="1253" spans="1:5">
      <c r="A1253" s="11">
        <v>4138</v>
      </c>
      <c r="B1253" s="11">
        <v>0</v>
      </c>
      <c r="C1253" t="s">
        <v>10166</v>
      </c>
      <c r="D1253" s="11" t="s">
        <v>4818</v>
      </c>
      <c r="E1253" t="s">
        <v>805</v>
      </c>
    </row>
    <row r="1254" spans="1:5">
      <c r="A1254" s="11">
        <v>4138</v>
      </c>
      <c r="B1254" s="11">
        <v>0</v>
      </c>
      <c r="C1254" t="s">
        <v>7717</v>
      </c>
      <c r="D1254" s="11" t="s">
        <v>3615</v>
      </c>
      <c r="E1254" t="s">
        <v>1107</v>
      </c>
    </row>
    <row r="1255" spans="1:5">
      <c r="A1255" s="11">
        <v>3518</v>
      </c>
      <c r="B1255" s="11">
        <v>6</v>
      </c>
      <c r="C1255" t="s">
        <v>10167</v>
      </c>
      <c r="D1255" s="11" t="s">
        <v>9319</v>
      </c>
      <c r="E1255" t="s">
        <v>122</v>
      </c>
    </row>
    <row r="1256" spans="1:5">
      <c r="A1256" s="11">
        <v>2270</v>
      </c>
      <c r="B1256" s="11">
        <v>50</v>
      </c>
      <c r="C1256" t="s">
        <v>1938</v>
      </c>
      <c r="D1256" s="11" t="s">
        <v>3099</v>
      </c>
      <c r="E1256" t="s">
        <v>997</v>
      </c>
    </row>
    <row r="1257" spans="1:5">
      <c r="A1257" s="11">
        <v>4138</v>
      </c>
      <c r="B1257" s="11">
        <v>0</v>
      </c>
      <c r="C1257" t="s">
        <v>10168</v>
      </c>
      <c r="D1257" s="11" t="s">
        <v>7248</v>
      </c>
      <c r="E1257" t="s">
        <v>122</v>
      </c>
    </row>
    <row r="1258" spans="1:5">
      <c r="A1258" s="11">
        <v>652</v>
      </c>
      <c r="B1258" s="11">
        <v>374</v>
      </c>
      <c r="C1258" t="s">
        <v>3114</v>
      </c>
      <c r="D1258" s="11" t="s">
        <v>3115</v>
      </c>
      <c r="E1258" t="s">
        <v>130</v>
      </c>
    </row>
    <row r="1259" spans="1:5">
      <c r="A1259" s="11">
        <v>1579</v>
      </c>
      <c r="B1259" s="11">
        <v>116</v>
      </c>
      <c r="C1259" t="s">
        <v>3116</v>
      </c>
      <c r="D1259" s="11" t="s">
        <v>3117</v>
      </c>
      <c r="E1259" t="s">
        <v>176</v>
      </c>
    </row>
    <row r="1260" spans="1:5">
      <c r="A1260" s="11">
        <v>2217</v>
      </c>
      <c r="B1260" s="11">
        <v>54</v>
      </c>
      <c r="C1260" t="s">
        <v>3118</v>
      </c>
      <c r="D1260" s="11" t="s">
        <v>3099</v>
      </c>
      <c r="E1260" t="s">
        <v>124</v>
      </c>
    </row>
    <row r="1261" spans="1:5">
      <c r="A1261" s="11">
        <v>890</v>
      </c>
      <c r="B1261" s="11">
        <v>259</v>
      </c>
      <c r="C1261" t="s">
        <v>7718</v>
      </c>
      <c r="D1261" s="11" t="s">
        <v>7719</v>
      </c>
      <c r="E1261" t="s">
        <v>142</v>
      </c>
    </row>
    <row r="1262" spans="1:5">
      <c r="A1262" s="11">
        <v>1976</v>
      </c>
      <c r="B1262" s="11">
        <v>75</v>
      </c>
      <c r="C1262" t="s">
        <v>3120</v>
      </c>
      <c r="D1262" s="11" t="s">
        <v>3121</v>
      </c>
      <c r="E1262" t="s">
        <v>142</v>
      </c>
    </row>
    <row r="1263" spans="1:5">
      <c r="A1263" s="11">
        <v>273</v>
      </c>
      <c r="B1263" s="11">
        <v>790</v>
      </c>
      <c r="C1263" t="s">
        <v>10169</v>
      </c>
      <c r="D1263" s="11" t="s">
        <v>10170</v>
      </c>
      <c r="E1263" t="s">
        <v>764</v>
      </c>
    </row>
    <row r="1264" spans="1:5">
      <c r="A1264" s="11">
        <v>4138</v>
      </c>
      <c r="B1264" s="11">
        <v>0</v>
      </c>
      <c r="C1264" t="s">
        <v>10171</v>
      </c>
      <c r="D1264" s="11" t="s">
        <v>5873</v>
      </c>
      <c r="E1264" t="s">
        <v>124</v>
      </c>
    </row>
    <row r="1265" spans="1:5">
      <c r="A1265" s="11">
        <v>3159</v>
      </c>
      <c r="B1265" s="11">
        <v>12</v>
      </c>
      <c r="C1265" t="s">
        <v>7720</v>
      </c>
      <c r="D1265" s="11" t="s">
        <v>7721</v>
      </c>
      <c r="E1265" t="s">
        <v>122</v>
      </c>
    </row>
    <row r="1266" spans="1:5">
      <c r="A1266" s="11">
        <v>1605</v>
      </c>
      <c r="B1266" s="11">
        <v>111</v>
      </c>
      <c r="C1266" t="s">
        <v>3122</v>
      </c>
      <c r="D1266" s="11" t="s">
        <v>2599</v>
      </c>
      <c r="E1266" t="s">
        <v>269</v>
      </c>
    </row>
    <row r="1267" spans="1:5">
      <c r="A1267" s="11">
        <v>4138</v>
      </c>
      <c r="B1267" s="11">
        <v>0</v>
      </c>
      <c r="C1267" t="s">
        <v>3124</v>
      </c>
      <c r="D1267" s="11" t="s">
        <v>3125</v>
      </c>
      <c r="E1267" t="s">
        <v>145</v>
      </c>
    </row>
    <row r="1268" spans="1:5">
      <c r="A1268" s="11">
        <v>3049</v>
      </c>
      <c r="B1268" s="11">
        <v>15</v>
      </c>
      <c r="C1268" t="s">
        <v>7722</v>
      </c>
      <c r="D1268" s="11" t="s">
        <v>7685</v>
      </c>
      <c r="E1268" t="s">
        <v>122</v>
      </c>
    </row>
    <row r="1269" spans="1:5">
      <c r="A1269" s="11">
        <v>1192</v>
      </c>
      <c r="B1269" s="11">
        <v>180</v>
      </c>
      <c r="C1269" t="s">
        <v>3128</v>
      </c>
      <c r="D1269" s="11" t="s">
        <v>2867</v>
      </c>
      <c r="E1269" t="s">
        <v>1001</v>
      </c>
    </row>
    <row r="1270" spans="1:5">
      <c r="A1270" s="11">
        <v>2727</v>
      </c>
      <c r="B1270" s="11">
        <v>26</v>
      </c>
      <c r="C1270" t="s">
        <v>7723</v>
      </c>
      <c r="D1270" s="11" t="s">
        <v>7724</v>
      </c>
      <c r="E1270" t="s">
        <v>769</v>
      </c>
    </row>
    <row r="1271" spans="1:5">
      <c r="A1271" s="11">
        <v>793</v>
      </c>
      <c r="B1271" s="11">
        <v>295</v>
      </c>
      <c r="C1271" t="s">
        <v>3129</v>
      </c>
      <c r="D1271" s="11" t="s">
        <v>1316</v>
      </c>
      <c r="E1271" t="s">
        <v>123</v>
      </c>
    </row>
    <row r="1272" spans="1:5">
      <c r="A1272" s="11">
        <v>340</v>
      </c>
      <c r="B1272" s="11">
        <v>672</v>
      </c>
      <c r="C1272" t="s">
        <v>3131</v>
      </c>
      <c r="D1272" s="11" t="s">
        <v>3132</v>
      </c>
      <c r="E1272" t="s">
        <v>130</v>
      </c>
    </row>
    <row r="1273" spans="1:5">
      <c r="A1273" s="11">
        <v>428</v>
      </c>
      <c r="B1273" s="11">
        <v>561</v>
      </c>
      <c r="C1273" t="s">
        <v>3133</v>
      </c>
      <c r="D1273" s="11" t="s">
        <v>3134</v>
      </c>
      <c r="E1273" t="s">
        <v>130</v>
      </c>
    </row>
    <row r="1274" spans="1:5">
      <c r="A1274" s="11">
        <v>1430</v>
      </c>
      <c r="B1274" s="11">
        <v>137</v>
      </c>
      <c r="C1274" t="s">
        <v>3135</v>
      </c>
      <c r="D1274" s="11" t="s">
        <v>3136</v>
      </c>
      <c r="E1274" t="s">
        <v>130</v>
      </c>
    </row>
    <row r="1275" spans="1:5">
      <c r="A1275" s="11">
        <v>2997</v>
      </c>
      <c r="B1275" s="11">
        <v>17</v>
      </c>
      <c r="C1275" t="s">
        <v>10172</v>
      </c>
      <c r="D1275" s="11" t="s">
        <v>10173</v>
      </c>
      <c r="E1275" t="s">
        <v>754</v>
      </c>
    </row>
    <row r="1276" spans="1:5">
      <c r="A1276" s="11">
        <v>1739</v>
      </c>
      <c r="B1276" s="11">
        <v>98</v>
      </c>
      <c r="C1276" t="s">
        <v>7725</v>
      </c>
      <c r="D1276" s="11" t="s">
        <v>2317</v>
      </c>
      <c r="E1276" t="s">
        <v>128</v>
      </c>
    </row>
    <row r="1277" spans="1:5">
      <c r="A1277" s="11">
        <v>3896</v>
      </c>
      <c r="B1277" s="11">
        <v>2</v>
      </c>
      <c r="C1277" t="s">
        <v>3137</v>
      </c>
      <c r="D1277" s="11" t="s">
        <v>3138</v>
      </c>
      <c r="E1277" t="s">
        <v>2041</v>
      </c>
    </row>
    <row r="1278" spans="1:5">
      <c r="A1278" s="11">
        <v>1319</v>
      </c>
      <c r="B1278" s="11">
        <v>154</v>
      </c>
      <c r="C1278" t="s">
        <v>3139</v>
      </c>
      <c r="D1278" s="11" t="s">
        <v>534</v>
      </c>
      <c r="E1278" t="s">
        <v>130</v>
      </c>
    </row>
    <row r="1279" spans="1:5">
      <c r="A1279" s="11">
        <v>4138</v>
      </c>
      <c r="B1279" s="11">
        <v>0</v>
      </c>
      <c r="C1279" t="s">
        <v>10174</v>
      </c>
      <c r="D1279" s="11" t="s">
        <v>10175</v>
      </c>
      <c r="E1279" t="s">
        <v>122</v>
      </c>
    </row>
    <row r="1280" spans="1:5">
      <c r="A1280" s="11">
        <v>2159</v>
      </c>
      <c r="B1280" s="11">
        <v>59</v>
      </c>
      <c r="C1280" t="s">
        <v>3140</v>
      </c>
      <c r="D1280" s="11" t="s">
        <v>6499</v>
      </c>
      <c r="E1280" t="s">
        <v>1066</v>
      </c>
    </row>
    <row r="1281" spans="1:5">
      <c r="A1281" s="11">
        <v>862</v>
      </c>
      <c r="B1281" s="11">
        <v>271</v>
      </c>
      <c r="C1281" t="s">
        <v>3141</v>
      </c>
      <c r="D1281" s="11" t="s">
        <v>3142</v>
      </c>
      <c r="E1281" t="s">
        <v>1263</v>
      </c>
    </row>
    <row r="1282" spans="1:5">
      <c r="A1282" s="11">
        <v>4138</v>
      </c>
      <c r="B1282" s="11">
        <v>0</v>
      </c>
      <c r="C1282" t="s">
        <v>3143</v>
      </c>
      <c r="D1282" s="11" t="s">
        <v>3144</v>
      </c>
      <c r="E1282" t="s">
        <v>1880</v>
      </c>
    </row>
    <row r="1283" spans="1:5">
      <c r="A1283" s="11">
        <v>2639</v>
      </c>
      <c r="B1283" s="11">
        <v>29</v>
      </c>
      <c r="C1283" t="s">
        <v>3146</v>
      </c>
      <c r="D1283" s="11" t="s">
        <v>2280</v>
      </c>
      <c r="E1283" t="s">
        <v>130</v>
      </c>
    </row>
    <row r="1284" spans="1:5">
      <c r="A1284" s="11">
        <v>4138</v>
      </c>
      <c r="B1284" s="11">
        <v>0</v>
      </c>
      <c r="C1284" t="s">
        <v>3147</v>
      </c>
      <c r="D1284" s="11" t="s">
        <v>2421</v>
      </c>
      <c r="E1284" t="s">
        <v>669</v>
      </c>
    </row>
    <row r="1285" spans="1:5">
      <c r="A1285" s="11">
        <v>1055</v>
      </c>
      <c r="B1285" s="11">
        <v>206</v>
      </c>
      <c r="C1285" t="s">
        <v>3148</v>
      </c>
      <c r="D1285" s="11" t="s">
        <v>2860</v>
      </c>
      <c r="E1285" t="s">
        <v>141</v>
      </c>
    </row>
    <row r="1286" spans="1:5">
      <c r="A1286" s="11">
        <v>1170</v>
      </c>
      <c r="B1286" s="11">
        <v>184</v>
      </c>
      <c r="C1286" t="s">
        <v>10176</v>
      </c>
      <c r="D1286" s="11" t="s">
        <v>10177</v>
      </c>
      <c r="E1286" t="s">
        <v>1728</v>
      </c>
    </row>
    <row r="1287" spans="1:5">
      <c r="A1287" s="11">
        <v>1474</v>
      </c>
      <c r="B1287" s="11">
        <v>130</v>
      </c>
      <c r="C1287" t="s">
        <v>3150</v>
      </c>
      <c r="D1287" s="11" t="s">
        <v>2747</v>
      </c>
      <c r="E1287" t="s">
        <v>1131</v>
      </c>
    </row>
    <row r="1288" spans="1:5">
      <c r="A1288" s="11">
        <v>1083</v>
      </c>
      <c r="B1288" s="11">
        <v>202</v>
      </c>
      <c r="C1288" t="s">
        <v>10178</v>
      </c>
      <c r="D1288" s="11" t="s">
        <v>10179</v>
      </c>
      <c r="E1288" t="s">
        <v>10180</v>
      </c>
    </row>
    <row r="1289" spans="1:5">
      <c r="A1289" s="11">
        <v>1159</v>
      </c>
      <c r="B1289" s="11">
        <v>186</v>
      </c>
      <c r="C1289" t="s">
        <v>7726</v>
      </c>
      <c r="D1289" s="11" t="s">
        <v>1884</v>
      </c>
      <c r="E1289" t="s">
        <v>1131</v>
      </c>
    </row>
    <row r="1290" spans="1:5">
      <c r="A1290" s="11">
        <v>4138</v>
      </c>
      <c r="B1290" s="11">
        <v>0</v>
      </c>
      <c r="C1290" t="s">
        <v>10181</v>
      </c>
      <c r="D1290" s="11" t="s">
        <v>2734</v>
      </c>
      <c r="E1290" t="s">
        <v>2521</v>
      </c>
    </row>
    <row r="1291" spans="1:5">
      <c r="A1291" s="11">
        <v>1928</v>
      </c>
      <c r="B1291" s="11">
        <v>79</v>
      </c>
      <c r="C1291" t="s">
        <v>3151</v>
      </c>
      <c r="D1291" s="11" t="s">
        <v>3127</v>
      </c>
      <c r="E1291" t="s">
        <v>997</v>
      </c>
    </row>
    <row r="1292" spans="1:5">
      <c r="A1292" s="11">
        <v>3809</v>
      </c>
      <c r="B1292" s="11">
        <v>3</v>
      </c>
      <c r="C1292" t="s">
        <v>3151</v>
      </c>
      <c r="D1292" s="11" t="s">
        <v>2777</v>
      </c>
      <c r="E1292" t="s">
        <v>1262</v>
      </c>
    </row>
    <row r="1293" spans="1:5">
      <c r="A1293" s="11">
        <v>2205</v>
      </c>
      <c r="B1293" s="11">
        <v>55</v>
      </c>
      <c r="C1293" t="s">
        <v>7727</v>
      </c>
      <c r="D1293" s="11" t="s">
        <v>3616</v>
      </c>
      <c r="E1293" t="s">
        <v>141</v>
      </c>
    </row>
    <row r="1294" spans="1:5">
      <c r="A1294" s="11">
        <v>234</v>
      </c>
      <c r="B1294" s="11">
        <v>859</v>
      </c>
      <c r="C1294" t="s">
        <v>1111</v>
      </c>
      <c r="D1294" s="11" t="s">
        <v>1112</v>
      </c>
      <c r="E1294" t="s">
        <v>122</v>
      </c>
    </row>
    <row r="1295" spans="1:5">
      <c r="A1295" s="11">
        <v>4138</v>
      </c>
      <c r="B1295" s="11">
        <v>0</v>
      </c>
      <c r="C1295" t="s">
        <v>3153</v>
      </c>
      <c r="D1295" s="11" t="s">
        <v>2417</v>
      </c>
      <c r="E1295" t="s">
        <v>1532</v>
      </c>
    </row>
    <row r="1296" spans="1:5">
      <c r="A1296" s="11">
        <v>1691</v>
      </c>
      <c r="B1296" s="11">
        <v>102</v>
      </c>
      <c r="C1296" t="s">
        <v>3154</v>
      </c>
      <c r="D1296" s="11" t="s">
        <v>3155</v>
      </c>
      <c r="E1296" t="s">
        <v>204</v>
      </c>
    </row>
    <row r="1297" spans="1:5">
      <c r="A1297" s="11">
        <v>4138</v>
      </c>
      <c r="B1297" s="11">
        <v>0</v>
      </c>
      <c r="C1297" t="s">
        <v>10182</v>
      </c>
      <c r="D1297" s="11" t="s">
        <v>7808</v>
      </c>
      <c r="E1297" t="s">
        <v>1131</v>
      </c>
    </row>
    <row r="1298" spans="1:5">
      <c r="A1298" s="11">
        <v>2957</v>
      </c>
      <c r="B1298" s="11">
        <v>18</v>
      </c>
      <c r="C1298" t="s">
        <v>10183</v>
      </c>
      <c r="D1298" s="11" t="s">
        <v>2855</v>
      </c>
      <c r="E1298" t="s">
        <v>1265</v>
      </c>
    </row>
    <row r="1299" spans="1:5">
      <c r="A1299" s="11">
        <v>4138</v>
      </c>
      <c r="B1299" s="11">
        <v>0</v>
      </c>
      <c r="C1299" t="s">
        <v>7728</v>
      </c>
      <c r="D1299" s="11" t="s">
        <v>3963</v>
      </c>
      <c r="E1299" t="s">
        <v>1001</v>
      </c>
    </row>
    <row r="1300" spans="1:5">
      <c r="A1300" s="11">
        <v>3118</v>
      </c>
      <c r="B1300" s="11">
        <v>13</v>
      </c>
      <c r="C1300" t="s">
        <v>7729</v>
      </c>
      <c r="D1300" s="11" t="s">
        <v>3098</v>
      </c>
      <c r="E1300" t="s">
        <v>1650</v>
      </c>
    </row>
    <row r="1301" spans="1:5">
      <c r="A1301" s="11">
        <v>4138</v>
      </c>
      <c r="B1301" s="11">
        <v>0</v>
      </c>
      <c r="C1301" t="s">
        <v>3156</v>
      </c>
      <c r="D1301" s="11" t="s">
        <v>2545</v>
      </c>
      <c r="E1301" t="s">
        <v>1276</v>
      </c>
    </row>
    <row r="1302" spans="1:5">
      <c r="A1302" s="11">
        <v>3612</v>
      </c>
      <c r="B1302" s="11">
        <v>5</v>
      </c>
      <c r="C1302" t="s">
        <v>7730</v>
      </c>
      <c r="D1302" s="11" t="s">
        <v>7731</v>
      </c>
      <c r="E1302" t="s">
        <v>128</v>
      </c>
    </row>
    <row r="1303" spans="1:5">
      <c r="A1303" s="11">
        <v>1319</v>
      </c>
      <c r="B1303" s="11">
        <v>154</v>
      </c>
      <c r="C1303" t="s">
        <v>3157</v>
      </c>
      <c r="D1303" s="11" t="s">
        <v>3158</v>
      </c>
      <c r="E1303" t="s">
        <v>125</v>
      </c>
    </row>
    <row r="1304" spans="1:5">
      <c r="A1304" s="11">
        <v>4138</v>
      </c>
      <c r="B1304" s="11">
        <v>0</v>
      </c>
      <c r="C1304" t="s">
        <v>7732</v>
      </c>
      <c r="D1304" s="11" t="s">
        <v>3928</v>
      </c>
      <c r="E1304" t="s">
        <v>740</v>
      </c>
    </row>
    <row r="1305" spans="1:5">
      <c r="A1305" s="11">
        <v>1954</v>
      </c>
      <c r="B1305" s="11">
        <v>77</v>
      </c>
      <c r="C1305" t="s">
        <v>3159</v>
      </c>
      <c r="D1305" s="11" t="s">
        <v>3160</v>
      </c>
      <c r="E1305" t="s">
        <v>2497</v>
      </c>
    </row>
    <row r="1306" spans="1:5">
      <c r="A1306" s="11">
        <v>1283</v>
      </c>
      <c r="B1306" s="11">
        <v>160</v>
      </c>
      <c r="C1306" t="s">
        <v>10184</v>
      </c>
      <c r="D1306" s="11" t="s">
        <v>8368</v>
      </c>
      <c r="E1306" t="s">
        <v>164</v>
      </c>
    </row>
    <row r="1307" spans="1:5">
      <c r="A1307" s="11">
        <v>3323</v>
      </c>
      <c r="B1307" s="11">
        <v>9</v>
      </c>
      <c r="C1307" t="s">
        <v>10185</v>
      </c>
      <c r="D1307" s="11" t="s">
        <v>8637</v>
      </c>
      <c r="E1307" t="s">
        <v>997</v>
      </c>
    </row>
    <row r="1308" spans="1:5">
      <c r="A1308" s="11">
        <v>4017</v>
      </c>
      <c r="B1308" s="11">
        <v>1</v>
      </c>
      <c r="C1308" t="s">
        <v>3161</v>
      </c>
      <c r="D1308" s="11" t="s">
        <v>2565</v>
      </c>
      <c r="E1308" t="s">
        <v>1430</v>
      </c>
    </row>
    <row r="1309" spans="1:5">
      <c r="A1309" s="11">
        <v>1108</v>
      </c>
      <c r="B1309" s="11">
        <v>197</v>
      </c>
      <c r="C1309" t="s">
        <v>3162</v>
      </c>
      <c r="D1309" s="11" t="s">
        <v>3163</v>
      </c>
      <c r="E1309" t="s">
        <v>122</v>
      </c>
    </row>
    <row r="1310" spans="1:5">
      <c r="A1310" s="11">
        <v>3118</v>
      </c>
      <c r="B1310" s="11">
        <v>13</v>
      </c>
      <c r="C1310" t="s">
        <v>3167</v>
      </c>
      <c r="D1310" s="11" t="s">
        <v>3168</v>
      </c>
      <c r="E1310" t="s">
        <v>128</v>
      </c>
    </row>
    <row r="1311" spans="1:5">
      <c r="A1311" s="11">
        <v>1452</v>
      </c>
      <c r="B1311" s="11">
        <v>134</v>
      </c>
      <c r="C1311" t="s">
        <v>3169</v>
      </c>
      <c r="D1311" s="11" t="s">
        <v>2088</v>
      </c>
      <c r="E1311" t="s">
        <v>1095</v>
      </c>
    </row>
    <row r="1312" spans="1:5">
      <c r="A1312" s="11">
        <v>4138</v>
      </c>
      <c r="B1312" s="11">
        <v>0</v>
      </c>
      <c r="C1312" t="s">
        <v>3170</v>
      </c>
      <c r="D1312" s="11" t="s">
        <v>2468</v>
      </c>
      <c r="E1312" t="s">
        <v>128</v>
      </c>
    </row>
    <row r="1313" spans="1:5">
      <c r="A1313" s="11">
        <v>1205</v>
      </c>
      <c r="B1313" s="11">
        <v>177</v>
      </c>
      <c r="C1313" t="s">
        <v>3171</v>
      </c>
      <c r="D1313" s="11" t="s">
        <v>3172</v>
      </c>
      <c r="E1313" t="s">
        <v>152</v>
      </c>
    </row>
    <row r="1314" spans="1:5">
      <c r="A1314" s="11">
        <v>1519</v>
      </c>
      <c r="B1314" s="11">
        <v>124</v>
      </c>
      <c r="C1314" t="s">
        <v>10186</v>
      </c>
      <c r="D1314" s="11" t="s">
        <v>10187</v>
      </c>
      <c r="E1314" t="s">
        <v>1046</v>
      </c>
    </row>
    <row r="1315" spans="1:5">
      <c r="A1315" s="11">
        <v>1138</v>
      </c>
      <c r="B1315" s="11">
        <v>190</v>
      </c>
      <c r="C1315" t="s">
        <v>3173</v>
      </c>
      <c r="D1315" s="11" t="s">
        <v>3174</v>
      </c>
      <c r="E1315" t="s">
        <v>742</v>
      </c>
    </row>
    <row r="1316" spans="1:5">
      <c r="A1316" s="11">
        <v>963</v>
      </c>
      <c r="B1316" s="11">
        <v>233</v>
      </c>
      <c r="C1316" t="s">
        <v>3175</v>
      </c>
      <c r="D1316" s="11" t="s">
        <v>2741</v>
      </c>
      <c r="E1316" t="s">
        <v>565</v>
      </c>
    </row>
    <row r="1317" spans="1:5">
      <c r="A1317" s="11">
        <v>516</v>
      </c>
      <c r="B1317" s="11">
        <v>475</v>
      </c>
      <c r="C1317" t="s">
        <v>3177</v>
      </c>
      <c r="D1317" s="11" t="s">
        <v>3178</v>
      </c>
      <c r="E1317" t="s">
        <v>268</v>
      </c>
    </row>
    <row r="1318" spans="1:5">
      <c r="A1318" s="11">
        <v>4138</v>
      </c>
      <c r="B1318" s="11">
        <v>0</v>
      </c>
      <c r="C1318" t="s">
        <v>10188</v>
      </c>
      <c r="D1318" s="11" t="s">
        <v>10189</v>
      </c>
      <c r="E1318" t="s">
        <v>149</v>
      </c>
    </row>
    <row r="1319" spans="1:5">
      <c r="A1319" s="11">
        <v>669</v>
      </c>
      <c r="B1319" s="11">
        <v>365</v>
      </c>
      <c r="C1319" t="s">
        <v>3179</v>
      </c>
      <c r="D1319" s="11" t="s">
        <v>2777</v>
      </c>
      <c r="E1319" t="s">
        <v>124</v>
      </c>
    </row>
    <row r="1320" spans="1:5">
      <c r="A1320" s="11">
        <v>4138</v>
      </c>
      <c r="B1320" s="11">
        <v>0</v>
      </c>
      <c r="C1320" t="s">
        <v>7733</v>
      </c>
      <c r="D1320" s="11" t="s">
        <v>7734</v>
      </c>
      <c r="E1320" t="s">
        <v>2489</v>
      </c>
    </row>
    <row r="1321" spans="1:5">
      <c r="A1321" s="11">
        <v>4138</v>
      </c>
      <c r="B1321" s="11">
        <v>0</v>
      </c>
      <c r="C1321" t="s">
        <v>10190</v>
      </c>
      <c r="D1321" s="11" t="s">
        <v>3180</v>
      </c>
      <c r="E1321" t="s">
        <v>814</v>
      </c>
    </row>
    <row r="1322" spans="1:5">
      <c r="A1322" s="11">
        <v>1662</v>
      </c>
      <c r="B1322" s="11">
        <v>104</v>
      </c>
      <c r="C1322" t="s">
        <v>3181</v>
      </c>
      <c r="D1322" s="11" t="s">
        <v>2547</v>
      </c>
      <c r="E1322" t="s">
        <v>757</v>
      </c>
    </row>
    <row r="1323" spans="1:5">
      <c r="A1323" s="11">
        <v>4138</v>
      </c>
      <c r="B1323" s="11">
        <v>0</v>
      </c>
      <c r="C1323" t="s">
        <v>10191</v>
      </c>
      <c r="D1323" s="11" t="s">
        <v>2464</v>
      </c>
      <c r="E1323" t="s">
        <v>751</v>
      </c>
    </row>
    <row r="1324" spans="1:5">
      <c r="A1324" s="11">
        <v>3049</v>
      </c>
      <c r="B1324" s="11">
        <v>15</v>
      </c>
      <c r="C1324" t="s">
        <v>3183</v>
      </c>
      <c r="D1324" s="11" t="s">
        <v>3184</v>
      </c>
      <c r="E1324" t="s">
        <v>740</v>
      </c>
    </row>
    <row r="1325" spans="1:5">
      <c r="A1325" s="11">
        <v>4017</v>
      </c>
      <c r="B1325" s="11">
        <v>1</v>
      </c>
      <c r="C1325" t="s">
        <v>7735</v>
      </c>
      <c r="D1325" s="11" t="s">
        <v>4978</v>
      </c>
      <c r="E1325" t="s">
        <v>740</v>
      </c>
    </row>
    <row r="1326" spans="1:5">
      <c r="A1326" s="11">
        <v>2026</v>
      </c>
      <c r="B1326" s="11">
        <v>70</v>
      </c>
      <c r="C1326" t="s">
        <v>3185</v>
      </c>
      <c r="D1326" s="11" t="s">
        <v>2402</v>
      </c>
      <c r="E1326" t="s">
        <v>122</v>
      </c>
    </row>
    <row r="1327" spans="1:5">
      <c r="A1327" s="11">
        <v>658</v>
      </c>
      <c r="B1327" s="11">
        <v>369</v>
      </c>
      <c r="C1327" t="s">
        <v>3186</v>
      </c>
      <c r="D1327" s="11" t="s">
        <v>3187</v>
      </c>
      <c r="E1327" t="s">
        <v>135</v>
      </c>
    </row>
    <row r="1328" spans="1:5">
      <c r="A1328" s="11">
        <v>3612</v>
      </c>
      <c r="B1328" s="11">
        <v>5</v>
      </c>
      <c r="C1328" t="s">
        <v>10192</v>
      </c>
      <c r="D1328" s="11" t="s">
        <v>4914</v>
      </c>
      <c r="E1328" t="s">
        <v>169</v>
      </c>
    </row>
    <row r="1329" spans="1:5">
      <c r="A1329" s="11">
        <v>4138</v>
      </c>
      <c r="B1329" s="11">
        <v>0</v>
      </c>
      <c r="C1329" t="s">
        <v>3189</v>
      </c>
      <c r="D1329" s="11" t="s">
        <v>4</v>
      </c>
      <c r="E1329" t="s">
        <v>745</v>
      </c>
    </row>
    <row r="1330" spans="1:5">
      <c r="A1330" s="11">
        <v>921</v>
      </c>
      <c r="B1330" s="11">
        <v>245</v>
      </c>
      <c r="C1330" t="s">
        <v>3190</v>
      </c>
      <c r="D1330" s="11" t="s">
        <v>3191</v>
      </c>
      <c r="E1330" t="s">
        <v>122</v>
      </c>
    </row>
    <row r="1331" spans="1:5">
      <c r="A1331" s="11">
        <v>1711</v>
      </c>
      <c r="B1331" s="11">
        <v>100</v>
      </c>
      <c r="C1331" t="s">
        <v>3192</v>
      </c>
      <c r="D1331" s="11" t="s">
        <v>3193</v>
      </c>
      <c r="E1331" t="s">
        <v>122</v>
      </c>
    </row>
    <row r="1332" spans="1:5">
      <c r="A1332" s="11">
        <v>4138</v>
      </c>
      <c r="B1332" s="11">
        <v>0</v>
      </c>
      <c r="C1332" t="s">
        <v>10193</v>
      </c>
      <c r="D1332" s="11" t="s">
        <v>6429</v>
      </c>
      <c r="E1332" t="s">
        <v>10194</v>
      </c>
    </row>
    <row r="1333" spans="1:5">
      <c r="A1333" s="11">
        <v>998</v>
      </c>
      <c r="B1333" s="11">
        <v>222</v>
      </c>
      <c r="C1333" t="s">
        <v>3194</v>
      </c>
      <c r="D1333" s="11" t="s">
        <v>3195</v>
      </c>
      <c r="E1333" t="s">
        <v>139</v>
      </c>
    </row>
    <row r="1334" spans="1:5">
      <c r="A1334" s="11">
        <v>983</v>
      </c>
      <c r="B1334" s="11">
        <v>226</v>
      </c>
      <c r="C1334" t="s">
        <v>3196</v>
      </c>
      <c r="D1334" s="11" t="s">
        <v>216</v>
      </c>
      <c r="E1334" t="s">
        <v>997</v>
      </c>
    </row>
    <row r="1335" spans="1:5">
      <c r="A1335" s="11">
        <v>4138</v>
      </c>
      <c r="B1335" s="11">
        <v>0</v>
      </c>
      <c r="C1335" t="s">
        <v>7736</v>
      </c>
      <c r="D1335" s="11" t="s">
        <v>2022</v>
      </c>
      <c r="E1335" t="s">
        <v>122</v>
      </c>
    </row>
    <row r="1336" spans="1:5">
      <c r="A1336" s="11">
        <v>2921</v>
      </c>
      <c r="B1336" s="11">
        <v>19</v>
      </c>
      <c r="C1336" t="s">
        <v>10195</v>
      </c>
      <c r="D1336" s="11" t="s">
        <v>4783</v>
      </c>
      <c r="E1336" t="s">
        <v>1923</v>
      </c>
    </row>
    <row r="1337" spans="1:5">
      <c r="A1337" s="11">
        <v>4017</v>
      </c>
      <c r="B1337" s="11">
        <v>1</v>
      </c>
      <c r="C1337" t="s">
        <v>10196</v>
      </c>
      <c r="D1337" s="11" t="s">
        <v>3176</v>
      </c>
      <c r="E1337" t="s">
        <v>979</v>
      </c>
    </row>
    <row r="1338" spans="1:5">
      <c r="A1338" s="11">
        <v>4138</v>
      </c>
      <c r="B1338" s="11">
        <v>0</v>
      </c>
      <c r="C1338" t="s">
        <v>7737</v>
      </c>
      <c r="D1338" s="11" t="s">
        <v>6122</v>
      </c>
      <c r="E1338" t="s">
        <v>122</v>
      </c>
    </row>
    <row r="1339" spans="1:5">
      <c r="A1339" s="11">
        <v>1691</v>
      </c>
      <c r="B1339" s="11">
        <v>102</v>
      </c>
      <c r="C1339" t="s">
        <v>3197</v>
      </c>
      <c r="D1339" s="11" t="s">
        <v>3198</v>
      </c>
      <c r="E1339" t="s">
        <v>1428</v>
      </c>
    </row>
    <row r="1340" spans="1:5">
      <c r="A1340" s="11">
        <v>1691</v>
      </c>
      <c r="B1340" s="11">
        <v>102</v>
      </c>
      <c r="C1340" t="s">
        <v>3199</v>
      </c>
      <c r="D1340" s="11" t="s">
        <v>3200</v>
      </c>
      <c r="E1340" t="s">
        <v>761</v>
      </c>
    </row>
    <row r="1341" spans="1:5">
      <c r="A1341" s="11">
        <v>3204</v>
      </c>
      <c r="B1341" s="11">
        <v>11</v>
      </c>
      <c r="C1341" t="s">
        <v>3201</v>
      </c>
      <c r="D1341" s="11" t="s">
        <v>3180</v>
      </c>
      <c r="E1341" t="s">
        <v>1263</v>
      </c>
    </row>
    <row r="1342" spans="1:5">
      <c r="A1342" s="11">
        <v>718</v>
      </c>
      <c r="B1342" s="11">
        <v>332</v>
      </c>
      <c r="C1342" t="s">
        <v>3202</v>
      </c>
      <c r="D1342" s="11" t="s">
        <v>3203</v>
      </c>
      <c r="E1342" t="s">
        <v>768</v>
      </c>
    </row>
    <row r="1343" spans="1:5">
      <c r="A1343" s="11">
        <v>2374</v>
      </c>
      <c r="B1343" s="11">
        <v>43</v>
      </c>
      <c r="C1343" t="s">
        <v>3204</v>
      </c>
      <c r="D1343" s="11" t="s">
        <v>3205</v>
      </c>
      <c r="E1343" t="s">
        <v>130</v>
      </c>
    </row>
    <row r="1344" spans="1:5">
      <c r="A1344" s="11">
        <v>1519</v>
      </c>
      <c r="B1344" s="11">
        <v>124</v>
      </c>
      <c r="C1344" t="s">
        <v>3207</v>
      </c>
      <c r="D1344" s="11" t="s">
        <v>3208</v>
      </c>
      <c r="E1344" t="s">
        <v>1859</v>
      </c>
    </row>
    <row r="1345" spans="1:5">
      <c r="A1345" s="11">
        <v>67</v>
      </c>
      <c r="B1345" s="11">
        <v>1367</v>
      </c>
      <c r="C1345" t="s">
        <v>1113</v>
      </c>
      <c r="D1345" s="11" t="s">
        <v>1114</v>
      </c>
      <c r="E1345" t="s">
        <v>232</v>
      </c>
    </row>
    <row r="1346" spans="1:5">
      <c r="A1346" s="11">
        <v>1026</v>
      </c>
      <c r="B1346" s="11">
        <v>213</v>
      </c>
      <c r="C1346" t="s">
        <v>3209</v>
      </c>
      <c r="D1346" s="11" t="s">
        <v>3210</v>
      </c>
      <c r="E1346" t="s">
        <v>162</v>
      </c>
    </row>
    <row r="1347" spans="1:5">
      <c r="A1347" s="11">
        <v>2362</v>
      </c>
      <c r="B1347" s="11">
        <v>44</v>
      </c>
      <c r="C1347" t="s">
        <v>3211</v>
      </c>
      <c r="D1347" s="11" t="s">
        <v>3212</v>
      </c>
      <c r="E1347" t="s">
        <v>149</v>
      </c>
    </row>
    <row r="1348" spans="1:5">
      <c r="A1348" s="11">
        <v>3709</v>
      </c>
      <c r="B1348" s="11">
        <v>4</v>
      </c>
      <c r="C1348" t="s">
        <v>10197</v>
      </c>
      <c r="D1348" s="11" t="s">
        <v>10198</v>
      </c>
      <c r="E1348" t="s">
        <v>149</v>
      </c>
    </row>
    <row r="1349" spans="1:5">
      <c r="A1349" s="11">
        <v>4138</v>
      </c>
      <c r="B1349" s="11">
        <v>0</v>
      </c>
      <c r="C1349" t="s">
        <v>7738</v>
      </c>
      <c r="D1349" s="11" t="s">
        <v>7739</v>
      </c>
      <c r="E1349" t="s">
        <v>2072</v>
      </c>
    </row>
    <row r="1350" spans="1:5">
      <c r="A1350" s="11">
        <v>1423</v>
      </c>
      <c r="B1350" s="11">
        <v>138</v>
      </c>
      <c r="C1350" t="s">
        <v>3213</v>
      </c>
      <c r="D1350" s="11" t="s">
        <v>3214</v>
      </c>
      <c r="E1350" t="s">
        <v>142</v>
      </c>
    </row>
    <row r="1351" spans="1:5">
      <c r="A1351" s="11">
        <v>1012</v>
      </c>
      <c r="B1351" s="11">
        <v>217</v>
      </c>
      <c r="C1351" t="s">
        <v>3215</v>
      </c>
      <c r="D1351" s="11" t="s">
        <v>3216</v>
      </c>
      <c r="E1351" t="s">
        <v>139</v>
      </c>
    </row>
    <row r="1352" spans="1:5">
      <c r="A1352" s="11">
        <v>3896</v>
      </c>
      <c r="B1352" s="11">
        <v>2</v>
      </c>
      <c r="C1352" t="s">
        <v>7740</v>
      </c>
      <c r="D1352" s="11" t="s">
        <v>7741</v>
      </c>
      <c r="E1352" t="s">
        <v>138</v>
      </c>
    </row>
    <row r="1353" spans="1:5">
      <c r="A1353" s="11">
        <v>1132</v>
      </c>
      <c r="B1353" s="11">
        <v>191</v>
      </c>
      <c r="C1353" t="s">
        <v>3218</v>
      </c>
      <c r="D1353" s="11" t="s">
        <v>3219</v>
      </c>
      <c r="E1353" t="s">
        <v>742</v>
      </c>
    </row>
    <row r="1354" spans="1:5">
      <c r="A1354" s="11">
        <v>4138</v>
      </c>
      <c r="B1354" s="11">
        <v>0</v>
      </c>
      <c r="C1354" t="s">
        <v>3220</v>
      </c>
      <c r="D1354" s="11" t="s">
        <v>7279</v>
      </c>
      <c r="E1354" t="s">
        <v>142</v>
      </c>
    </row>
    <row r="1355" spans="1:5">
      <c r="A1355" s="11">
        <v>2823</v>
      </c>
      <c r="B1355" s="11">
        <v>22</v>
      </c>
      <c r="C1355" t="s">
        <v>3222</v>
      </c>
      <c r="D1355" s="11" t="s">
        <v>3223</v>
      </c>
      <c r="E1355" t="s">
        <v>128</v>
      </c>
    </row>
    <row r="1356" spans="1:5">
      <c r="A1356" s="11">
        <v>2997</v>
      </c>
      <c r="B1356" s="11">
        <v>17</v>
      </c>
      <c r="C1356" t="s">
        <v>3224</v>
      </c>
      <c r="D1356" s="11" t="s">
        <v>3098</v>
      </c>
      <c r="E1356" t="s">
        <v>194</v>
      </c>
    </row>
    <row r="1357" spans="1:5">
      <c r="A1357" s="11">
        <v>4017</v>
      </c>
      <c r="B1357" s="11">
        <v>1</v>
      </c>
      <c r="C1357" t="s">
        <v>888</v>
      </c>
      <c r="D1357" s="11" t="s">
        <v>3225</v>
      </c>
      <c r="E1357" t="s">
        <v>128</v>
      </c>
    </row>
    <row r="1358" spans="1:5">
      <c r="A1358" s="11">
        <v>2192</v>
      </c>
      <c r="B1358" s="11">
        <v>56</v>
      </c>
      <c r="C1358" t="s">
        <v>7742</v>
      </c>
      <c r="D1358" s="11" t="s">
        <v>4875</v>
      </c>
      <c r="E1358" t="s">
        <v>751</v>
      </c>
    </row>
    <row r="1359" spans="1:5">
      <c r="A1359" s="11">
        <v>293</v>
      </c>
      <c r="B1359" s="11">
        <v>759</v>
      </c>
      <c r="C1359" t="s">
        <v>10199</v>
      </c>
      <c r="D1359" s="11" t="s">
        <v>10200</v>
      </c>
      <c r="E1359" t="s">
        <v>128</v>
      </c>
    </row>
    <row r="1360" spans="1:5">
      <c r="A1360" s="11">
        <v>4138</v>
      </c>
      <c r="B1360" s="11">
        <v>0</v>
      </c>
      <c r="C1360" t="s">
        <v>10201</v>
      </c>
      <c r="D1360" s="11" t="s">
        <v>5246</v>
      </c>
      <c r="E1360" t="s">
        <v>122</v>
      </c>
    </row>
    <row r="1361" spans="1:5">
      <c r="A1361" s="11">
        <v>2921</v>
      </c>
      <c r="B1361" s="11">
        <v>19</v>
      </c>
      <c r="C1361" t="s">
        <v>10202</v>
      </c>
      <c r="D1361" s="11" t="s">
        <v>6269</v>
      </c>
      <c r="E1361" t="s">
        <v>10022</v>
      </c>
    </row>
    <row r="1362" spans="1:5">
      <c r="A1362" s="11">
        <v>460</v>
      </c>
      <c r="B1362" s="11">
        <v>536</v>
      </c>
      <c r="C1362" t="s">
        <v>1117</v>
      </c>
      <c r="D1362" s="11" t="s">
        <v>1118</v>
      </c>
      <c r="E1362" t="s">
        <v>2574</v>
      </c>
    </row>
    <row r="1363" spans="1:5">
      <c r="A1363" s="11">
        <v>102</v>
      </c>
      <c r="B1363" s="11">
        <v>1201</v>
      </c>
      <c r="C1363" t="s">
        <v>890</v>
      </c>
      <c r="D1363" s="11" t="s">
        <v>891</v>
      </c>
      <c r="E1363" t="s">
        <v>122</v>
      </c>
    </row>
    <row r="1364" spans="1:5">
      <c r="A1364" s="11">
        <v>4138</v>
      </c>
      <c r="B1364" s="11">
        <v>0</v>
      </c>
      <c r="C1364" t="s">
        <v>10203</v>
      </c>
      <c r="D1364" s="11" t="s">
        <v>9974</v>
      </c>
      <c r="E1364" t="s">
        <v>997</v>
      </c>
    </row>
    <row r="1365" spans="1:5">
      <c r="A1365" s="11">
        <v>2329</v>
      </c>
      <c r="B1365" s="11">
        <v>46</v>
      </c>
      <c r="C1365" t="s">
        <v>7743</v>
      </c>
      <c r="D1365" s="11" t="s">
        <v>5902</v>
      </c>
      <c r="E1365" t="s">
        <v>3419</v>
      </c>
    </row>
    <row r="1366" spans="1:5">
      <c r="A1366" s="11">
        <v>4138</v>
      </c>
      <c r="B1366" s="11">
        <v>0</v>
      </c>
      <c r="C1366" t="s">
        <v>7744</v>
      </c>
      <c r="D1366" s="11" t="s">
        <v>3926</v>
      </c>
      <c r="E1366" t="s">
        <v>2072</v>
      </c>
    </row>
    <row r="1367" spans="1:5">
      <c r="A1367" s="11">
        <v>3709</v>
      </c>
      <c r="B1367" s="11">
        <v>4</v>
      </c>
      <c r="C1367" t="s">
        <v>10204</v>
      </c>
      <c r="D1367" s="11" t="s">
        <v>10205</v>
      </c>
      <c r="E1367" t="s">
        <v>745</v>
      </c>
    </row>
    <row r="1368" spans="1:5">
      <c r="A1368" s="11">
        <v>4138</v>
      </c>
      <c r="B1368" s="11">
        <v>0</v>
      </c>
      <c r="C1368" t="s">
        <v>10206</v>
      </c>
      <c r="D1368" s="11" t="s">
        <v>10205</v>
      </c>
      <c r="E1368" t="s">
        <v>745</v>
      </c>
    </row>
    <row r="1369" spans="1:5">
      <c r="A1369" s="11">
        <v>1801</v>
      </c>
      <c r="B1369" s="11">
        <v>92</v>
      </c>
      <c r="C1369" t="s">
        <v>3230</v>
      </c>
      <c r="D1369" s="11" t="s">
        <v>2777</v>
      </c>
      <c r="E1369" t="s">
        <v>128</v>
      </c>
    </row>
    <row r="1370" spans="1:5">
      <c r="A1370" s="11">
        <v>2463</v>
      </c>
      <c r="B1370" s="11">
        <v>38</v>
      </c>
      <c r="C1370" t="s">
        <v>3231</v>
      </c>
      <c r="D1370" s="11" t="s">
        <v>2552</v>
      </c>
      <c r="E1370" t="s">
        <v>1172</v>
      </c>
    </row>
    <row r="1371" spans="1:5">
      <c r="A1371" s="11">
        <v>1430</v>
      </c>
      <c r="B1371" s="11">
        <v>137</v>
      </c>
      <c r="C1371" t="s">
        <v>10207</v>
      </c>
      <c r="D1371" s="11" t="s">
        <v>2123</v>
      </c>
      <c r="E1371" t="s">
        <v>9991</v>
      </c>
    </row>
    <row r="1372" spans="1:5">
      <c r="A1372" s="11">
        <v>4138</v>
      </c>
      <c r="B1372" s="11">
        <v>0</v>
      </c>
      <c r="C1372" t="s">
        <v>7745</v>
      </c>
      <c r="D1372" s="11" t="s">
        <v>7009</v>
      </c>
      <c r="E1372" t="s">
        <v>138</v>
      </c>
    </row>
    <row r="1373" spans="1:5">
      <c r="A1373" s="11">
        <v>4138</v>
      </c>
      <c r="B1373" s="11">
        <v>0</v>
      </c>
      <c r="C1373" t="s">
        <v>3232</v>
      </c>
      <c r="D1373" s="11" t="s">
        <v>3233</v>
      </c>
      <c r="E1373" t="s">
        <v>1006</v>
      </c>
    </row>
    <row r="1374" spans="1:5">
      <c r="A1374" s="11">
        <v>276</v>
      </c>
      <c r="B1374" s="11">
        <v>787</v>
      </c>
      <c r="C1374" t="s">
        <v>10208</v>
      </c>
      <c r="D1374" s="11" t="s">
        <v>10209</v>
      </c>
      <c r="E1374" t="s">
        <v>1095</v>
      </c>
    </row>
    <row r="1375" spans="1:5">
      <c r="A1375" s="11">
        <v>4017</v>
      </c>
      <c r="B1375" s="11">
        <v>1</v>
      </c>
      <c r="C1375" t="s">
        <v>3234</v>
      </c>
      <c r="D1375" s="11" t="s">
        <v>2067</v>
      </c>
      <c r="E1375" t="s">
        <v>1276</v>
      </c>
    </row>
    <row r="1376" spans="1:5">
      <c r="A1376" s="11">
        <v>2110</v>
      </c>
      <c r="B1376" s="11">
        <v>63</v>
      </c>
      <c r="C1376" t="s">
        <v>3235</v>
      </c>
      <c r="D1376" s="11" t="s">
        <v>3236</v>
      </c>
      <c r="E1376" t="s">
        <v>123</v>
      </c>
    </row>
    <row r="1377" spans="1:5">
      <c r="A1377" s="11">
        <v>564</v>
      </c>
      <c r="B1377" s="11">
        <v>435</v>
      </c>
      <c r="C1377" t="s">
        <v>3237</v>
      </c>
      <c r="D1377" s="11" t="s">
        <v>907</v>
      </c>
      <c r="E1377" t="s">
        <v>123</v>
      </c>
    </row>
    <row r="1378" spans="1:5">
      <c r="A1378" s="11">
        <v>1280</v>
      </c>
      <c r="B1378" s="11">
        <v>161</v>
      </c>
      <c r="C1378" t="s">
        <v>3237</v>
      </c>
      <c r="D1378" s="11" t="s">
        <v>186</v>
      </c>
      <c r="E1378" t="s">
        <v>164</v>
      </c>
    </row>
    <row r="1379" spans="1:5">
      <c r="A1379" s="11">
        <v>2957</v>
      </c>
      <c r="B1379" s="11">
        <v>18</v>
      </c>
      <c r="C1379" t="s">
        <v>10210</v>
      </c>
      <c r="D1379" s="11" t="s">
        <v>1540</v>
      </c>
      <c r="E1379" t="s">
        <v>122</v>
      </c>
    </row>
    <row r="1380" spans="1:5">
      <c r="A1380" s="11">
        <v>3255</v>
      </c>
      <c r="B1380" s="11">
        <v>10</v>
      </c>
      <c r="C1380" t="s">
        <v>7746</v>
      </c>
      <c r="D1380" s="11" t="s">
        <v>6176</v>
      </c>
      <c r="E1380" t="s">
        <v>997</v>
      </c>
    </row>
    <row r="1381" spans="1:5">
      <c r="A1381" s="11">
        <v>4138</v>
      </c>
      <c r="B1381" s="11">
        <v>0</v>
      </c>
      <c r="C1381" t="s">
        <v>10211</v>
      </c>
      <c r="D1381" s="11" t="s">
        <v>3501</v>
      </c>
      <c r="E1381" t="s">
        <v>1046</v>
      </c>
    </row>
    <row r="1382" spans="1:5">
      <c r="A1382" s="11">
        <v>3445</v>
      </c>
      <c r="B1382" s="11">
        <v>7</v>
      </c>
      <c r="C1382" t="s">
        <v>3240</v>
      </c>
      <c r="D1382" s="142" t="s">
        <v>3241</v>
      </c>
      <c r="E1382" t="s">
        <v>150</v>
      </c>
    </row>
    <row r="1383" spans="1:5">
      <c r="A1383" s="11">
        <v>3078</v>
      </c>
      <c r="B1383" s="11">
        <v>14</v>
      </c>
      <c r="C1383" t="s">
        <v>7747</v>
      </c>
      <c r="D1383" s="11" t="s">
        <v>5488</v>
      </c>
      <c r="E1383" t="s">
        <v>993</v>
      </c>
    </row>
    <row r="1384" spans="1:5">
      <c r="A1384" s="11">
        <v>737</v>
      </c>
      <c r="B1384" s="11">
        <v>322</v>
      </c>
      <c r="C1384" t="s">
        <v>10212</v>
      </c>
      <c r="D1384" s="11" t="s">
        <v>10213</v>
      </c>
      <c r="E1384" t="s">
        <v>128</v>
      </c>
    </row>
    <row r="1385" spans="1:5">
      <c r="A1385" s="11">
        <v>676</v>
      </c>
      <c r="B1385" s="11">
        <v>361</v>
      </c>
      <c r="C1385" t="s">
        <v>3244</v>
      </c>
      <c r="D1385" s="11" t="s">
        <v>3245</v>
      </c>
      <c r="E1385" t="s">
        <v>140</v>
      </c>
    </row>
    <row r="1386" spans="1:5">
      <c r="A1386" s="11">
        <v>4138</v>
      </c>
      <c r="B1386" s="11">
        <v>0</v>
      </c>
      <c r="C1386" t="s">
        <v>3246</v>
      </c>
      <c r="D1386" s="11" t="s">
        <v>3247</v>
      </c>
      <c r="E1386" t="s">
        <v>1107</v>
      </c>
    </row>
    <row r="1387" spans="1:5">
      <c r="A1387" s="11">
        <v>1884</v>
      </c>
      <c r="B1387" s="11">
        <v>83</v>
      </c>
      <c r="C1387" t="s">
        <v>1846</v>
      </c>
      <c r="D1387" s="11" t="s">
        <v>3248</v>
      </c>
      <c r="E1387" t="s">
        <v>142</v>
      </c>
    </row>
    <row r="1388" spans="1:5">
      <c r="A1388" s="11">
        <v>3518</v>
      </c>
      <c r="B1388" s="11">
        <v>6</v>
      </c>
      <c r="C1388" t="s">
        <v>3250</v>
      </c>
      <c r="D1388" s="11" t="s">
        <v>3251</v>
      </c>
      <c r="E1388" t="s">
        <v>138</v>
      </c>
    </row>
    <row r="1389" spans="1:5">
      <c r="A1389" s="11">
        <v>3118</v>
      </c>
      <c r="B1389" s="11">
        <v>13</v>
      </c>
      <c r="C1389" t="s">
        <v>10214</v>
      </c>
      <c r="D1389" s="11" t="s">
        <v>2710</v>
      </c>
      <c r="E1389" t="s">
        <v>122</v>
      </c>
    </row>
    <row r="1390" spans="1:5">
      <c r="A1390" s="11">
        <v>3078</v>
      </c>
      <c r="B1390" s="11">
        <v>14</v>
      </c>
      <c r="C1390" t="s">
        <v>3252</v>
      </c>
      <c r="D1390" s="11" t="s">
        <v>3253</v>
      </c>
      <c r="E1390" t="s">
        <v>130</v>
      </c>
    </row>
    <row r="1391" spans="1:5">
      <c r="A1391" s="11">
        <v>3078</v>
      </c>
      <c r="B1391" s="11">
        <v>14</v>
      </c>
      <c r="C1391" t="s">
        <v>7748</v>
      </c>
      <c r="D1391" s="11" t="s">
        <v>3251</v>
      </c>
      <c r="E1391" t="s">
        <v>757</v>
      </c>
    </row>
    <row r="1392" spans="1:5">
      <c r="A1392" s="11">
        <v>4138</v>
      </c>
      <c r="B1392" s="11">
        <v>0</v>
      </c>
      <c r="C1392" t="s">
        <v>3254</v>
      </c>
      <c r="D1392" s="11" t="s">
        <v>3255</v>
      </c>
      <c r="E1392" t="s">
        <v>124</v>
      </c>
    </row>
    <row r="1393" spans="1:5">
      <c r="A1393" s="11">
        <v>4138</v>
      </c>
      <c r="B1393" s="11">
        <v>0</v>
      </c>
      <c r="C1393" t="s">
        <v>3256</v>
      </c>
      <c r="D1393" s="11" t="s">
        <v>3257</v>
      </c>
      <c r="E1393" t="s">
        <v>805</v>
      </c>
    </row>
    <row r="1394" spans="1:5">
      <c r="A1394" s="11">
        <v>1357</v>
      </c>
      <c r="B1394" s="11">
        <v>149</v>
      </c>
      <c r="C1394" t="s">
        <v>3258</v>
      </c>
      <c r="D1394" s="11" t="s">
        <v>3259</v>
      </c>
      <c r="E1394" t="s">
        <v>139</v>
      </c>
    </row>
    <row r="1395" spans="1:5">
      <c r="A1395" s="11">
        <v>1533</v>
      </c>
      <c r="B1395" s="11">
        <v>122</v>
      </c>
      <c r="C1395" t="s">
        <v>10215</v>
      </c>
      <c r="D1395" s="11" t="s">
        <v>10216</v>
      </c>
      <c r="E1395" t="s">
        <v>1428</v>
      </c>
    </row>
    <row r="1396" spans="1:5">
      <c r="A1396" s="11">
        <v>3204</v>
      </c>
      <c r="B1396" s="11">
        <v>11</v>
      </c>
      <c r="C1396" t="s">
        <v>10217</v>
      </c>
      <c r="D1396" s="11" t="s">
        <v>9354</v>
      </c>
      <c r="E1396" t="s">
        <v>166</v>
      </c>
    </row>
    <row r="1397" spans="1:5">
      <c r="A1397" s="11">
        <v>2391</v>
      </c>
      <c r="B1397" s="11">
        <v>42</v>
      </c>
      <c r="C1397" t="s">
        <v>3260</v>
      </c>
      <c r="D1397" s="11" t="s">
        <v>3261</v>
      </c>
      <c r="E1397" t="s">
        <v>128</v>
      </c>
    </row>
    <row r="1398" spans="1:5">
      <c r="A1398" s="11">
        <v>2391</v>
      </c>
      <c r="B1398" s="11">
        <v>42</v>
      </c>
      <c r="C1398" t="s">
        <v>3262</v>
      </c>
      <c r="D1398" s="11" t="s">
        <v>3263</v>
      </c>
      <c r="E1398" t="s">
        <v>128</v>
      </c>
    </row>
    <row r="1399" spans="1:5">
      <c r="A1399" s="11">
        <v>3323</v>
      </c>
      <c r="B1399" s="11">
        <v>9</v>
      </c>
      <c r="C1399" t="s">
        <v>3264</v>
      </c>
      <c r="D1399" s="11" t="s">
        <v>2996</v>
      </c>
      <c r="E1399" t="s">
        <v>224</v>
      </c>
    </row>
    <row r="1400" spans="1:5">
      <c r="A1400" s="11">
        <v>3255</v>
      </c>
      <c r="B1400" s="11">
        <v>10</v>
      </c>
      <c r="C1400" t="s">
        <v>3265</v>
      </c>
      <c r="D1400" s="11" t="s">
        <v>3266</v>
      </c>
      <c r="E1400" t="s">
        <v>3088</v>
      </c>
    </row>
    <row r="1401" spans="1:5">
      <c r="A1401" s="11">
        <v>4138</v>
      </c>
      <c r="B1401" s="11">
        <v>0</v>
      </c>
      <c r="C1401" t="s">
        <v>3267</v>
      </c>
      <c r="D1401" s="11" t="s">
        <v>3268</v>
      </c>
      <c r="E1401" t="s">
        <v>128</v>
      </c>
    </row>
    <row r="1402" spans="1:5">
      <c r="A1402" s="11">
        <v>3445</v>
      </c>
      <c r="B1402" s="11">
        <v>7</v>
      </c>
      <c r="C1402" t="s">
        <v>10218</v>
      </c>
      <c r="D1402" s="11" t="s">
        <v>2154</v>
      </c>
      <c r="E1402" t="s">
        <v>7954</v>
      </c>
    </row>
    <row r="1403" spans="1:5">
      <c r="A1403" s="11">
        <v>1801</v>
      </c>
      <c r="B1403" s="11">
        <v>92</v>
      </c>
      <c r="C1403" t="s">
        <v>3269</v>
      </c>
      <c r="D1403" s="11" t="s">
        <v>5589</v>
      </c>
      <c r="E1403" t="s">
        <v>1958</v>
      </c>
    </row>
    <row r="1404" spans="1:5">
      <c r="A1404" s="11">
        <v>2391</v>
      </c>
      <c r="B1404" s="11">
        <v>42</v>
      </c>
      <c r="C1404" t="s">
        <v>3271</v>
      </c>
      <c r="D1404" s="11" t="s">
        <v>3272</v>
      </c>
      <c r="E1404" t="s">
        <v>36</v>
      </c>
    </row>
    <row r="1405" spans="1:5">
      <c r="A1405" s="11">
        <v>1111</v>
      </c>
      <c r="B1405" s="11">
        <v>196</v>
      </c>
      <c r="C1405" t="s">
        <v>3273</v>
      </c>
      <c r="D1405" s="11" t="s">
        <v>2082</v>
      </c>
      <c r="E1405" t="s">
        <v>952</v>
      </c>
    </row>
    <row r="1406" spans="1:5">
      <c r="A1406" s="11">
        <v>3612</v>
      </c>
      <c r="B1406" s="11">
        <v>5</v>
      </c>
      <c r="C1406" t="s">
        <v>7749</v>
      </c>
      <c r="D1406" s="11" t="s">
        <v>7750</v>
      </c>
      <c r="E1406" t="s">
        <v>793</v>
      </c>
    </row>
    <row r="1407" spans="1:5">
      <c r="A1407" s="11">
        <v>4138</v>
      </c>
      <c r="B1407" s="11">
        <v>0</v>
      </c>
      <c r="C1407" t="s">
        <v>10219</v>
      </c>
      <c r="D1407" s="11" t="s">
        <v>2844</v>
      </c>
      <c r="E1407" t="s">
        <v>2072</v>
      </c>
    </row>
    <row r="1408" spans="1:5">
      <c r="A1408" s="11">
        <v>4138</v>
      </c>
      <c r="B1408" s="11">
        <v>0</v>
      </c>
      <c r="C1408" t="s">
        <v>3275</v>
      </c>
      <c r="D1408" s="11" t="s">
        <v>3276</v>
      </c>
      <c r="E1408" t="s">
        <v>128</v>
      </c>
    </row>
    <row r="1409" spans="1:5">
      <c r="A1409" s="11">
        <v>2847</v>
      </c>
      <c r="B1409" s="11">
        <v>21</v>
      </c>
      <c r="C1409" t="s">
        <v>10220</v>
      </c>
      <c r="D1409" s="11" t="s">
        <v>5663</v>
      </c>
      <c r="E1409" t="s">
        <v>10221</v>
      </c>
    </row>
    <row r="1410" spans="1:5">
      <c r="A1410" s="11">
        <v>3255</v>
      </c>
      <c r="B1410" s="11">
        <v>10</v>
      </c>
      <c r="C1410" t="s">
        <v>7751</v>
      </c>
      <c r="D1410" s="11" t="s">
        <v>7752</v>
      </c>
      <c r="E1410" t="s">
        <v>142</v>
      </c>
    </row>
    <row r="1411" spans="1:5">
      <c r="A1411" s="11">
        <v>670</v>
      </c>
      <c r="B1411" s="11">
        <v>364</v>
      </c>
      <c r="C1411" t="s">
        <v>7753</v>
      </c>
      <c r="D1411" s="11" t="s">
        <v>7754</v>
      </c>
      <c r="E1411" t="s">
        <v>122</v>
      </c>
    </row>
    <row r="1412" spans="1:5">
      <c r="A1412" s="11">
        <v>4138</v>
      </c>
      <c r="B1412" s="11">
        <v>0</v>
      </c>
      <c r="C1412" t="s">
        <v>3277</v>
      </c>
      <c r="D1412" s="11" t="s">
        <v>2991</v>
      </c>
      <c r="E1412" t="s">
        <v>1107</v>
      </c>
    </row>
    <row r="1413" spans="1:5">
      <c r="A1413" s="11">
        <v>3204</v>
      </c>
      <c r="B1413" s="11">
        <v>11</v>
      </c>
      <c r="C1413" t="s">
        <v>10222</v>
      </c>
      <c r="D1413" s="11" t="s">
        <v>7870</v>
      </c>
      <c r="E1413" t="s">
        <v>2574</v>
      </c>
    </row>
    <row r="1414" spans="1:5">
      <c r="A1414" s="11">
        <v>4138</v>
      </c>
      <c r="B1414" s="11">
        <v>0</v>
      </c>
      <c r="C1414" t="s">
        <v>3279</v>
      </c>
      <c r="D1414" s="11" t="s">
        <v>3280</v>
      </c>
      <c r="E1414" t="s">
        <v>128</v>
      </c>
    </row>
    <row r="1415" spans="1:5">
      <c r="A1415" s="11">
        <v>282</v>
      </c>
      <c r="B1415" s="11">
        <v>775</v>
      </c>
      <c r="C1415" t="s">
        <v>1123</v>
      </c>
      <c r="D1415" s="11" t="s">
        <v>1187</v>
      </c>
      <c r="E1415" t="s">
        <v>997</v>
      </c>
    </row>
    <row r="1416" spans="1:5">
      <c r="A1416" s="11">
        <v>4138</v>
      </c>
      <c r="B1416" s="11">
        <v>0</v>
      </c>
      <c r="C1416" t="s">
        <v>1123</v>
      </c>
      <c r="D1416" s="11" t="s">
        <v>8311</v>
      </c>
      <c r="E1416" t="s">
        <v>754</v>
      </c>
    </row>
    <row r="1417" spans="1:5">
      <c r="A1417" s="11">
        <v>2957</v>
      </c>
      <c r="B1417" s="11">
        <v>18</v>
      </c>
      <c r="C1417" t="s">
        <v>7755</v>
      </c>
      <c r="D1417" s="11" t="s">
        <v>5801</v>
      </c>
      <c r="E1417" t="s">
        <v>416</v>
      </c>
    </row>
    <row r="1418" spans="1:5">
      <c r="A1418" s="11">
        <v>663</v>
      </c>
      <c r="B1418" s="11">
        <v>367</v>
      </c>
      <c r="C1418" t="s">
        <v>10223</v>
      </c>
      <c r="D1418" s="11" t="s">
        <v>500</v>
      </c>
      <c r="E1418" t="s">
        <v>3282</v>
      </c>
    </row>
    <row r="1419" spans="1:5">
      <c r="A1419" s="11">
        <v>2921</v>
      </c>
      <c r="B1419" s="11">
        <v>19</v>
      </c>
      <c r="C1419" t="s">
        <v>7756</v>
      </c>
      <c r="D1419" s="11" t="s">
        <v>3437</v>
      </c>
      <c r="E1419" t="s">
        <v>162</v>
      </c>
    </row>
    <row r="1420" spans="1:5">
      <c r="A1420" s="11">
        <v>4138</v>
      </c>
      <c r="B1420" s="11">
        <v>0</v>
      </c>
      <c r="C1420" t="s">
        <v>7757</v>
      </c>
      <c r="D1420" s="11" t="s">
        <v>3100</v>
      </c>
      <c r="E1420" t="s">
        <v>128</v>
      </c>
    </row>
    <row r="1421" spans="1:5">
      <c r="A1421" s="11">
        <v>958</v>
      </c>
      <c r="B1421" s="11">
        <v>235</v>
      </c>
      <c r="C1421" t="s">
        <v>1928</v>
      </c>
      <c r="D1421" s="11" t="s">
        <v>10224</v>
      </c>
      <c r="E1421" t="s">
        <v>139</v>
      </c>
    </row>
    <row r="1422" spans="1:5">
      <c r="A1422" s="11">
        <v>2242</v>
      </c>
      <c r="B1422" s="11">
        <v>52</v>
      </c>
      <c r="C1422" t="s">
        <v>1928</v>
      </c>
      <c r="D1422" s="11" t="s">
        <v>3283</v>
      </c>
      <c r="E1422" t="s">
        <v>1272</v>
      </c>
    </row>
    <row r="1423" spans="1:5">
      <c r="A1423" s="11">
        <v>1369</v>
      </c>
      <c r="B1423" s="11">
        <v>146</v>
      </c>
      <c r="C1423" t="s">
        <v>3284</v>
      </c>
      <c r="D1423" s="11" t="s">
        <v>3285</v>
      </c>
      <c r="E1423" t="s">
        <v>124</v>
      </c>
    </row>
    <row r="1424" spans="1:5">
      <c r="A1424" s="11">
        <v>1149</v>
      </c>
      <c r="B1424" s="11">
        <v>188</v>
      </c>
      <c r="C1424" t="s">
        <v>1598</v>
      </c>
      <c r="D1424" s="11" t="s">
        <v>482</v>
      </c>
      <c r="E1424" t="s">
        <v>232</v>
      </c>
    </row>
    <row r="1425" spans="1:5">
      <c r="A1425" s="11">
        <v>4138</v>
      </c>
      <c r="B1425" s="11">
        <v>0</v>
      </c>
      <c r="C1425" t="s">
        <v>10225</v>
      </c>
      <c r="D1425" s="11" t="s">
        <v>2199</v>
      </c>
      <c r="E1425" t="s">
        <v>128</v>
      </c>
    </row>
    <row r="1426" spans="1:5">
      <c r="A1426" s="11">
        <v>929</v>
      </c>
      <c r="B1426" s="11">
        <v>243</v>
      </c>
      <c r="C1426" t="s">
        <v>3286</v>
      </c>
      <c r="D1426" s="11" t="s">
        <v>3287</v>
      </c>
      <c r="E1426" t="s">
        <v>122</v>
      </c>
    </row>
    <row r="1427" spans="1:5">
      <c r="A1427" s="11">
        <v>3709</v>
      </c>
      <c r="B1427" s="11">
        <v>4</v>
      </c>
      <c r="C1427" t="s">
        <v>3289</v>
      </c>
      <c r="D1427" s="11" t="s">
        <v>3290</v>
      </c>
      <c r="E1427" t="s">
        <v>3291</v>
      </c>
    </row>
    <row r="1428" spans="1:5">
      <c r="A1428" s="11">
        <v>3159</v>
      </c>
      <c r="B1428" s="11">
        <v>12</v>
      </c>
      <c r="C1428" t="s">
        <v>10226</v>
      </c>
      <c r="D1428" s="11" t="s">
        <v>4586</v>
      </c>
      <c r="E1428" t="s">
        <v>746</v>
      </c>
    </row>
    <row r="1429" spans="1:5">
      <c r="A1429" s="11">
        <v>4138</v>
      </c>
      <c r="B1429" s="11">
        <v>0</v>
      </c>
      <c r="C1429" t="s">
        <v>7758</v>
      </c>
      <c r="D1429" s="11" t="s">
        <v>4193</v>
      </c>
      <c r="E1429" t="s">
        <v>271</v>
      </c>
    </row>
    <row r="1430" spans="1:5">
      <c r="A1430" s="11">
        <v>4138</v>
      </c>
      <c r="B1430" s="11">
        <v>0</v>
      </c>
      <c r="C1430" t="s">
        <v>10227</v>
      </c>
      <c r="D1430" s="11" t="s">
        <v>9454</v>
      </c>
      <c r="E1430" t="s">
        <v>742</v>
      </c>
    </row>
    <row r="1431" spans="1:5">
      <c r="A1431" s="11">
        <v>4138</v>
      </c>
      <c r="B1431" s="11">
        <v>0</v>
      </c>
      <c r="C1431" t="s">
        <v>10228</v>
      </c>
      <c r="D1431" s="11" t="s">
        <v>10229</v>
      </c>
      <c r="E1431" t="s">
        <v>128</v>
      </c>
    </row>
    <row r="1432" spans="1:5">
      <c r="A1432" s="11">
        <v>3518</v>
      </c>
      <c r="B1432" s="11">
        <v>6</v>
      </c>
      <c r="C1432" t="s">
        <v>3293</v>
      </c>
      <c r="D1432" s="11" t="s">
        <v>3294</v>
      </c>
      <c r="E1432" t="s">
        <v>814</v>
      </c>
    </row>
    <row r="1433" spans="1:5">
      <c r="A1433" s="11">
        <v>3612</v>
      </c>
      <c r="B1433" s="11">
        <v>5</v>
      </c>
      <c r="C1433" t="s">
        <v>10230</v>
      </c>
      <c r="D1433" s="11" t="s">
        <v>2478</v>
      </c>
      <c r="E1433" t="s">
        <v>140</v>
      </c>
    </row>
    <row r="1434" spans="1:5">
      <c r="A1434" s="11">
        <v>4138</v>
      </c>
      <c r="B1434" s="11">
        <v>0</v>
      </c>
      <c r="C1434" t="s">
        <v>10231</v>
      </c>
      <c r="D1434" s="11" t="s">
        <v>5876</v>
      </c>
      <c r="E1434" t="s">
        <v>130</v>
      </c>
    </row>
    <row r="1435" spans="1:5">
      <c r="A1435" s="11">
        <v>614</v>
      </c>
      <c r="B1435" s="11">
        <v>401</v>
      </c>
      <c r="C1435" t="s">
        <v>3295</v>
      </c>
      <c r="D1435" s="11" t="s">
        <v>1896</v>
      </c>
      <c r="E1435" t="s">
        <v>128</v>
      </c>
    </row>
    <row r="1436" spans="1:5">
      <c r="A1436" s="11">
        <v>2270</v>
      </c>
      <c r="B1436" s="11">
        <v>50</v>
      </c>
      <c r="C1436" t="s">
        <v>10232</v>
      </c>
      <c r="D1436" s="11" t="s">
        <v>5144</v>
      </c>
      <c r="E1436" t="s">
        <v>997</v>
      </c>
    </row>
    <row r="1437" spans="1:5">
      <c r="A1437" s="11">
        <v>4138</v>
      </c>
      <c r="B1437" s="11">
        <v>0</v>
      </c>
      <c r="C1437" t="s">
        <v>10233</v>
      </c>
      <c r="D1437" s="11" t="s">
        <v>10234</v>
      </c>
      <c r="E1437" t="s">
        <v>128</v>
      </c>
    </row>
    <row r="1438" spans="1:5">
      <c r="A1438" s="11">
        <v>4138</v>
      </c>
      <c r="B1438" s="11">
        <v>0</v>
      </c>
      <c r="C1438" t="s">
        <v>10235</v>
      </c>
      <c r="D1438" s="11" t="s">
        <v>10236</v>
      </c>
      <c r="E1438" t="s">
        <v>122</v>
      </c>
    </row>
    <row r="1439" spans="1:5">
      <c r="A1439" s="11">
        <v>3024</v>
      </c>
      <c r="B1439" s="11">
        <v>16</v>
      </c>
      <c r="C1439" t="s">
        <v>3296</v>
      </c>
      <c r="D1439" s="11" t="s">
        <v>7504</v>
      </c>
      <c r="E1439" t="s">
        <v>1570</v>
      </c>
    </row>
    <row r="1440" spans="1:5">
      <c r="A1440" s="11">
        <v>3078</v>
      </c>
      <c r="B1440" s="11">
        <v>14</v>
      </c>
      <c r="C1440" t="s">
        <v>3296</v>
      </c>
      <c r="D1440" s="11" t="s">
        <v>3298</v>
      </c>
      <c r="E1440" t="s">
        <v>1748</v>
      </c>
    </row>
    <row r="1441" spans="1:5">
      <c r="A1441" s="11">
        <v>52</v>
      </c>
      <c r="B1441" s="11">
        <v>1447</v>
      </c>
      <c r="C1441" t="s">
        <v>897</v>
      </c>
      <c r="D1441" s="11" t="s">
        <v>857</v>
      </c>
      <c r="E1441" t="s">
        <v>742</v>
      </c>
    </row>
    <row r="1442" spans="1:5">
      <c r="A1442" s="11">
        <v>3518</v>
      </c>
      <c r="B1442" s="11">
        <v>6</v>
      </c>
      <c r="C1442" t="s">
        <v>897</v>
      </c>
      <c r="D1442" s="11" t="s">
        <v>9283</v>
      </c>
      <c r="E1442" t="s">
        <v>1061</v>
      </c>
    </row>
    <row r="1443" spans="1:5">
      <c r="A1443" s="11">
        <v>4138</v>
      </c>
      <c r="B1443" s="11">
        <v>0</v>
      </c>
      <c r="C1443" t="s">
        <v>7759</v>
      </c>
      <c r="D1443" s="11" t="s">
        <v>8063</v>
      </c>
      <c r="E1443" t="s">
        <v>765</v>
      </c>
    </row>
    <row r="1444" spans="1:5">
      <c r="A1444" s="11">
        <v>1220</v>
      </c>
      <c r="B1444" s="11">
        <v>174</v>
      </c>
      <c r="C1444" t="s">
        <v>7760</v>
      </c>
      <c r="D1444" s="11" t="s">
        <v>7761</v>
      </c>
      <c r="E1444" t="s">
        <v>5130</v>
      </c>
    </row>
    <row r="1445" spans="1:5">
      <c r="A1445" s="11">
        <v>1829</v>
      </c>
      <c r="B1445" s="11">
        <v>89</v>
      </c>
      <c r="C1445" t="s">
        <v>10237</v>
      </c>
      <c r="D1445" s="11" t="s">
        <v>8794</v>
      </c>
      <c r="E1445" t="s">
        <v>7169</v>
      </c>
    </row>
    <row r="1446" spans="1:5">
      <c r="A1446" s="11">
        <v>3612</v>
      </c>
      <c r="B1446" s="11">
        <v>5</v>
      </c>
      <c r="C1446" t="s">
        <v>10238</v>
      </c>
      <c r="D1446" s="11" t="s">
        <v>10239</v>
      </c>
      <c r="E1446" t="s">
        <v>128</v>
      </c>
    </row>
    <row r="1447" spans="1:5">
      <c r="A1447" s="11">
        <v>2347</v>
      </c>
      <c r="B1447" s="11">
        <v>45</v>
      </c>
      <c r="C1447" t="s">
        <v>3300</v>
      </c>
      <c r="D1447" s="11" t="s">
        <v>2754</v>
      </c>
      <c r="E1447" t="s">
        <v>10240</v>
      </c>
    </row>
    <row r="1448" spans="1:5">
      <c r="A1448" s="11">
        <v>2921</v>
      </c>
      <c r="B1448" s="11">
        <v>19</v>
      </c>
      <c r="C1448" t="s">
        <v>10241</v>
      </c>
      <c r="D1448" s="11" t="s">
        <v>3176</v>
      </c>
      <c r="E1448" t="s">
        <v>750</v>
      </c>
    </row>
    <row r="1449" spans="1:5">
      <c r="A1449" s="11">
        <v>108</v>
      </c>
      <c r="B1449" s="11">
        <v>1179</v>
      </c>
      <c r="C1449" t="s">
        <v>771</v>
      </c>
      <c r="D1449" s="11" t="s">
        <v>705</v>
      </c>
      <c r="E1449" t="s">
        <v>122</v>
      </c>
    </row>
    <row r="1450" spans="1:5">
      <c r="A1450" s="11">
        <v>841</v>
      </c>
      <c r="B1450" s="11">
        <v>278</v>
      </c>
      <c r="C1450" t="s">
        <v>3301</v>
      </c>
      <c r="D1450" s="11" t="s">
        <v>3302</v>
      </c>
      <c r="E1450" t="s">
        <v>128</v>
      </c>
    </row>
    <row r="1451" spans="1:5">
      <c r="A1451" s="11">
        <v>233</v>
      </c>
      <c r="B1451" s="11">
        <v>863</v>
      </c>
      <c r="C1451" t="s">
        <v>1124</v>
      </c>
      <c r="D1451" s="11" t="s">
        <v>1125</v>
      </c>
      <c r="E1451" t="s">
        <v>983</v>
      </c>
    </row>
    <row r="1452" spans="1:5">
      <c r="A1452" s="11">
        <v>1884</v>
      </c>
      <c r="B1452" s="11">
        <v>83</v>
      </c>
      <c r="C1452" t="s">
        <v>7762</v>
      </c>
      <c r="D1452" s="11" t="s">
        <v>3970</v>
      </c>
      <c r="E1452" t="s">
        <v>740</v>
      </c>
    </row>
    <row r="1453" spans="1:5">
      <c r="A1453" s="11">
        <v>4138</v>
      </c>
      <c r="B1453" s="11">
        <v>0</v>
      </c>
      <c r="C1453" t="s">
        <v>10242</v>
      </c>
      <c r="D1453" s="11" t="s">
        <v>8183</v>
      </c>
      <c r="E1453" t="s">
        <v>710</v>
      </c>
    </row>
    <row r="1454" spans="1:5">
      <c r="A1454" s="11">
        <v>1297</v>
      </c>
      <c r="B1454" s="11">
        <v>157</v>
      </c>
      <c r="C1454" t="s">
        <v>10243</v>
      </c>
      <c r="D1454" s="11" t="s">
        <v>2760</v>
      </c>
      <c r="E1454" t="s">
        <v>10244</v>
      </c>
    </row>
    <row r="1455" spans="1:5">
      <c r="A1455" s="11">
        <v>132</v>
      </c>
      <c r="B1455" s="11">
        <v>1114</v>
      </c>
      <c r="C1455" t="s">
        <v>3304</v>
      </c>
      <c r="D1455" s="11" t="s">
        <v>1794</v>
      </c>
      <c r="E1455" t="s">
        <v>2829</v>
      </c>
    </row>
    <row r="1456" spans="1:5">
      <c r="A1456" s="11">
        <v>2528</v>
      </c>
      <c r="B1456" s="11">
        <v>34</v>
      </c>
      <c r="C1456" t="s">
        <v>3306</v>
      </c>
      <c r="D1456" s="11" t="s">
        <v>3307</v>
      </c>
      <c r="E1456" t="s">
        <v>2278</v>
      </c>
    </row>
    <row r="1457" spans="1:5">
      <c r="A1457" s="11">
        <v>2997</v>
      </c>
      <c r="B1457" s="11">
        <v>17</v>
      </c>
      <c r="C1457" t="s">
        <v>10245</v>
      </c>
      <c r="D1457" s="11" t="s">
        <v>9461</v>
      </c>
      <c r="E1457" t="s">
        <v>2497</v>
      </c>
    </row>
    <row r="1458" spans="1:5">
      <c r="A1458" s="11">
        <v>2242</v>
      </c>
      <c r="B1458" s="11">
        <v>52</v>
      </c>
      <c r="C1458" t="s">
        <v>3308</v>
      </c>
      <c r="D1458" s="11" t="s">
        <v>3309</v>
      </c>
      <c r="E1458" t="s">
        <v>2278</v>
      </c>
    </row>
    <row r="1459" spans="1:5">
      <c r="A1459" s="11">
        <v>4138</v>
      </c>
      <c r="B1459" s="11">
        <v>0</v>
      </c>
      <c r="C1459" t="s">
        <v>10246</v>
      </c>
      <c r="D1459" s="11" t="s">
        <v>8327</v>
      </c>
      <c r="E1459" t="s">
        <v>175</v>
      </c>
    </row>
    <row r="1460" spans="1:5">
      <c r="A1460" s="11">
        <v>4138</v>
      </c>
      <c r="B1460" s="11">
        <v>0</v>
      </c>
      <c r="C1460" t="s">
        <v>7763</v>
      </c>
      <c r="D1460" s="11" t="s">
        <v>7764</v>
      </c>
      <c r="E1460" t="s">
        <v>138</v>
      </c>
    </row>
    <row r="1461" spans="1:5">
      <c r="A1461" s="11">
        <v>1963</v>
      </c>
      <c r="B1461" s="11">
        <v>76</v>
      </c>
      <c r="C1461" t="s">
        <v>3311</v>
      </c>
      <c r="D1461" s="11" t="s">
        <v>3297</v>
      </c>
      <c r="E1461" t="s">
        <v>122</v>
      </c>
    </row>
    <row r="1462" spans="1:5">
      <c r="A1462" s="11">
        <v>4138</v>
      </c>
      <c r="B1462" s="11">
        <v>0</v>
      </c>
      <c r="C1462" t="s">
        <v>10247</v>
      </c>
      <c r="D1462" s="11" t="s">
        <v>3164</v>
      </c>
      <c r="E1462" t="s">
        <v>139</v>
      </c>
    </row>
    <row r="1463" spans="1:5">
      <c r="A1463" s="11">
        <v>2888</v>
      </c>
      <c r="B1463" s="11">
        <v>20</v>
      </c>
      <c r="C1463" t="s">
        <v>10248</v>
      </c>
      <c r="D1463" s="11" t="s">
        <v>10249</v>
      </c>
      <c r="E1463" t="s">
        <v>128</v>
      </c>
    </row>
    <row r="1464" spans="1:5">
      <c r="A1464" s="11">
        <v>4138</v>
      </c>
      <c r="B1464" s="11">
        <v>0</v>
      </c>
      <c r="C1464" t="s">
        <v>10250</v>
      </c>
      <c r="D1464" s="11" t="s">
        <v>8556</v>
      </c>
      <c r="E1464" t="s">
        <v>1849</v>
      </c>
    </row>
    <row r="1465" spans="1:5">
      <c r="A1465" s="11">
        <v>4138</v>
      </c>
      <c r="B1465" s="11">
        <v>0</v>
      </c>
      <c r="C1465" t="s">
        <v>10251</v>
      </c>
      <c r="D1465" s="11" t="s">
        <v>10252</v>
      </c>
      <c r="E1465" t="s">
        <v>130</v>
      </c>
    </row>
    <row r="1466" spans="1:5">
      <c r="A1466" s="11">
        <v>3078</v>
      </c>
      <c r="B1466" s="11">
        <v>14</v>
      </c>
      <c r="C1466" t="s">
        <v>10253</v>
      </c>
      <c r="D1466" s="11" t="s">
        <v>10254</v>
      </c>
      <c r="E1466" t="s">
        <v>758</v>
      </c>
    </row>
    <row r="1467" spans="1:5">
      <c r="A1467" s="11">
        <v>1122</v>
      </c>
      <c r="B1467" s="11">
        <v>194</v>
      </c>
      <c r="C1467" t="s">
        <v>3312</v>
      </c>
      <c r="D1467" s="11" t="s">
        <v>3313</v>
      </c>
      <c r="E1467" t="s">
        <v>743</v>
      </c>
    </row>
    <row r="1468" spans="1:5">
      <c r="A1468" s="11">
        <v>1384</v>
      </c>
      <c r="B1468" s="11">
        <v>143</v>
      </c>
      <c r="C1468" t="s">
        <v>3314</v>
      </c>
      <c r="D1468" s="11" t="s">
        <v>3315</v>
      </c>
      <c r="E1468" t="s">
        <v>130</v>
      </c>
    </row>
    <row r="1469" spans="1:5">
      <c r="A1469" s="11">
        <v>1876</v>
      </c>
      <c r="B1469" s="11">
        <v>84</v>
      </c>
      <c r="C1469" t="s">
        <v>3316</v>
      </c>
      <c r="D1469" s="11" t="s">
        <v>3315</v>
      </c>
      <c r="E1469" t="s">
        <v>130</v>
      </c>
    </row>
    <row r="1470" spans="1:5">
      <c r="A1470" s="11">
        <v>1884</v>
      </c>
      <c r="B1470" s="11">
        <v>83</v>
      </c>
      <c r="C1470" t="s">
        <v>3317</v>
      </c>
      <c r="D1470" s="11" t="s">
        <v>3318</v>
      </c>
      <c r="E1470" t="s">
        <v>539</v>
      </c>
    </row>
    <row r="1471" spans="1:5">
      <c r="A1471" s="11">
        <v>1844</v>
      </c>
      <c r="B1471" s="11">
        <v>88</v>
      </c>
      <c r="C1471" t="s">
        <v>3319</v>
      </c>
      <c r="D1471" s="11" t="s">
        <v>2317</v>
      </c>
      <c r="E1471" t="s">
        <v>757</v>
      </c>
    </row>
    <row r="1472" spans="1:5">
      <c r="A1472" s="11">
        <v>94</v>
      </c>
      <c r="B1472" s="11">
        <v>1250</v>
      </c>
      <c r="C1472" t="s">
        <v>1126</v>
      </c>
      <c r="D1472" s="11" t="s">
        <v>1127</v>
      </c>
      <c r="E1472" t="s">
        <v>122</v>
      </c>
    </row>
    <row r="1473" spans="1:5">
      <c r="A1473" s="11">
        <v>4138</v>
      </c>
      <c r="B1473" s="11">
        <v>0</v>
      </c>
      <c r="C1473" t="s">
        <v>10255</v>
      </c>
      <c r="D1473" s="11" t="s">
        <v>10256</v>
      </c>
      <c r="E1473" t="s">
        <v>449</v>
      </c>
    </row>
    <row r="1474" spans="1:5">
      <c r="A1474" s="11">
        <v>2426</v>
      </c>
      <c r="B1474" s="11">
        <v>40</v>
      </c>
      <c r="C1474" t="s">
        <v>7765</v>
      </c>
      <c r="D1474" s="11" t="s">
        <v>3149</v>
      </c>
      <c r="E1474" t="s">
        <v>762</v>
      </c>
    </row>
    <row r="1475" spans="1:5">
      <c r="A1475" s="11">
        <v>2139</v>
      </c>
      <c r="B1475" s="11">
        <v>61</v>
      </c>
      <c r="C1475" t="s">
        <v>7766</v>
      </c>
      <c r="D1475" s="11" t="s">
        <v>642</v>
      </c>
      <c r="E1475" t="s">
        <v>2278</v>
      </c>
    </row>
    <row r="1476" spans="1:5">
      <c r="A1476" s="11">
        <v>2123</v>
      </c>
      <c r="B1476" s="11">
        <v>62</v>
      </c>
      <c r="C1476" t="s">
        <v>7767</v>
      </c>
      <c r="D1476" s="11" t="s">
        <v>2301</v>
      </c>
      <c r="E1476" t="s">
        <v>2497</v>
      </c>
    </row>
    <row r="1477" spans="1:5">
      <c r="A1477" s="11">
        <v>4138</v>
      </c>
      <c r="B1477" s="11">
        <v>0</v>
      </c>
      <c r="C1477" t="s">
        <v>7768</v>
      </c>
      <c r="D1477" s="11" t="s">
        <v>4361</v>
      </c>
      <c r="E1477" t="s">
        <v>740</v>
      </c>
    </row>
    <row r="1478" spans="1:5">
      <c r="A1478" s="11">
        <v>60</v>
      </c>
      <c r="B1478" s="11">
        <v>1403</v>
      </c>
      <c r="C1478" t="s">
        <v>1129</v>
      </c>
      <c r="D1478" s="11" t="s">
        <v>1130</v>
      </c>
      <c r="E1478" t="s">
        <v>1002</v>
      </c>
    </row>
    <row r="1479" spans="1:5">
      <c r="A1479" s="11">
        <v>2270</v>
      </c>
      <c r="B1479" s="11">
        <v>50</v>
      </c>
      <c r="C1479" t="s">
        <v>3323</v>
      </c>
      <c r="D1479" s="11" t="s">
        <v>3119</v>
      </c>
      <c r="E1479" t="s">
        <v>142</v>
      </c>
    </row>
    <row r="1480" spans="1:5">
      <c r="A1480" s="11">
        <v>751</v>
      </c>
      <c r="B1480" s="11">
        <v>316</v>
      </c>
      <c r="C1480" t="s">
        <v>3324</v>
      </c>
      <c r="D1480" s="11" t="s">
        <v>3325</v>
      </c>
      <c r="E1480" t="s">
        <v>130</v>
      </c>
    </row>
    <row r="1481" spans="1:5">
      <c r="A1481" s="11">
        <v>584</v>
      </c>
      <c r="B1481" s="11">
        <v>422</v>
      </c>
      <c r="C1481" t="s">
        <v>10257</v>
      </c>
      <c r="D1481" s="11" t="s">
        <v>10258</v>
      </c>
      <c r="E1481" t="s">
        <v>128</v>
      </c>
    </row>
    <row r="1482" spans="1:5">
      <c r="A1482" s="11">
        <v>4138</v>
      </c>
      <c r="B1482" s="11">
        <v>0</v>
      </c>
      <c r="C1482" t="s">
        <v>7769</v>
      </c>
      <c r="D1482" s="11" t="s">
        <v>7770</v>
      </c>
      <c r="E1482" t="s">
        <v>10259</v>
      </c>
    </row>
    <row r="1483" spans="1:5">
      <c r="A1483" s="11">
        <v>4138</v>
      </c>
      <c r="B1483" s="11">
        <v>0</v>
      </c>
      <c r="C1483" t="s">
        <v>10260</v>
      </c>
      <c r="D1483" s="11" t="s">
        <v>2848</v>
      </c>
      <c r="E1483" t="s">
        <v>814</v>
      </c>
    </row>
    <row r="1484" spans="1:5">
      <c r="A1484" s="11">
        <v>2270</v>
      </c>
      <c r="B1484" s="11">
        <v>50</v>
      </c>
      <c r="C1484" t="s">
        <v>3328</v>
      </c>
      <c r="D1484" s="11" t="s">
        <v>3329</v>
      </c>
      <c r="E1484" t="s">
        <v>128</v>
      </c>
    </row>
    <row r="1485" spans="1:5">
      <c r="A1485" s="11">
        <v>2798</v>
      </c>
      <c r="B1485" s="11">
        <v>23</v>
      </c>
      <c r="C1485" t="s">
        <v>10261</v>
      </c>
      <c r="D1485" s="11" t="s">
        <v>2710</v>
      </c>
      <c r="E1485" t="s">
        <v>766</v>
      </c>
    </row>
    <row r="1486" spans="1:5">
      <c r="A1486" s="11">
        <v>4138</v>
      </c>
      <c r="B1486" s="11">
        <v>0</v>
      </c>
      <c r="C1486" t="s">
        <v>10262</v>
      </c>
      <c r="D1486" s="11" t="s">
        <v>5511</v>
      </c>
      <c r="E1486" t="s">
        <v>6690</v>
      </c>
    </row>
    <row r="1487" spans="1:5">
      <c r="A1487" s="11">
        <v>66</v>
      </c>
      <c r="B1487" s="11">
        <v>1373</v>
      </c>
      <c r="C1487" t="s">
        <v>10263</v>
      </c>
      <c r="D1487" s="11" t="s">
        <v>1866</v>
      </c>
      <c r="E1487" t="s">
        <v>10264</v>
      </c>
    </row>
    <row r="1488" spans="1:5">
      <c r="A1488" s="11">
        <v>2551</v>
      </c>
      <c r="B1488" s="11">
        <v>33</v>
      </c>
      <c r="C1488" t="s">
        <v>10265</v>
      </c>
      <c r="D1488" s="11" t="s">
        <v>10095</v>
      </c>
      <c r="E1488" t="s">
        <v>128</v>
      </c>
    </row>
    <row r="1489" spans="1:5">
      <c r="A1489" s="11">
        <v>4138</v>
      </c>
      <c r="B1489" s="11">
        <v>0</v>
      </c>
      <c r="C1489" t="s">
        <v>3330</v>
      </c>
      <c r="D1489" s="11" t="s">
        <v>2508</v>
      </c>
      <c r="E1489" t="s">
        <v>814</v>
      </c>
    </row>
    <row r="1490" spans="1:5">
      <c r="A1490" s="11">
        <v>19</v>
      </c>
      <c r="B1490" s="11">
        <v>1672</v>
      </c>
      <c r="C1490" t="s">
        <v>1132</v>
      </c>
      <c r="D1490" s="11" t="s">
        <v>1133</v>
      </c>
      <c r="E1490" t="s">
        <v>2761</v>
      </c>
    </row>
    <row r="1491" spans="1:5">
      <c r="A1491" s="11">
        <v>1174</v>
      </c>
      <c r="B1491" s="11">
        <v>183</v>
      </c>
      <c r="C1491" t="s">
        <v>3331</v>
      </c>
      <c r="D1491" s="11" t="s">
        <v>2698</v>
      </c>
      <c r="E1491" t="s">
        <v>757</v>
      </c>
    </row>
    <row r="1492" spans="1:5">
      <c r="A1492" s="11">
        <v>3386</v>
      </c>
      <c r="B1492" s="11">
        <v>8</v>
      </c>
      <c r="C1492" t="s">
        <v>10266</v>
      </c>
      <c r="D1492" s="11" t="s">
        <v>2709</v>
      </c>
      <c r="E1492" t="s">
        <v>996</v>
      </c>
    </row>
    <row r="1493" spans="1:5">
      <c r="A1493" s="11">
        <v>4138</v>
      </c>
      <c r="B1493" s="11">
        <v>0</v>
      </c>
      <c r="C1493" t="s">
        <v>10267</v>
      </c>
      <c r="D1493" s="11" t="s">
        <v>4250</v>
      </c>
      <c r="E1493" t="s">
        <v>747</v>
      </c>
    </row>
    <row r="1494" spans="1:5">
      <c r="A1494" s="11">
        <v>3078</v>
      </c>
      <c r="B1494" s="11">
        <v>14</v>
      </c>
      <c r="C1494" t="s">
        <v>10268</v>
      </c>
      <c r="D1494" s="11" t="s">
        <v>5255</v>
      </c>
      <c r="E1494" t="s">
        <v>122</v>
      </c>
    </row>
    <row r="1495" spans="1:5">
      <c r="A1495" s="11">
        <v>4138</v>
      </c>
      <c r="B1495" s="11">
        <v>0</v>
      </c>
      <c r="C1495" t="s">
        <v>10269</v>
      </c>
      <c r="D1495" s="11" t="s">
        <v>7702</v>
      </c>
      <c r="E1495" t="s">
        <v>10270</v>
      </c>
    </row>
    <row r="1496" spans="1:5">
      <c r="A1496" s="11">
        <v>434</v>
      </c>
      <c r="B1496" s="11">
        <v>555</v>
      </c>
      <c r="C1496" t="s">
        <v>3334</v>
      </c>
      <c r="D1496" s="11" t="s">
        <v>2324</v>
      </c>
      <c r="E1496" t="s">
        <v>123</v>
      </c>
    </row>
    <row r="1497" spans="1:5">
      <c r="A1497" s="11">
        <v>3809</v>
      </c>
      <c r="B1497" s="11">
        <v>3</v>
      </c>
      <c r="C1497" t="s">
        <v>10271</v>
      </c>
      <c r="D1497" s="11" t="s">
        <v>8232</v>
      </c>
      <c r="E1497" t="s">
        <v>1883</v>
      </c>
    </row>
    <row r="1498" spans="1:5">
      <c r="A1498" s="11">
        <v>505</v>
      </c>
      <c r="B1498" s="11">
        <v>491</v>
      </c>
      <c r="C1498" t="s">
        <v>3335</v>
      </c>
      <c r="D1498" s="11" t="s">
        <v>1600</v>
      </c>
      <c r="E1498" t="s">
        <v>2835</v>
      </c>
    </row>
    <row r="1499" spans="1:5">
      <c r="A1499" s="11">
        <v>3809</v>
      </c>
      <c r="B1499" s="11">
        <v>3</v>
      </c>
      <c r="C1499" t="s">
        <v>7771</v>
      </c>
      <c r="D1499" s="11" t="s">
        <v>5600</v>
      </c>
      <c r="E1499" t="s">
        <v>2213</v>
      </c>
    </row>
    <row r="1500" spans="1:5">
      <c r="A1500" s="11">
        <v>1452</v>
      </c>
      <c r="B1500" s="11">
        <v>134</v>
      </c>
      <c r="C1500" t="s">
        <v>1837</v>
      </c>
      <c r="D1500" s="11" t="s">
        <v>3337</v>
      </c>
      <c r="E1500" t="s">
        <v>130</v>
      </c>
    </row>
    <row r="1501" spans="1:5">
      <c r="A1501" s="11">
        <v>1003</v>
      </c>
      <c r="B1501" s="11">
        <v>219</v>
      </c>
      <c r="C1501" t="s">
        <v>3338</v>
      </c>
      <c r="D1501" s="11" t="s">
        <v>3339</v>
      </c>
      <c r="E1501" t="s">
        <v>1925</v>
      </c>
    </row>
    <row r="1502" spans="1:5">
      <c r="A1502" s="11">
        <v>2426</v>
      </c>
      <c r="B1502" s="11">
        <v>40</v>
      </c>
      <c r="C1502" t="s">
        <v>7772</v>
      </c>
      <c r="D1502" s="11" t="s">
        <v>3802</v>
      </c>
      <c r="E1502" t="s">
        <v>138</v>
      </c>
    </row>
    <row r="1503" spans="1:5">
      <c r="A1503" s="11">
        <v>1821</v>
      </c>
      <c r="B1503" s="11">
        <v>90</v>
      </c>
      <c r="C1503" t="s">
        <v>7773</v>
      </c>
      <c r="D1503" s="11" t="s">
        <v>2449</v>
      </c>
      <c r="E1503" t="s">
        <v>1002</v>
      </c>
    </row>
    <row r="1504" spans="1:5">
      <c r="A1504" s="11">
        <v>2270</v>
      </c>
      <c r="B1504" s="11">
        <v>50</v>
      </c>
      <c r="C1504" t="s">
        <v>10272</v>
      </c>
      <c r="D1504" s="11" t="s">
        <v>4272</v>
      </c>
      <c r="E1504" t="s">
        <v>122</v>
      </c>
    </row>
    <row r="1505" spans="1:5">
      <c r="A1505" s="11">
        <v>3518</v>
      </c>
      <c r="B1505" s="11">
        <v>6</v>
      </c>
      <c r="C1505" t="s">
        <v>3341</v>
      </c>
      <c r="D1505" s="11" t="s">
        <v>3342</v>
      </c>
      <c r="E1505" t="s">
        <v>124</v>
      </c>
    </row>
    <row r="1506" spans="1:5">
      <c r="A1506" s="11">
        <v>2751</v>
      </c>
      <c r="B1506" s="11">
        <v>25</v>
      </c>
      <c r="C1506" t="s">
        <v>10273</v>
      </c>
      <c r="D1506" s="11" t="s">
        <v>4227</v>
      </c>
      <c r="E1506" t="s">
        <v>238</v>
      </c>
    </row>
    <row r="1507" spans="1:5">
      <c r="A1507" s="11">
        <v>4138</v>
      </c>
      <c r="B1507" s="11">
        <v>0</v>
      </c>
      <c r="C1507" t="s">
        <v>10274</v>
      </c>
      <c r="D1507" s="11" t="s">
        <v>8540</v>
      </c>
      <c r="E1507" t="s">
        <v>251</v>
      </c>
    </row>
    <row r="1508" spans="1:5">
      <c r="A1508" s="11">
        <v>4138</v>
      </c>
      <c r="B1508" s="11">
        <v>0</v>
      </c>
      <c r="C1508" t="s">
        <v>10275</v>
      </c>
      <c r="D1508" s="11" t="s">
        <v>4250</v>
      </c>
      <c r="E1508" t="s">
        <v>142</v>
      </c>
    </row>
    <row r="1509" spans="1:5">
      <c r="A1509" s="11">
        <v>4138</v>
      </c>
      <c r="B1509" s="11">
        <v>0</v>
      </c>
      <c r="C1509" t="s">
        <v>3343</v>
      </c>
      <c r="D1509" s="11" t="s">
        <v>3344</v>
      </c>
      <c r="E1509" t="s">
        <v>748</v>
      </c>
    </row>
    <row r="1510" spans="1:5">
      <c r="A1510" s="11">
        <v>796</v>
      </c>
      <c r="B1510" s="11">
        <v>294</v>
      </c>
      <c r="C1510" t="s">
        <v>3345</v>
      </c>
      <c r="D1510" s="11" t="s">
        <v>2292</v>
      </c>
      <c r="E1510" t="s">
        <v>790</v>
      </c>
    </row>
    <row r="1511" spans="1:5">
      <c r="A1511" s="11">
        <v>2270</v>
      </c>
      <c r="B1511" s="11">
        <v>50</v>
      </c>
      <c r="C1511" t="s">
        <v>10276</v>
      </c>
      <c r="D1511" s="11" t="s">
        <v>4674</v>
      </c>
      <c r="E1511" t="s">
        <v>149</v>
      </c>
    </row>
    <row r="1512" spans="1:5">
      <c r="A1512" s="11">
        <v>164</v>
      </c>
      <c r="B1512" s="11">
        <v>1015</v>
      </c>
      <c r="C1512" t="s">
        <v>3346</v>
      </c>
      <c r="D1512" s="11" t="s">
        <v>1290</v>
      </c>
      <c r="E1512" t="s">
        <v>124</v>
      </c>
    </row>
    <row r="1513" spans="1:5">
      <c r="A1513" s="11">
        <v>3518</v>
      </c>
      <c r="B1513" s="11">
        <v>6</v>
      </c>
      <c r="C1513" t="s">
        <v>7774</v>
      </c>
      <c r="D1513" s="11" t="s">
        <v>4891</v>
      </c>
      <c r="E1513" t="s">
        <v>1619</v>
      </c>
    </row>
    <row r="1514" spans="1:5">
      <c r="A1514" s="11">
        <v>1865</v>
      </c>
      <c r="B1514" s="11">
        <v>85</v>
      </c>
      <c r="C1514" t="s">
        <v>3347</v>
      </c>
      <c r="D1514" s="11" t="s">
        <v>2313</v>
      </c>
      <c r="E1514" t="s">
        <v>747</v>
      </c>
    </row>
    <row r="1515" spans="1:5">
      <c r="A1515" s="11">
        <v>508</v>
      </c>
      <c r="B1515" s="11">
        <v>486</v>
      </c>
      <c r="C1515" t="s">
        <v>899</v>
      </c>
      <c r="D1515" s="11" t="s">
        <v>900</v>
      </c>
      <c r="E1515" t="s">
        <v>747</v>
      </c>
    </row>
    <row r="1516" spans="1:5">
      <c r="A1516" s="11">
        <v>4138</v>
      </c>
      <c r="B1516" s="11">
        <v>0</v>
      </c>
      <c r="C1516" t="s">
        <v>10277</v>
      </c>
      <c r="D1516" s="11" t="s">
        <v>2084</v>
      </c>
      <c r="E1516" t="s">
        <v>122</v>
      </c>
    </row>
    <row r="1517" spans="1:5">
      <c r="A1517" s="11">
        <v>3323</v>
      </c>
      <c r="B1517" s="11">
        <v>9</v>
      </c>
      <c r="C1517" t="s">
        <v>10278</v>
      </c>
      <c r="D1517" s="11" t="s">
        <v>10279</v>
      </c>
      <c r="E1517" t="s">
        <v>1570</v>
      </c>
    </row>
    <row r="1518" spans="1:5">
      <c r="A1518" s="11">
        <v>1625</v>
      </c>
      <c r="B1518" s="11">
        <v>108</v>
      </c>
      <c r="C1518" t="s">
        <v>3348</v>
      </c>
      <c r="D1518" s="11" t="s">
        <v>3349</v>
      </c>
      <c r="E1518" t="s">
        <v>1061</v>
      </c>
    </row>
    <row r="1519" spans="1:5">
      <c r="A1519" s="11">
        <v>983</v>
      </c>
      <c r="B1519" s="11">
        <v>226</v>
      </c>
      <c r="C1519" t="s">
        <v>3350</v>
      </c>
      <c r="D1519" s="11" t="s">
        <v>2554</v>
      </c>
      <c r="E1519" t="s">
        <v>1288</v>
      </c>
    </row>
    <row r="1520" spans="1:5">
      <c r="A1520" s="11">
        <v>68</v>
      </c>
      <c r="B1520" s="11">
        <v>1363</v>
      </c>
      <c r="C1520" t="s">
        <v>1135</v>
      </c>
      <c r="D1520" s="11" t="s">
        <v>3351</v>
      </c>
      <c r="E1520" t="s">
        <v>745</v>
      </c>
    </row>
    <row r="1521" spans="1:5">
      <c r="A1521" s="11">
        <v>1349</v>
      </c>
      <c r="B1521" s="11">
        <v>150</v>
      </c>
      <c r="C1521" t="s">
        <v>3353</v>
      </c>
      <c r="D1521" s="11" t="s">
        <v>3354</v>
      </c>
      <c r="E1521" t="s">
        <v>449</v>
      </c>
    </row>
    <row r="1522" spans="1:5">
      <c r="A1522" s="11">
        <v>4138</v>
      </c>
      <c r="B1522" s="11">
        <v>0</v>
      </c>
      <c r="C1522" t="s">
        <v>3353</v>
      </c>
      <c r="D1522" s="11" t="s">
        <v>10280</v>
      </c>
      <c r="E1522" t="s">
        <v>565</v>
      </c>
    </row>
    <row r="1523" spans="1:5">
      <c r="A1523" s="11">
        <v>2110</v>
      </c>
      <c r="B1523" s="11">
        <v>63</v>
      </c>
      <c r="C1523" t="s">
        <v>3355</v>
      </c>
      <c r="D1523" s="11" t="s">
        <v>2062</v>
      </c>
      <c r="E1523" t="s">
        <v>1079</v>
      </c>
    </row>
    <row r="1524" spans="1:5">
      <c r="A1524" s="11">
        <v>3445</v>
      </c>
      <c r="B1524" s="11">
        <v>7</v>
      </c>
      <c r="C1524" t="s">
        <v>7775</v>
      </c>
      <c r="D1524" s="11" t="s">
        <v>2030</v>
      </c>
      <c r="E1524" t="s">
        <v>2489</v>
      </c>
    </row>
    <row r="1525" spans="1:5">
      <c r="A1525" s="11">
        <v>2311</v>
      </c>
      <c r="B1525" s="11">
        <v>47</v>
      </c>
      <c r="C1525" t="s">
        <v>3356</v>
      </c>
      <c r="D1525" s="11" t="s">
        <v>3357</v>
      </c>
      <c r="E1525" t="s">
        <v>938</v>
      </c>
    </row>
    <row r="1526" spans="1:5">
      <c r="A1526" s="11">
        <v>3612</v>
      </c>
      <c r="B1526" s="11">
        <v>5</v>
      </c>
      <c r="C1526" t="s">
        <v>7776</v>
      </c>
      <c r="D1526" s="11" t="s">
        <v>5671</v>
      </c>
      <c r="E1526" t="s">
        <v>744</v>
      </c>
    </row>
    <row r="1527" spans="1:5">
      <c r="A1527" s="11">
        <v>2139</v>
      </c>
      <c r="B1527" s="11">
        <v>61</v>
      </c>
      <c r="C1527" t="s">
        <v>3358</v>
      </c>
      <c r="D1527" s="11" t="s">
        <v>3359</v>
      </c>
      <c r="E1527" t="s">
        <v>124</v>
      </c>
    </row>
    <row r="1528" spans="1:5">
      <c r="A1528" s="11">
        <v>1503</v>
      </c>
      <c r="B1528" s="11">
        <v>125</v>
      </c>
      <c r="C1528" t="s">
        <v>7777</v>
      </c>
      <c r="D1528" s="11" t="s">
        <v>3361</v>
      </c>
      <c r="E1528" t="s">
        <v>137</v>
      </c>
    </row>
    <row r="1529" spans="1:5">
      <c r="A1529" s="11">
        <v>600</v>
      </c>
      <c r="B1529" s="11">
        <v>410</v>
      </c>
      <c r="C1529" t="s">
        <v>10281</v>
      </c>
      <c r="D1529" s="11" t="s">
        <v>10282</v>
      </c>
      <c r="E1529" t="s">
        <v>996</v>
      </c>
    </row>
    <row r="1530" spans="1:5">
      <c r="A1530" s="11">
        <v>3323</v>
      </c>
      <c r="B1530" s="11">
        <v>9</v>
      </c>
      <c r="C1530" t="s">
        <v>3362</v>
      </c>
      <c r="D1530" s="11" t="s">
        <v>2563</v>
      </c>
      <c r="E1530" t="s">
        <v>1263</v>
      </c>
    </row>
    <row r="1531" spans="1:5">
      <c r="A1531" s="11">
        <v>1702</v>
      </c>
      <c r="B1531" s="11">
        <v>101</v>
      </c>
      <c r="C1531" t="s">
        <v>1602</v>
      </c>
      <c r="D1531" s="11" t="s">
        <v>2597</v>
      </c>
      <c r="E1531" t="s">
        <v>136</v>
      </c>
    </row>
    <row r="1532" spans="1:5">
      <c r="A1532" s="11">
        <v>4138</v>
      </c>
      <c r="B1532" s="11">
        <v>0</v>
      </c>
      <c r="C1532" t="s">
        <v>10283</v>
      </c>
      <c r="D1532" s="11" t="s">
        <v>4851</v>
      </c>
      <c r="E1532" t="s">
        <v>997</v>
      </c>
    </row>
    <row r="1533" spans="1:5">
      <c r="A1533" s="11">
        <v>464</v>
      </c>
      <c r="B1533" s="11">
        <v>532</v>
      </c>
      <c r="C1533" t="s">
        <v>3364</v>
      </c>
      <c r="D1533" s="11" t="s">
        <v>1596</v>
      </c>
      <c r="E1533" t="s">
        <v>2489</v>
      </c>
    </row>
    <row r="1534" spans="1:5">
      <c r="A1534" s="11">
        <v>4138</v>
      </c>
      <c r="B1534" s="11">
        <v>0</v>
      </c>
      <c r="C1534" t="s">
        <v>10284</v>
      </c>
      <c r="D1534" s="11" t="s">
        <v>9685</v>
      </c>
      <c r="E1534" t="s">
        <v>268</v>
      </c>
    </row>
    <row r="1535" spans="1:5">
      <c r="A1535" s="11">
        <v>2771</v>
      </c>
      <c r="B1535" s="11">
        <v>24</v>
      </c>
      <c r="C1535" t="s">
        <v>10285</v>
      </c>
      <c r="D1535" s="11" t="s">
        <v>3365</v>
      </c>
      <c r="E1535" t="s">
        <v>1646</v>
      </c>
    </row>
    <row r="1536" spans="1:5">
      <c r="A1536" s="11">
        <v>3709</v>
      </c>
      <c r="B1536" s="11">
        <v>4</v>
      </c>
      <c r="C1536" t="s">
        <v>10286</v>
      </c>
      <c r="D1536" s="11" t="s">
        <v>10287</v>
      </c>
      <c r="E1536" t="s">
        <v>5773</v>
      </c>
    </row>
    <row r="1537" spans="1:5">
      <c r="A1537" s="11">
        <v>2957</v>
      </c>
      <c r="B1537" s="11">
        <v>18</v>
      </c>
      <c r="C1537" t="s">
        <v>3366</v>
      </c>
      <c r="D1537" s="11" t="s">
        <v>3367</v>
      </c>
      <c r="E1537" t="s">
        <v>124</v>
      </c>
    </row>
    <row r="1538" spans="1:5">
      <c r="A1538" s="11">
        <v>4138</v>
      </c>
      <c r="B1538" s="11">
        <v>0</v>
      </c>
      <c r="C1538" t="s">
        <v>7778</v>
      </c>
      <c r="D1538" s="11" t="s">
        <v>5961</v>
      </c>
      <c r="E1538" t="s">
        <v>124</v>
      </c>
    </row>
    <row r="1539" spans="1:5">
      <c r="A1539" s="11">
        <v>1739</v>
      </c>
      <c r="B1539" s="11">
        <v>98</v>
      </c>
      <c r="C1539" t="s">
        <v>3368</v>
      </c>
      <c r="D1539" s="11" t="s">
        <v>3369</v>
      </c>
      <c r="E1539" t="s">
        <v>138</v>
      </c>
    </row>
    <row r="1540" spans="1:5">
      <c r="A1540" s="11">
        <v>1349</v>
      </c>
      <c r="B1540" s="11">
        <v>150</v>
      </c>
      <c r="C1540" t="s">
        <v>3370</v>
      </c>
      <c r="D1540" s="11" t="s">
        <v>3371</v>
      </c>
      <c r="E1540" t="s">
        <v>1065</v>
      </c>
    </row>
    <row r="1541" spans="1:5">
      <c r="A1541" s="11">
        <v>2123</v>
      </c>
      <c r="B1541" s="11">
        <v>62</v>
      </c>
      <c r="C1541" t="s">
        <v>3372</v>
      </c>
      <c r="D1541" s="11" t="s">
        <v>3373</v>
      </c>
      <c r="E1541" t="s">
        <v>744</v>
      </c>
    </row>
    <row r="1542" spans="1:5">
      <c r="A1542" s="11">
        <v>1963</v>
      </c>
      <c r="B1542" s="11">
        <v>76</v>
      </c>
      <c r="C1542" t="s">
        <v>3374</v>
      </c>
      <c r="D1542" s="11" t="s">
        <v>2681</v>
      </c>
      <c r="E1542" t="s">
        <v>128</v>
      </c>
    </row>
    <row r="1543" spans="1:5">
      <c r="A1543" s="11">
        <v>4138</v>
      </c>
      <c r="B1543" s="11">
        <v>0</v>
      </c>
      <c r="C1543" t="s">
        <v>3375</v>
      </c>
      <c r="D1543" s="11" t="s">
        <v>2024</v>
      </c>
      <c r="E1543" t="s">
        <v>124</v>
      </c>
    </row>
    <row r="1544" spans="1:5">
      <c r="A1544" s="11">
        <v>3386</v>
      </c>
      <c r="B1544" s="11">
        <v>8</v>
      </c>
      <c r="C1544" t="s">
        <v>7779</v>
      </c>
      <c r="D1544" s="11" t="s">
        <v>2454</v>
      </c>
      <c r="E1544" t="s">
        <v>2630</v>
      </c>
    </row>
    <row r="1545" spans="1:5">
      <c r="A1545" s="11">
        <v>3255</v>
      </c>
      <c r="B1545" s="11">
        <v>10</v>
      </c>
      <c r="C1545" t="s">
        <v>10288</v>
      </c>
      <c r="D1545" s="11" t="s">
        <v>10289</v>
      </c>
      <c r="E1545" t="s">
        <v>223</v>
      </c>
    </row>
    <row r="1546" spans="1:5">
      <c r="A1546" s="11">
        <v>1416</v>
      </c>
      <c r="B1546" s="11">
        <v>139</v>
      </c>
      <c r="C1546" t="s">
        <v>3376</v>
      </c>
      <c r="D1546" s="11" t="s">
        <v>3377</v>
      </c>
      <c r="E1546" t="s">
        <v>223</v>
      </c>
    </row>
    <row r="1547" spans="1:5">
      <c r="A1547" s="11">
        <v>834</v>
      </c>
      <c r="B1547" s="11">
        <v>282</v>
      </c>
      <c r="C1547" t="s">
        <v>7780</v>
      </c>
      <c r="D1547" s="11" t="s">
        <v>168</v>
      </c>
      <c r="E1547" t="s">
        <v>133</v>
      </c>
    </row>
    <row r="1548" spans="1:5">
      <c r="A1548" s="11">
        <v>1297</v>
      </c>
      <c r="B1548" s="11">
        <v>157</v>
      </c>
      <c r="C1548" t="s">
        <v>3378</v>
      </c>
      <c r="D1548" s="11" t="s">
        <v>3379</v>
      </c>
      <c r="E1548" t="s">
        <v>814</v>
      </c>
    </row>
    <row r="1549" spans="1:5">
      <c r="A1549" s="11">
        <v>3078</v>
      </c>
      <c r="B1549" s="11">
        <v>14</v>
      </c>
      <c r="C1549" t="s">
        <v>10290</v>
      </c>
      <c r="D1549" s="11" t="s">
        <v>5329</v>
      </c>
      <c r="E1549" t="s">
        <v>952</v>
      </c>
    </row>
    <row r="1550" spans="1:5">
      <c r="A1550" s="11">
        <v>2405</v>
      </c>
      <c r="B1550" s="11">
        <v>41</v>
      </c>
      <c r="C1550" t="s">
        <v>3382</v>
      </c>
      <c r="D1550" s="11" t="s">
        <v>3383</v>
      </c>
      <c r="E1550" t="s">
        <v>740</v>
      </c>
    </row>
    <row r="1551" spans="1:5">
      <c r="A1551" s="11">
        <v>2609</v>
      </c>
      <c r="B1551" s="11">
        <v>30</v>
      </c>
      <c r="C1551" t="s">
        <v>7781</v>
      </c>
      <c r="D1551" s="11" t="s">
        <v>7660</v>
      </c>
      <c r="E1551" t="s">
        <v>128</v>
      </c>
    </row>
    <row r="1552" spans="1:5">
      <c r="A1552" s="11">
        <v>2483</v>
      </c>
      <c r="B1552" s="11">
        <v>37</v>
      </c>
      <c r="C1552" t="s">
        <v>10291</v>
      </c>
      <c r="D1552" s="11" t="s">
        <v>6915</v>
      </c>
      <c r="E1552" t="s">
        <v>129</v>
      </c>
    </row>
    <row r="1553" spans="1:5">
      <c r="A1553" s="11">
        <v>971</v>
      </c>
      <c r="B1553" s="11">
        <v>230</v>
      </c>
      <c r="C1553" t="s">
        <v>7782</v>
      </c>
      <c r="D1553" s="11" t="s">
        <v>7783</v>
      </c>
      <c r="E1553" t="s">
        <v>1115</v>
      </c>
    </row>
    <row r="1554" spans="1:5">
      <c r="A1554" s="11">
        <v>2362</v>
      </c>
      <c r="B1554" s="11">
        <v>44</v>
      </c>
      <c r="C1554" t="s">
        <v>3385</v>
      </c>
      <c r="D1554" s="11" t="s">
        <v>3386</v>
      </c>
      <c r="E1554" t="s">
        <v>1115</v>
      </c>
    </row>
    <row r="1555" spans="1:5">
      <c r="A1555" s="11">
        <v>3518</v>
      </c>
      <c r="B1555" s="11">
        <v>6</v>
      </c>
      <c r="C1555" t="s">
        <v>10292</v>
      </c>
      <c r="D1555" s="11" t="s">
        <v>3098</v>
      </c>
      <c r="E1555" t="s">
        <v>204</v>
      </c>
    </row>
    <row r="1556" spans="1:5">
      <c r="A1556" s="11">
        <v>4138</v>
      </c>
      <c r="B1556" s="11">
        <v>0</v>
      </c>
      <c r="C1556" t="s">
        <v>10293</v>
      </c>
      <c r="D1556" s="11" t="s">
        <v>5994</v>
      </c>
      <c r="E1556" t="s">
        <v>845</v>
      </c>
    </row>
    <row r="1557" spans="1:5">
      <c r="A1557" s="11">
        <v>3896</v>
      </c>
      <c r="B1557" s="11">
        <v>2</v>
      </c>
      <c r="C1557" t="s">
        <v>10294</v>
      </c>
      <c r="D1557" s="11" t="s">
        <v>470</v>
      </c>
      <c r="E1557" t="s">
        <v>740</v>
      </c>
    </row>
    <row r="1558" spans="1:5">
      <c r="A1558" s="11">
        <v>876</v>
      </c>
      <c r="B1558" s="11">
        <v>265</v>
      </c>
      <c r="C1558" t="s">
        <v>10295</v>
      </c>
      <c r="D1558" s="11" t="s">
        <v>898</v>
      </c>
      <c r="E1558" t="s">
        <v>128</v>
      </c>
    </row>
    <row r="1559" spans="1:5">
      <c r="A1559" s="11">
        <v>430</v>
      </c>
      <c r="B1559" s="11">
        <v>560</v>
      </c>
      <c r="C1559" t="s">
        <v>1136</v>
      </c>
      <c r="D1559" s="11" t="s">
        <v>1137</v>
      </c>
      <c r="E1559" t="s">
        <v>122</v>
      </c>
    </row>
    <row r="1560" spans="1:5">
      <c r="A1560" s="11">
        <v>3078</v>
      </c>
      <c r="B1560" s="11">
        <v>14</v>
      </c>
      <c r="C1560" t="s">
        <v>3388</v>
      </c>
      <c r="D1560" s="11" t="s">
        <v>7784</v>
      </c>
      <c r="E1560" t="s">
        <v>162</v>
      </c>
    </row>
    <row r="1561" spans="1:5">
      <c r="A1561" s="11">
        <v>3518</v>
      </c>
      <c r="B1561" s="11">
        <v>6</v>
      </c>
      <c r="C1561" t="s">
        <v>3390</v>
      </c>
      <c r="D1561" s="11" t="s">
        <v>3391</v>
      </c>
      <c r="E1561" t="s">
        <v>124</v>
      </c>
    </row>
    <row r="1562" spans="1:5">
      <c r="A1562" s="11">
        <v>4138</v>
      </c>
      <c r="B1562" s="11">
        <v>0</v>
      </c>
      <c r="C1562" t="s">
        <v>10296</v>
      </c>
      <c r="D1562" s="11" t="s">
        <v>10297</v>
      </c>
      <c r="E1562" t="s">
        <v>769</v>
      </c>
    </row>
    <row r="1563" spans="1:5">
      <c r="A1563" s="11">
        <v>4138</v>
      </c>
      <c r="B1563" s="11">
        <v>0</v>
      </c>
      <c r="C1563" t="s">
        <v>10298</v>
      </c>
      <c r="D1563" s="11" t="s">
        <v>10299</v>
      </c>
      <c r="E1563" t="s">
        <v>747</v>
      </c>
    </row>
    <row r="1564" spans="1:5">
      <c r="A1564" s="11">
        <v>134</v>
      </c>
      <c r="B1564" s="11">
        <v>1111</v>
      </c>
      <c r="C1564" t="s">
        <v>1138</v>
      </c>
      <c r="D1564" s="11" t="s">
        <v>1139</v>
      </c>
      <c r="E1564" t="s">
        <v>144</v>
      </c>
    </row>
    <row r="1565" spans="1:5">
      <c r="A1565" s="11">
        <v>1711</v>
      </c>
      <c r="B1565" s="11">
        <v>100</v>
      </c>
      <c r="C1565" t="s">
        <v>10300</v>
      </c>
      <c r="D1565" s="11" t="s">
        <v>10301</v>
      </c>
      <c r="E1565" t="s">
        <v>759</v>
      </c>
    </row>
    <row r="1566" spans="1:5">
      <c r="A1566" s="11">
        <v>3809</v>
      </c>
      <c r="B1566" s="11">
        <v>3</v>
      </c>
      <c r="C1566" t="s">
        <v>10302</v>
      </c>
      <c r="D1566" s="11" t="s">
        <v>9162</v>
      </c>
      <c r="E1566" t="s">
        <v>124</v>
      </c>
    </row>
    <row r="1567" spans="1:5">
      <c r="A1567" s="11">
        <v>4138</v>
      </c>
      <c r="B1567" s="11">
        <v>0</v>
      </c>
      <c r="C1567" t="s">
        <v>10303</v>
      </c>
      <c r="D1567" s="11" t="s">
        <v>3919</v>
      </c>
      <c r="E1567" t="s">
        <v>1324</v>
      </c>
    </row>
    <row r="1568" spans="1:5">
      <c r="A1568" s="11">
        <v>3709</v>
      </c>
      <c r="B1568" s="11">
        <v>4</v>
      </c>
      <c r="C1568" t="s">
        <v>10304</v>
      </c>
      <c r="D1568" s="11" t="s">
        <v>2285</v>
      </c>
      <c r="E1568" t="s">
        <v>128</v>
      </c>
    </row>
    <row r="1569" spans="1:5">
      <c r="A1569" s="11">
        <v>4138</v>
      </c>
      <c r="B1569" s="11">
        <v>0</v>
      </c>
      <c r="C1569" t="s">
        <v>10305</v>
      </c>
      <c r="D1569" s="11" t="s">
        <v>10306</v>
      </c>
      <c r="E1569" t="s">
        <v>758</v>
      </c>
    </row>
    <row r="1570" spans="1:5">
      <c r="A1570" s="11">
        <v>3709</v>
      </c>
      <c r="B1570" s="11">
        <v>4</v>
      </c>
      <c r="C1570" t="s">
        <v>10307</v>
      </c>
      <c r="D1570" s="11" t="s">
        <v>4285</v>
      </c>
      <c r="E1570" t="s">
        <v>138</v>
      </c>
    </row>
    <row r="1571" spans="1:5">
      <c r="A1571" s="11">
        <v>2639</v>
      </c>
      <c r="B1571" s="11">
        <v>29</v>
      </c>
      <c r="C1571" t="s">
        <v>10308</v>
      </c>
      <c r="D1571" s="11" t="s">
        <v>3504</v>
      </c>
      <c r="E1571" t="s">
        <v>884</v>
      </c>
    </row>
    <row r="1572" spans="1:5">
      <c r="A1572" s="11">
        <v>1917</v>
      </c>
      <c r="B1572" s="11">
        <v>80</v>
      </c>
      <c r="C1572" t="s">
        <v>3396</v>
      </c>
      <c r="D1572" s="11" t="s">
        <v>3397</v>
      </c>
      <c r="E1572" t="s">
        <v>1115</v>
      </c>
    </row>
    <row r="1573" spans="1:5">
      <c r="A1573" s="11">
        <v>1083</v>
      </c>
      <c r="B1573" s="11">
        <v>202</v>
      </c>
      <c r="C1573" t="s">
        <v>3399</v>
      </c>
      <c r="D1573" s="11" t="s">
        <v>1026</v>
      </c>
      <c r="E1573" t="s">
        <v>164</v>
      </c>
    </row>
    <row r="1574" spans="1:5">
      <c r="A1574" s="11">
        <v>4138</v>
      </c>
      <c r="B1574" s="11">
        <v>0</v>
      </c>
      <c r="C1574" t="s">
        <v>10309</v>
      </c>
      <c r="D1574" s="11" t="s">
        <v>5582</v>
      </c>
      <c r="E1574" t="s">
        <v>128</v>
      </c>
    </row>
    <row r="1575" spans="1:5">
      <c r="A1575" s="11">
        <v>3323</v>
      </c>
      <c r="B1575" s="11">
        <v>9</v>
      </c>
      <c r="C1575" t="s">
        <v>10310</v>
      </c>
      <c r="D1575" s="11" t="s">
        <v>10311</v>
      </c>
      <c r="E1575" t="s">
        <v>128</v>
      </c>
    </row>
    <row r="1576" spans="1:5">
      <c r="A1576" s="11">
        <v>4138</v>
      </c>
      <c r="B1576" s="11">
        <v>0</v>
      </c>
      <c r="C1576" t="s">
        <v>10312</v>
      </c>
      <c r="D1576" s="11" t="s">
        <v>10313</v>
      </c>
      <c r="E1576" t="s">
        <v>769</v>
      </c>
    </row>
    <row r="1577" spans="1:5">
      <c r="A1577" s="11">
        <v>3809</v>
      </c>
      <c r="B1577" s="11">
        <v>3</v>
      </c>
      <c r="C1577" t="s">
        <v>10314</v>
      </c>
      <c r="D1577" s="11" t="s">
        <v>3415</v>
      </c>
      <c r="E1577" t="s">
        <v>1467</v>
      </c>
    </row>
    <row r="1578" spans="1:5">
      <c r="A1578" s="11">
        <v>914</v>
      </c>
      <c r="B1578" s="11">
        <v>248</v>
      </c>
      <c r="C1578" t="s">
        <v>7785</v>
      </c>
      <c r="D1578" s="11" t="s">
        <v>7786</v>
      </c>
      <c r="E1578" t="s">
        <v>149</v>
      </c>
    </row>
    <row r="1579" spans="1:5">
      <c r="A1579" s="11">
        <v>4138</v>
      </c>
      <c r="B1579" s="11">
        <v>0</v>
      </c>
      <c r="C1579" t="s">
        <v>10315</v>
      </c>
      <c r="D1579" s="11" t="s">
        <v>9322</v>
      </c>
      <c r="E1579" t="s">
        <v>751</v>
      </c>
    </row>
    <row r="1580" spans="1:5">
      <c r="A1580" s="11">
        <v>314</v>
      </c>
      <c r="B1580" s="11">
        <v>710</v>
      </c>
      <c r="C1580" t="s">
        <v>7787</v>
      </c>
      <c r="D1580" s="11" t="s">
        <v>7788</v>
      </c>
      <c r="E1580" t="s">
        <v>764</v>
      </c>
    </row>
    <row r="1581" spans="1:5">
      <c r="A1581" s="11">
        <v>3445</v>
      </c>
      <c r="B1581" s="11">
        <v>7</v>
      </c>
      <c r="C1581" t="s">
        <v>10316</v>
      </c>
      <c r="D1581" s="11" t="s">
        <v>7764</v>
      </c>
      <c r="E1581" t="s">
        <v>126</v>
      </c>
    </row>
    <row r="1582" spans="1:5">
      <c r="A1582" s="11">
        <v>4138</v>
      </c>
      <c r="B1582" s="11">
        <v>0</v>
      </c>
      <c r="C1582" t="s">
        <v>7789</v>
      </c>
      <c r="D1582" s="11" t="s">
        <v>5933</v>
      </c>
      <c r="E1582" t="s">
        <v>128</v>
      </c>
    </row>
    <row r="1583" spans="1:5">
      <c r="A1583" s="11">
        <v>1876</v>
      </c>
      <c r="B1583" s="11">
        <v>84</v>
      </c>
      <c r="C1583" t="s">
        <v>3400</v>
      </c>
      <c r="D1583" s="11" t="s">
        <v>3401</v>
      </c>
      <c r="E1583" t="s">
        <v>130</v>
      </c>
    </row>
    <row r="1584" spans="1:5">
      <c r="A1584" s="11">
        <v>868</v>
      </c>
      <c r="B1584" s="11">
        <v>268</v>
      </c>
      <c r="C1584" t="s">
        <v>3402</v>
      </c>
      <c r="D1584" s="11" t="s">
        <v>3403</v>
      </c>
      <c r="E1584" t="s">
        <v>130</v>
      </c>
    </row>
    <row r="1585" spans="1:5">
      <c r="A1585" s="11">
        <v>434</v>
      </c>
      <c r="B1585" s="11">
        <v>555</v>
      </c>
      <c r="C1585" t="s">
        <v>10317</v>
      </c>
      <c r="D1585" s="11" t="s">
        <v>10318</v>
      </c>
      <c r="E1585" t="s">
        <v>742</v>
      </c>
    </row>
    <row r="1586" spans="1:5">
      <c r="A1586" s="11">
        <v>4138</v>
      </c>
      <c r="B1586" s="11">
        <v>0</v>
      </c>
      <c r="C1586" t="s">
        <v>3404</v>
      </c>
      <c r="D1586" s="11" t="s">
        <v>3405</v>
      </c>
      <c r="E1586" t="s">
        <v>122</v>
      </c>
    </row>
    <row r="1587" spans="1:5">
      <c r="A1587" s="11">
        <v>272</v>
      </c>
      <c r="B1587" s="11">
        <v>797</v>
      </c>
      <c r="C1587" t="s">
        <v>1141</v>
      </c>
      <c r="D1587" s="11" t="s">
        <v>1142</v>
      </c>
      <c r="E1587" t="s">
        <v>128</v>
      </c>
    </row>
    <row r="1588" spans="1:5">
      <c r="A1588" s="11">
        <v>4138</v>
      </c>
      <c r="B1588" s="11">
        <v>0</v>
      </c>
      <c r="C1588" t="s">
        <v>10319</v>
      </c>
      <c r="D1588" s="11" t="s">
        <v>5787</v>
      </c>
      <c r="E1588" t="s">
        <v>758</v>
      </c>
    </row>
    <row r="1589" spans="1:5">
      <c r="A1589" s="11">
        <v>3896</v>
      </c>
      <c r="B1589" s="11">
        <v>2</v>
      </c>
      <c r="C1589" t="s">
        <v>10320</v>
      </c>
      <c r="D1589" s="11" t="s">
        <v>2396</v>
      </c>
      <c r="E1589" t="s">
        <v>1131</v>
      </c>
    </row>
    <row r="1590" spans="1:5">
      <c r="A1590" s="11">
        <v>1785</v>
      </c>
      <c r="B1590" s="11">
        <v>93</v>
      </c>
      <c r="C1590" t="s">
        <v>3407</v>
      </c>
      <c r="D1590" s="11" t="s">
        <v>3408</v>
      </c>
      <c r="E1590" t="s">
        <v>268</v>
      </c>
    </row>
    <row r="1591" spans="1:5">
      <c r="A1591" s="11">
        <v>3518</v>
      </c>
      <c r="B1591" s="11">
        <v>6</v>
      </c>
      <c r="C1591" t="s">
        <v>10321</v>
      </c>
      <c r="D1591" s="11" t="s">
        <v>7486</v>
      </c>
      <c r="E1591" t="s">
        <v>251</v>
      </c>
    </row>
    <row r="1592" spans="1:5">
      <c r="A1592" s="11">
        <v>3896</v>
      </c>
      <c r="B1592" s="11">
        <v>2</v>
      </c>
      <c r="C1592" t="s">
        <v>10322</v>
      </c>
      <c r="D1592" s="11" t="s">
        <v>7698</v>
      </c>
      <c r="E1592" t="s">
        <v>906</v>
      </c>
    </row>
    <row r="1593" spans="1:5">
      <c r="A1593" s="11">
        <v>686</v>
      </c>
      <c r="B1593" s="11">
        <v>347</v>
      </c>
      <c r="C1593" t="s">
        <v>910</v>
      </c>
      <c r="D1593" s="11" t="s">
        <v>911</v>
      </c>
      <c r="E1593" t="s">
        <v>124</v>
      </c>
    </row>
    <row r="1594" spans="1:5">
      <c r="A1594" s="11">
        <v>274</v>
      </c>
      <c r="B1594" s="11">
        <v>789</v>
      </c>
      <c r="C1594" t="s">
        <v>912</v>
      </c>
      <c r="D1594" s="11" t="s">
        <v>913</v>
      </c>
      <c r="E1594" t="s">
        <v>124</v>
      </c>
    </row>
    <row r="1595" spans="1:5">
      <c r="A1595" s="11">
        <v>929</v>
      </c>
      <c r="B1595" s="11">
        <v>243</v>
      </c>
      <c r="C1595" t="s">
        <v>3409</v>
      </c>
      <c r="D1595" s="11" t="s">
        <v>3410</v>
      </c>
      <c r="E1595" t="s">
        <v>1002</v>
      </c>
    </row>
    <row r="1596" spans="1:5">
      <c r="A1596" s="11">
        <v>63</v>
      </c>
      <c r="B1596" s="11">
        <v>1380</v>
      </c>
      <c r="C1596" t="s">
        <v>914</v>
      </c>
      <c r="D1596" s="11" t="s">
        <v>896</v>
      </c>
      <c r="E1596" t="s">
        <v>742</v>
      </c>
    </row>
    <row r="1597" spans="1:5">
      <c r="A1597" s="11">
        <v>2053</v>
      </c>
      <c r="B1597" s="11">
        <v>67</v>
      </c>
      <c r="C1597" t="s">
        <v>7790</v>
      </c>
      <c r="D1597" s="11" t="s">
        <v>4576</v>
      </c>
      <c r="E1597" t="s">
        <v>1079</v>
      </c>
    </row>
    <row r="1598" spans="1:5">
      <c r="A1598" s="11">
        <v>4138</v>
      </c>
      <c r="B1598" s="11">
        <v>0</v>
      </c>
      <c r="C1598" t="s">
        <v>7791</v>
      </c>
      <c r="D1598" s="11" t="s">
        <v>3985</v>
      </c>
      <c r="E1598" t="s">
        <v>740</v>
      </c>
    </row>
    <row r="1599" spans="1:5">
      <c r="A1599" s="11">
        <v>4138</v>
      </c>
      <c r="B1599" s="11">
        <v>0</v>
      </c>
      <c r="C1599" t="s">
        <v>10323</v>
      </c>
      <c r="D1599" s="11" t="s">
        <v>3985</v>
      </c>
      <c r="E1599" t="s">
        <v>128</v>
      </c>
    </row>
    <row r="1600" spans="1:5">
      <c r="A1600" s="11">
        <v>4138</v>
      </c>
      <c r="B1600" s="11">
        <v>0</v>
      </c>
      <c r="C1600" t="s">
        <v>10324</v>
      </c>
      <c r="D1600" s="11" t="s">
        <v>5991</v>
      </c>
      <c r="E1600" t="s">
        <v>754</v>
      </c>
    </row>
    <row r="1601" spans="1:5">
      <c r="A1601" s="11">
        <v>546</v>
      </c>
      <c r="B1601" s="11">
        <v>452</v>
      </c>
      <c r="C1601" t="s">
        <v>3413</v>
      </c>
      <c r="D1601" s="11" t="s">
        <v>3414</v>
      </c>
      <c r="E1601" t="s">
        <v>1194</v>
      </c>
    </row>
    <row r="1602" spans="1:5">
      <c r="A1602" s="11">
        <v>449</v>
      </c>
      <c r="B1602" s="11">
        <v>544</v>
      </c>
      <c r="C1602" t="s">
        <v>1143</v>
      </c>
      <c r="D1602" s="11" t="s">
        <v>1144</v>
      </c>
      <c r="E1602" t="s">
        <v>139</v>
      </c>
    </row>
    <row r="1603" spans="1:5">
      <c r="A1603" s="11">
        <v>3518</v>
      </c>
      <c r="B1603" s="11">
        <v>6</v>
      </c>
      <c r="C1603" t="s">
        <v>7792</v>
      </c>
      <c r="D1603" s="11" t="s">
        <v>4555</v>
      </c>
      <c r="E1603" t="s">
        <v>996</v>
      </c>
    </row>
    <row r="1604" spans="1:5">
      <c r="A1604" s="11">
        <v>1899</v>
      </c>
      <c r="B1604" s="11">
        <v>82</v>
      </c>
      <c r="C1604" t="s">
        <v>3417</v>
      </c>
      <c r="D1604" s="11" t="s">
        <v>3418</v>
      </c>
      <c r="E1604" t="s">
        <v>149</v>
      </c>
    </row>
    <row r="1605" spans="1:5">
      <c r="A1605" s="11">
        <v>1884</v>
      </c>
      <c r="B1605" s="11">
        <v>83</v>
      </c>
      <c r="C1605" t="s">
        <v>10325</v>
      </c>
      <c r="D1605" s="11" t="s">
        <v>10326</v>
      </c>
      <c r="E1605" t="s">
        <v>754</v>
      </c>
    </row>
    <row r="1606" spans="1:5">
      <c r="A1606" s="11">
        <v>4138</v>
      </c>
      <c r="B1606" s="11">
        <v>0</v>
      </c>
      <c r="C1606" t="s">
        <v>10327</v>
      </c>
      <c r="D1606" s="11" t="s">
        <v>2531</v>
      </c>
      <c r="E1606" t="s">
        <v>1131</v>
      </c>
    </row>
    <row r="1607" spans="1:5">
      <c r="A1607" s="11">
        <v>2110</v>
      </c>
      <c r="B1607" s="11">
        <v>63</v>
      </c>
      <c r="C1607" t="s">
        <v>7793</v>
      </c>
      <c r="D1607" s="11" t="s">
        <v>3415</v>
      </c>
      <c r="E1607" t="s">
        <v>3416</v>
      </c>
    </row>
    <row r="1608" spans="1:5">
      <c r="A1608" s="11">
        <v>4138</v>
      </c>
      <c r="B1608" s="11">
        <v>0</v>
      </c>
      <c r="C1608" t="s">
        <v>7794</v>
      </c>
      <c r="D1608" s="11" t="s">
        <v>1069</v>
      </c>
      <c r="E1608" t="s">
        <v>131</v>
      </c>
    </row>
    <row r="1609" spans="1:5">
      <c r="A1609" s="11">
        <v>3896</v>
      </c>
      <c r="B1609" s="11">
        <v>2</v>
      </c>
      <c r="C1609" t="s">
        <v>10328</v>
      </c>
      <c r="D1609" s="11" t="s">
        <v>3509</v>
      </c>
      <c r="E1609" t="s">
        <v>150</v>
      </c>
    </row>
    <row r="1610" spans="1:5">
      <c r="A1610" s="11">
        <v>4138</v>
      </c>
      <c r="B1610" s="11">
        <v>0</v>
      </c>
      <c r="C1610" t="s">
        <v>10329</v>
      </c>
      <c r="D1610" s="11" t="s">
        <v>10150</v>
      </c>
      <c r="E1610" t="s">
        <v>128</v>
      </c>
    </row>
    <row r="1611" spans="1:5">
      <c r="A1611" s="11">
        <v>4138</v>
      </c>
      <c r="B1611" s="11">
        <v>0</v>
      </c>
      <c r="C1611" t="s">
        <v>3420</v>
      </c>
      <c r="D1611" s="11" t="s">
        <v>3421</v>
      </c>
      <c r="E1611" t="s">
        <v>724</v>
      </c>
    </row>
    <row r="1612" spans="1:5">
      <c r="A1612" s="11">
        <v>906</v>
      </c>
      <c r="B1612" s="11">
        <v>252</v>
      </c>
      <c r="C1612" t="s">
        <v>10330</v>
      </c>
      <c r="D1612" s="11" t="s">
        <v>10331</v>
      </c>
      <c r="E1612" t="s">
        <v>135</v>
      </c>
    </row>
    <row r="1613" spans="1:5">
      <c r="A1613" s="11">
        <v>4138</v>
      </c>
      <c r="B1613" s="11">
        <v>0</v>
      </c>
      <c r="C1613" t="s">
        <v>10332</v>
      </c>
      <c r="D1613" s="11" t="s">
        <v>5367</v>
      </c>
      <c r="E1613" t="s">
        <v>128</v>
      </c>
    </row>
    <row r="1614" spans="1:5">
      <c r="A1614" s="11">
        <v>4138</v>
      </c>
      <c r="B1614" s="11">
        <v>0</v>
      </c>
      <c r="C1614" t="s">
        <v>10333</v>
      </c>
      <c r="D1614" s="11" t="s">
        <v>8406</v>
      </c>
      <c r="E1614" t="s">
        <v>725</v>
      </c>
    </row>
    <row r="1615" spans="1:5">
      <c r="A1615" s="11">
        <v>1233</v>
      </c>
      <c r="B1615" s="11">
        <v>171</v>
      </c>
      <c r="C1615" t="s">
        <v>10334</v>
      </c>
      <c r="D1615" s="11" t="s">
        <v>10335</v>
      </c>
      <c r="E1615" t="s">
        <v>756</v>
      </c>
    </row>
    <row r="1616" spans="1:5">
      <c r="A1616" s="11">
        <v>93</v>
      </c>
      <c r="B1616" s="11">
        <v>1251</v>
      </c>
      <c r="C1616" t="s">
        <v>1146</v>
      </c>
      <c r="D1616" s="11" t="s">
        <v>1147</v>
      </c>
      <c r="E1616" t="s">
        <v>122</v>
      </c>
    </row>
    <row r="1617" spans="1:5">
      <c r="A1617" s="11">
        <v>3159</v>
      </c>
      <c r="B1617" s="11">
        <v>12</v>
      </c>
      <c r="C1617" t="s">
        <v>3425</v>
      </c>
      <c r="D1617" s="11" t="s">
        <v>2588</v>
      </c>
      <c r="E1617" t="s">
        <v>142</v>
      </c>
    </row>
    <row r="1618" spans="1:5">
      <c r="A1618" s="11">
        <v>1035</v>
      </c>
      <c r="B1618" s="11">
        <v>211</v>
      </c>
      <c r="C1618" t="s">
        <v>3426</v>
      </c>
      <c r="D1618" s="11" t="s">
        <v>2429</v>
      </c>
      <c r="E1618" t="s">
        <v>130</v>
      </c>
    </row>
    <row r="1619" spans="1:5">
      <c r="A1619" s="11">
        <v>4138</v>
      </c>
      <c r="B1619" s="11">
        <v>0</v>
      </c>
      <c r="C1619" t="s">
        <v>7795</v>
      </c>
      <c r="D1619" s="11" t="s">
        <v>2262</v>
      </c>
      <c r="E1619" t="s">
        <v>1066</v>
      </c>
    </row>
    <row r="1620" spans="1:5">
      <c r="A1620" s="11">
        <v>596</v>
      </c>
      <c r="B1620" s="11">
        <v>413</v>
      </c>
      <c r="C1620" t="s">
        <v>10336</v>
      </c>
      <c r="D1620" s="11" t="s">
        <v>10337</v>
      </c>
      <c r="E1620" t="s">
        <v>742</v>
      </c>
    </row>
    <row r="1621" spans="1:5">
      <c r="A1621" s="11">
        <v>4138</v>
      </c>
      <c r="B1621" s="11">
        <v>0</v>
      </c>
      <c r="C1621" t="s">
        <v>10338</v>
      </c>
      <c r="D1621" s="11" t="s">
        <v>3398</v>
      </c>
      <c r="E1621" t="s">
        <v>1603</v>
      </c>
    </row>
    <row r="1622" spans="1:5">
      <c r="A1622" s="11">
        <v>963</v>
      </c>
      <c r="B1622" s="11">
        <v>233</v>
      </c>
      <c r="C1622" t="s">
        <v>3429</v>
      </c>
      <c r="D1622" s="11" t="s">
        <v>3430</v>
      </c>
      <c r="E1622" t="s">
        <v>128</v>
      </c>
    </row>
    <row r="1623" spans="1:5">
      <c r="A1623" s="11">
        <v>1785</v>
      </c>
      <c r="B1623" s="11">
        <v>93</v>
      </c>
      <c r="C1623" t="s">
        <v>3431</v>
      </c>
      <c r="D1623" s="11" t="s">
        <v>3432</v>
      </c>
      <c r="E1623" t="s">
        <v>128</v>
      </c>
    </row>
    <row r="1624" spans="1:5">
      <c r="A1624" s="11">
        <v>2035</v>
      </c>
      <c r="B1624" s="11">
        <v>69</v>
      </c>
      <c r="C1624" t="s">
        <v>3433</v>
      </c>
      <c r="D1624" s="11" t="s">
        <v>3434</v>
      </c>
      <c r="E1624" t="s">
        <v>145</v>
      </c>
    </row>
    <row r="1625" spans="1:5">
      <c r="A1625" s="11">
        <v>3323</v>
      </c>
      <c r="B1625" s="11">
        <v>9</v>
      </c>
      <c r="C1625" t="s">
        <v>10339</v>
      </c>
      <c r="D1625" s="11" t="s">
        <v>5946</v>
      </c>
      <c r="E1625" t="s">
        <v>122</v>
      </c>
    </row>
    <row r="1626" spans="1:5">
      <c r="A1626" s="11">
        <v>2751</v>
      </c>
      <c r="B1626" s="11">
        <v>25</v>
      </c>
      <c r="C1626" t="s">
        <v>10340</v>
      </c>
      <c r="D1626" s="11" t="s">
        <v>7379</v>
      </c>
      <c r="E1626" t="s">
        <v>217</v>
      </c>
    </row>
    <row r="1627" spans="1:5">
      <c r="A1627" s="11">
        <v>1639</v>
      </c>
      <c r="B1627" s="11">
        <v>107</v>
      </c>
      <c r="C1627" t="s">
        <v>1148</v>
      </c>
      <c r="D1627" s="11" t="s">
        <v>3435</v>
      </c>
      <c r="E1627" t="s">
        <v>742</v>
      </c>
    </row>
    <row r="1628" spans="1:5">
      <c r="A1628" s="11">
        <v>411</v>
      </c>
      <c r="B1628" s="11">
        <v>584</v>
      </c>
      <c r="C1628" t="s">
        <v>1149</v>
      </c>
      <c r="D1628" s="11" t="s">
        <v>460</v>
      </c>
      <c r="E1628" t="s">
        <v>127</v>
      </c>
    </row>
    <row r="1629" spans="1:5">
      <c r="A1629" s="11">
        <v>349</v>
      </c>
      <c r="B1629" s="11">
        <v>655</v>
      </c>
      <c r="C1629" t="s">
        <v>1604</v>
      </c>
      <c r="D1629" s="11" t="s">
        <v>1605</v>
      </c>
      <c r="E1629" t="s">
        <v>1001</v>
      </c>
    </row>
    <row r="1630" spans="1:5">
      <c r="A1630" s="11">
        <v>4138</v>
      </c>
      <c r="B1630" s="11">
        <v>0</v>
      </c>
      <c r="C1630" t="s">
        <v>10341</v>
      </c>
      <c r="D1630" s="11" t="s">
        <v>2856</v>
      </c>
      <c r="E1630" t="s">
        <v>814</v>
      </c>
    </row>
    <row r="1631" spans="1:5">
      <c r="A1631" s="11">
        <v>4138</v>
      </c>
      <c r="B1631" s="11">
        <v>0</v>
      </c>
      <c r="C1631" t="s">
        <v>10342</v>
      </c>
      <c r="D1631" s="11" t="s">
        <v>4738</v>
      </c>
      <c r="E1631" t="s">
        <v>826</v>
      </c>
    </row>
    <row r="1632" spans="1:5">
      <c r="A1632" s="11">
        <v>1364</v>
      </c>
      <c r="B1632" s="11">
        <v>147</v>
      </c>
      <c r="C1632" t="s">
        <v>3436</v>
      </c>
      <c r="D1632" s="11" t="s">
        <v>3437</v>
      </c>
      <c r="E1632" t="s">
        <v>751</v>
      </c>
    </row>
    <row r="1633" spans="1:5">
      <c r="A1633" s="11">
        <v>4138</v>
      </c>
      <c r="B1633" s="11">
        <v>0</v>
      </c>
      <c r="C1633" t="s">
        <v>3438</v>
      </c>
      <c r="D1633" s="11" t="s">
        <v>3439</v>
      </c>
      <c r="E1633" t="s">
        <v>271</v>
      </c>
    </row>
    <row r="1634" spans="1:5">
      <c r="A1634" s="11">
        <v>1364</v>
      </c>
      <c r="B1634" s="11">
        <v>147</v>
      </c>
      <c r="C1634" t="s">
        <v>10343</v>
      </c>
      <c r="D1634" s="11" t="s">
        <v>10344</v>
      </c>
      <c r="E1634" t="s">
        <v>5130</v>
      </c>
    </row>
    <row r="1635" spans="1:5">
      <c r="A1635" s="11">
        <v>921</v>
      </c>
      <c r="B1635" s="11">
        <v>245</v>
      </c>
      <c r="C1635" t="s">
        <v>10345</v>
      </c>
      <c r="D1635" s="11" t="s">
        <v>10346</v>
      </c>
      <c r="E1635" t="s">
        <v>123</v>
      </c>
    </row>
    <row r="1636" spans="1:5">
      <c r="A1636" s="11">
        <v>232</v>
      </c>
      <c r="B1636" s="11">
        <v>864</v>
      </c>
      <c r="C1636" t="s">
        <v>773</v>
      </c>
      <c r="D1636" s="11" t="s">
        <v>955</v>
      </c>
      <c r="E1636" t="s">
        <v>740</v>
      </c>
    </row>
    <row r="1637" spans="1:5">
      <c r="A1637" s="11">
        <v>1096</v>
      </c>
      <c r="B1637" s="11">
        <v>199</v>
      </c>
      <c r="C1637" t="s">
        <v>1580</v>
      </c>
      <c r="D1637" s="11" t="s">
        <v>3440</v>
      </c>
      <c r="E1637" t="s">
        <v>130</v>
      </c>
    </row>
    <row r="1638" spans="1:5">
      <c r="A1638" s="11">
        <v>1991</v>
      </c>
      <c r="B1638" s="11">
        <v>73</v>
      </c>
      <c r="C1638" t="s">
        <v>3442</v>
      </c>
      <c r="D1638" s="11" t="s">
        <v>3443</v>
      </c>
      <c r="E1638" t="s">
        <v>739</v>
      </c>
    </row>
    <row r="1639" spans="1:5">
      <c r="A1639" s="11">
        <v>2727</v>
      </c>
      <c r="B1639" s="11">
        <v>26</v>
      </c>
      <c r="C1639" t="s">
        <v>10347</v>
      </c>
      <c r="D1639" s="11" t="s">
        <v>4971</v>
      </c>
      <c r="E1639" t="s">
        <v>151</v>
      </c>
    </row>
    <row r="1640" spans="1:5">
      <c r="A1640" s="11">
        <v>1829</v>
      </c>
      <c r="B1640" s="11">
        <v>89</v>
      </c>
      <c r="C1640" t="s">
        <v>3444</v>
      </c>
      <c r="D1640" s="11" t="s">
        <v>3445</v>
      </c>
      <c r="E1640" t="s">
        <v>790</v>
      </c>
    </row>
    <row r="1641" spans="1:5">
      <c r="A1641" s="11">
        <v>4017</v>
      </c>
      <c r="B1641" s="11">
        <v>1</v>
      </c>
      <c r="C1641" t="s">
        <v>10348</v>
      </c>
      <c r="D1641" s="11" t="s">
        <v>2250</v>
      </c>
      <c r="E1641" t="s">
        <v>122</v>
      </c>
    </row>
    <row r="1642" spans="1:5">
      <c r="A1642" s="11">
        <v>1991</v>
      </c>
      <c r="B1642" s="11">
        <v>73</v>
      </c>
      <c r="C1642" t="s">
        <v>3446</v>
      </c>
      <c r="D1642" s="11" t="s">
        <v>3318</v>
      </c>
      <c r="E1642" t="s">
        <v>1958</v>
      </c>
    </row>
    <row r="1643" spans="1:5">
      <c r="A1643" s="11">
        <v>4138</v>
      </c>
      <c r="B1643" s="11">
        <v>0</v>
      </c>
      <c r="C1643" t="s">
        <v>3447</v>
      </c>
      <c r="D1643" s="11" t="s">
        <v>3448</v>
      </c>
      <c r="E1643" t="s">
        <v>128</v>
      </c>
    </row>
    <row r="1644" spans="1:5">
      <c r="A1644" s="11">
        <v>3809</v>
      </c>
      <c r="B1644" s="11">
        <v>3</v>
      </c>
      <c r="C1644" t="s">
        <v>10349</v>
      </c>
      <c r="D1644" s="11" t="s">
        <v>10350</v>
      </c>
      <c r="E1644" t="s">
        <v>1584</v>
      </c>
    </row>
    <row r="1645" spans="1:5">
      <c r="A1645" s="11">
        <v>1983</v>
      </c>
      <c r="B1645" s="11">
        <v>74</v>
      </c>
      <c r="C1645" t="s">
        <v>7796</v>
      </c>
      <c r="D1645" s="11" t="s">
        <v>3127</v>
      </c>
      <c r="E1645" t="s">
        <v>1584</v>
      </c>
    </row>
    <row r="1646" spans="1:5">
      <c r="A1646" s="11">
        <v>2311</v>
      </c>
      <c r="B1646" s="11">
        <v>47</v>
      </c>
      <c r="C1646" t="s">
        <v>10351</v>
      </c>
      <c r="D1646" s="11" t="s">
        <v>10352</v>
      </c>
      <c r="E1646" t="s">
        <v>1603</v>
      </c>
    </row>
    <row r="1647" spans="1:5">
      <c r="A1647" s="11">
        <v>4017</v>
      </c>
      <c r="B1647" s="11">
        <v>1</v>
      </c>
      <c r="C1647" t="s">
        <v>10353</v>
      </c>
      <c r="D1647" s="11" t="s">
        <v>5991</v>
      </c>
      <c r="E1647" t="s">
        <v>128</v>
      </c>
    </row>
    <row r="1648" spans="1:5">
      <c r="A1648" s="11">
        <v>4138</v>
      </c>
      <c r="B1648" s="11">
        <v>0</v>
      </c>
      <c r="C1648" t="s">
        <v>10354</v>
      </c>
      <c r="D1648" s="11" t="s">
        <v>609</v>
      </c>
      <c r="E1648" t="s">
        <v>128</v>
      </c>
    </row>
    <row r="1649" spans="1:5">
      <c r="A1649" s="11">
        <v>1050</v>
      </c>
      <c r="B1649" s="11">
        <v>207</v>
      </c>
      <c r="C1649" t="s">
        <v>10355</v>
      </c>
      <c r="D1649" s="11" t="s">
        <v>10356</v>
      </c>
      <c r="E1649" t="s">
        <v>145</v>
      </c>
    </row>
    <row r="1650" spans="1:5">
      <c r="A1650" s="11">
        <v>3386</v>
      </c>
      <c r="B1650" s="11">
        <v>8</v>
      </c>
      <c r="C1650" t="s">
        <v>10357</v>
      </c>
      <c r="D1650" s="11" t="s">
        <v>10198</v>
      </c>
      <c r="E1650" t="s">
        <v>747</v>
      </c>
    </row>
    <row r="1651" spans="1:5">
      <c r="A1651" s="11">
        <v>906</v>
      </c>
      <c r="B1651" s="11">
        <v>252</v>
      </c>
      <c r="C1651" t="s">
        <v>10358</v>
      </c>
      <c r="D1651" s="11" t="s">
        <v>10359</v>
      </c>
      <c r="E1651" t="s">
        <v>281</v>
      </c>
    </row>
    <row r="1652" spans="1:5">
      <c r="A1652" s="11">
        <v>2304</v>
      </c>
      <c r="B1652" s="11">
        <v>48</v>
      </c>
      <c r="C1652" t="s">
        <v>3449</v>
      </c>
      <c r="D1652" s="11" t="s">
        <v>2417</v>
      </c>
      <c r="E1652" t="s">
        <v>744</v>
      </c>
    </row>
    <row r="1653" spans="1:5">
      <c r="A1653" s="11">
        <v>2016</v>
      </c>
      <c r="B1653" s="11">
        <v>71</v>
      </c>
      <c r="C1653" t="s">
        <v>916</v>
      </c>
      <c r="D1653" s="11" t="s">
        <v>3450</v>
      </c>
      <c r="E1653" t="s">
        <v>997</v>
      </c>
    </row>
    <row r="1654" spans="1:5">
      <c r="A1654" s="11">
        <v>1408</v>
      </c>
      <c r="B1654" s="11">
        <v>140</v>
      </c>
      <c r="C1654" t="s">
        <v>7797</v>
      </c>
      <c r="D1654" s="11" t="s">
        <v>3894</v>
      </c>
      <c r="E1654" t="s">
        <v>268</v>
      </c>
    </row>
    <row r="1655" spans="1:5">
      <c r="A1655" s="11">
        <v>87</v>
      </c>
      <c r="B1655" s="11">
        <v>1292</v>
      </c>
      <c r="C1655" t="s">
        <v>3452</v>
      </c>
      <c r="D1655" s="11" t="s">
        <v>450</v>
      </c>
      <c r="E1655" t="s">
        <v>128</v>
      </c>
    </row>
    <row r="1656" spans="1:5">
      <c r="A1656" s="11">
        <v>3078</v>
      </c>
      <c r="B1656" s="11">
        <v>14</v>
      </c>
      <c r="C1656" t="s">
        <v>7798</v>
      </c>
      <c r="D1656" s="11" t="s">
        <v>2471</v>
      </c>
      <c r="E1656" t="s">
        <v>128</v>
      </c>
    </row>
    <row r="1657" spans="1:5">
      <c r="A1657" s="11">
        <v>1774</v>
      </c>
      <c r="B1657" s="11">
        <v>94</v>
      </c>
      <c r="C1657" t="s">
        <v>10360</v>
      </c>
      <c r="D1657" s="11" t="s">
        <v>5129</v>
      </c>
      <c r="E1657" t="s">
        <v>10361</v>
      </c>
    </row>
    <row r="1658" spans="1:5">
      <c r="A1658" s="11">
        <v>3323</v>
      </c>
      <c r="B1658" s="11">
        <v>9</v>
      </c>
      <c r="C1658" t="s">
        <v>7799</v>
      </c>
      <c r="D1658" s="11" t="s">
        <v>7800</v>
      </c>
      <c r="E1658" t="s">
        <v>268</v>
      </c>
    </row>
    <row r="1659" spans="1:5">
      <c r="A1659" s="11">
        <v>2551</v>
      </c>
      <c r="B1659" s="11">
        <v>33</v>
      </c>
      <c r="C1659" t="s">
        <v>1875</v>
      </c>
      <c r="D1659" s="11" t="s">
        <v>2583</v>
      </c>
      <c r="E1659" t="s">
        <v>790</v>
      </c>
    </row>
    <row r="1660" spans="1:5">
      <c r="A1660" s="11">
        <v>1917</v>
      </c>
      <c r="B1660" s="11">
        <v>80</v>
      </c>
      <c r="C1660" t="s">
        <v>917</v>
      </c>
      <c r="D1660" s="11" t="s">
        <v>2696</v>
      </c>
      <c r="E1660" t="s">
        <v>1002</v>
      </c>
    </row>
    <row r="1661" spans="1:5">
      <c r="A1661" s="11">
        <v>2362</v>
      </c>
      <c r="B1661" s="11">
        <v>44</v>
      </c>
      <c r="C1661" t="s">
        <v>917</v>
      </c>
      <c r="D1661" s="11" t="s">
        <v>3454</v>
      </c>
      <c r="E1661" t="s">
        <v>281</v>
      </c>
    </row>
    <row r="1662" spans="1:5">
      <c r="A1662" s="11">
        <v>1326</v>
      </c>
      <c r="B1662" s="11">
        <v>153</v>
      </c>
      <c r="C1662" t="s">
        <v>1745</v>
      </c>
      <c r="D1662" s="11" t="s">
        <v>2186</v>
      </c>
      <c r="E1662" t="s">
        <v>145</v>
      </c>
    </row>
    <row r="1663" spans="1:5">
      <c r="A1663" s="11">
        <v>4138</v>
      </c>
      <c r="B1663" s="11">
        <v>0</v>
      </c>
      <c r="C1663" t="s">
        <v>1745</v>
      </c>
      <c r="D1663" s="11" t="s">
        <v>7801</v>
      </c>
      <c r="E1663" t="s">
        <v>769</v>
      </c>
    </row>
    <row r="1664" spans="1:5">
      <c r="A1664" s="11">
        <v>2405</v>
      </c>
      <c r="B1664" s="11">
        <v>41</v>
      </c>
      <c r="C1664" t="s">
        <v>1904</v>
      </c>
      <c r="D1664" s="11" t="s">
        <v>3205</v>
      </c>
      <c r="E1664" t="s">
        <v>128</v>
      </c>
    </row>
    <row r="1665" spans="1:5">
      <c r="A1665" s="11">
        <v>3386</v>
      </c>
      <c r="B1665" s="11">
        <v>8</v>
      </c>
      <c r="C1665" t="s">
        <v>1904</v>
      </c>
      <c r="D1665" s="11" t="s">
        <v>3595</v>
      </c>
      <c r="E1665" t="s">
        <v>10022</v>
      </c>
    </row>
    <row r="1666" spans="1:5">
      <c r="A1666" s="11">
        <v>526</v>
      </c>
      <c r="B1666" s="11">
        <v>466</v>
      </c>
      <c r="C1666" t="s">
        <v>1879</v>
      </c>
      <c r="D1666" s="11" t="s">
        <v>3457</v>
      </c>
      <c r="E1666" t="s">
        <v>747</v>
      </c>
    </row>
    <row r="1667" spans="1:5">
      <c r="A1667" s="11">
        <v>2921</v>
      </c>
      <c r="B1667" s="11">
        <v>19</v>
      </c>
      <c r="C1667" t="s">
        <v>1872</v>
      </c>
      <c r="D1667" s="11" t="s">
        <v>3460</v>
      </c>
      <c r="E1667" t="s">
        <v>814</v>
      </c>
    </row>
    <row r="1668" spans="1:5">
      <c r="A1668" s="11">
        <v>1594</v>
      </c>
      <c r="B1668" s="11">
        <v>114</v>
      </c>
      <c r="C1668" t="s">
        <v>1151</v>
      </c>
      <c r="D1668" s="11" t="s">
        <v>3084</v>
      </c>
      <c r="E1668" t="s">
        <v>268</v>
      </c>
    </row>
    <row r="1669" spans="1:5">
      <c r="A1669" s="11">
        <v>897</v>
      </c>
      <c r="B1669" s="11">
        <v>255</v>
      </c>
      <c r="C1669" t="s">
        <v>1152</v>
      </c>
      <c r="D1669" s="11" t="s">
        <v>7802</v>
      </c>
      <c r="E1669" t="s">
        <v>2703</v>
      </c>
    </row>
    <row r="1670" spans="1:5">
      <c r="A1670" s="11">
        <v>114</v>
      </c>
      <c r="B1670" s="11">
        <v>1173</v>
      </c>
      <c r="C1670" t="s">
        <v>10362</v>
      </c>
      <c r="D1670" s="11" t="s">
        <v>10363</v>
      </c>
      <c r="E1670" t="s">
        <v>122</v>
      </c>
    </row>
    <row r="1671" spans="1:5">
      <c r="A1671" s="11">
        <v>4138</v>
      </c>
      <c r="B1671" s="11">
        <v>0</v>
      </c>
      <c r="C1671" t="s">
        <v>1606</v>
      </c>
      <c r="D1671" s="11" t="s">
        <v>3499</v>
      </c>
      <c r="E1671" t="s">
        <v>997</v>
      </c>
    </row>
    <row r="1672" spans="1:5">
      <c r="A1672" s="11">
        <v>4138</v>
      </c>
      <c r="B1672" s="11">
        <v>0</v>
      </c>
      <c r="C1672" t="s">
        <v>10364</v>
      </c>
      <c r="D1672" s="11" t="s">
        <v>10365</v>
      </c>
      <c r="E1672" t="s">
        <v>997</v>
      </c>
    </row>
    <row r="1673" spans="1:5">
      <c r="A1673" s="11">
        <v>73</v>
      </c>
      <c r="B1673" s="11">
        <v>1348</v>
      </c>
      <c r="C1673" t="s">
        <v>722</v>
      </c>
      <c r="D1673" s="11" t="s">
        <v>918</v>
      </c>
      <c r="E1673" t="s">
        <v>123</v>
      </c>
    </row>
    <row r="1674" spans="1:5">
      <c r="A1674" s="11">
        <v>3323</v>
      </c>
      <c r="B1674" s="11">
        <v>9</v>
      </c>
      <c r="C1674" t="s">
        <v>722</v>
      </c>
      <c r="D1674" s="11" t="s">
        <v>9737</v>
      </c>
      <c r="E1674" t="s">
        <v>128</v>
      </c>
    </row>
    <row r="1675" spans="1:5">
      <c r="A1675" s="11">
        <v>1876</v>
      </c>
      <c r="B1675" s="11">
        <v>84</v>
      </c>
      <c r="C1675" t="s">
        <v>1153</v>
      </c>
      <c r="D1675" s="11" t="s">
        <v>3228</v>
      </c>
      <c r="E1675" t="s">
        <v>128</v>
      </c>
    </row>
    <row r="1676" spans="1:5">
      <c r="A1676" s="11">
        <v>2997</v>
      </c>
      <c r="B1676" s="11">
        <v>17</v>
      </c>
      <c r="C1676" t="s">
        <v>1153</v>
      </c>
      <c r="D1676" s="11" t="s">
        <v>2182</v>
      </c>
      <c r="E1676" t="s">
        <v>1067</v>
      </c>
    </row>
    <row r="1677" spans="1:5">
      <c r="A1677" s="11">
        <v>3809</v>
      </c>
      <c r="B1677" s="11">
        <v>3</v>
      </c>
      <c r="C1677" t="s">
        <v>1153</v>
      </c>
      <c r="D1677" s="11" t="s">
        <v>2718</v>
      </c>
      <c r="E1677" t="s">
        <v>10022</v>
      </c>
    </row>
    <row r="1678" spans="1:5">
      <c r="A1678" s="11">
        <v>1543</v>
      </c>
      <c r="B1678" s="11">
        <v>121</v>
      </c>
      <c r="C1678" t="s">
        <v>7803</v>
      </c>
      <c r="D1678" s="11" t="s">
        <v>1347</v>
      </c>
      <c r="E1678" t="s">
        <v>7804</v>
      </c>
    </row>
    <row r="1679" spans="1:5">
      <c r="A1679" s="11">
        <v>2288</v>
      </c>
      <c r="B1679" s="11">
        <v>49</v>
      </c>
      <c r="C1679" t="s">
        <v>1155</v>
      </c>
      <c r="D1679" s="11" t="s">
        <v>2231</v>
      </c>
      <c r="E1679" t="s">
        <v>134</v>
      </c>
    </row>
    <row r="1680" spans="1:5">
      <c r="A1680" s="11">
        <v>4138</v>
      </c>
      <c r="B1680" s="11">
        <v>0</v>
      </c>
      <c r="C1680" t="s">
        <v>1155</v>
      </c>
      <c r="D1680" s="11" t="s">
        <v>10252</v>
      </c>
      <c r="E1680" t="s">
        <v>128</v>
      </c>
    </row>
    <row r="1681" spans="1:5">
      <c r="A1681" s="11">
        <v>3896</v>
      </c>
      <c r="B1681" s="11">
        <v>2</v>
      </c>
      <c r="C1681" t="s">
        <v>10366</v>
      </c>
      <c r="D1681" s="11" t="s">
        <v>9758</v>
      </c>
      <c r="E1681" t="s">
        <v>2703</v>
      </c>
    </row>
    <row r="1682" spans="1:5">
      <c r="A1682" s="11">
        <v>2798</v>
      </c>
      <c r="B1682" s="11">
        <v>23</v>
      </c>
      <c r="C1682" t="s">
        <v>7805</v>
      </c>
      <c r="D1682" s="11" t="s">
        <v>2582</v>
      </c>
      <c r="E1682" t="s">
        <v>138</v>
      </c>
    </row>
    <row r="1683" spans="1:5">
      <c r="A1683" s="11">
        <v>4138</v>
      </c>
      <c r="B1683" s="11">
        <v>0</v>
      </c>
      <c r="C1683" t="s">
        <v>10367</v>
      </c>
      <c r="D1683" s="11" t="s">
        <v>4544</v>
      </c>
      <c r="E1683" t="s">
        <v>745</v>
      </c>
    </row>
    <row r="1684" spans="1:5">
      <c r="A1684" s="11">
        <v>4138</v>
      </c>
      <c r="B1684" s="11">
        <v>0</v>
      </c>
      <c r="C1684" t="s">
        <v>10368</v>
      </c>
      <c r="D1684" s="11" t="s">
        <v>10369</v>
      </c>
      <c r="E1684" t="s">
        <v>122</v>
      </c>
    </row>
    <row r="1685" spans="1:5">
      <c r="A1685" s="11">
        <v>4138</v>
      </c>
      <c r="B1685" s="11">
        <v>0</v>
      </c>
      <c r="C1685" t="s">
        <v>10370</v>
      </c>
      <c r="D1685" s="11" t="s">
        <v>9844</v>
      </c>
      <c r="E1685" t="s">
        <v>1958</v>
      </c>
    </row>
    <row r="1686" spans="1:5">
      <c r="A1686" s="11">
        <v>15</v>
      </c>
      <c r="B1686" s="11">
        <v>1687</v>
      </c>
      <c r="C1686" t="s">
        <v>921</v>
      </c>
      <c r="D1686" s="11" t="s">
        <v>922</v>
      </c>
      <c r="E1686" t="s">
        <v>814</v>
      </c>
    </row>
    <row r="1687" spans="1:5">
      <c r="A1687" s="11">
        <v>3445</v>
      </c>
      <c r="B1687" s="11">
        <v>7</v>
      </c>
      <c r="C1687" t="s">
        <v>10371</v>
      </c>
      <c r="D1687" s="11" t="s">
        <v>8661</v>
      </c>
      <c r="E1687" t="s">
        <v>127</v>
      </c>
    </row>
    <row r="1688" spans="1:5">
      <c r="A1688" s="11">
        <v>4138</v>
      </c>
      <c r="B1688" s="11">
        <v>0</v>
      </c>
      <c r="C1688" t="s">
        <v>10372</v>
      </c>
      <c r="D1688" s="11" t="s">
        <v>7847</v>
      </c>
      <c r="E1688" t="s">
        <v>3611</v>
      </c>
    </row>
    <row r="1689" spans="1:5">
      <c r="A1689" s="11">
        <v>2053</v>
      </c>
      <c r="B1689" s="11">
        <v>67</v>
      </c>
      <c r="C1689" t="s">
        <v>3465</v>
      </c>
      <c r="D1689" s="11" t="s">
        <v>3466</v>
      </c>
      <c r="E1689" t="s">
        <v>127</v>
      </c>
    </row>
    <row r="1690" spans="1:5">
      <c r="A1690" s="11">
        <v>1884</v>
      </c>
      <c r="B1690" s="11">
        <v>83</v>
      </c>
      <c r="C1690" t="s">
        <v>3467</v>
      </c>
      <c r="D1690" s="11" t="s">
        <v>2988</v>
      </c>
      <c r="E1690" t="s">
        <v>122</v>
      </c>
    </row>
    <row r="1691" spans="1:5">
      <c r="A1691" s="11">
        <v>4017</v>
      </c>
      <c r="B1691" s="11">
        <v>1</v>
      </c>
      <c r="C1691" t="s">
        <v>7806</v>
      </c>
      <c r="D1691" s="11" t="s">
        <v>2584</v>
      </c>
      <c r="E1691" t="s">
        <v>1276</v>
      </c>
    </row>
    <row r="1692" spans="1:5">
      <c r="A1692" s="11">
        <v>906</v>
      </c>
      <c r="B1692" s="11">
        <v>252</v>
      </c>
      <c r="C1692" t="s">
        <v>3469</v>
      </c>
      <c r="D1692" s="11" t="s">
        <v>3470</v>
      </c>
      <c r="E1692" t="s">
        <v>142</v>
      </c>
    </row>
    <row r="1693" spans="1:5">
      <c r="A1693" s="11">
        <v>3709</v>
      </c>
      <c r="B1693" s="11">
        <v>4</v>
      </c>
      <c r="C1693" t="s">
        <v>10373</v>
      </c>
      <c r="D1693" s="11" t="s">
        <v>10150</v>
      </c>
      <c r="E1693" t="s">
        <v>128</v>
      </c>
    </row>
    <row r="1694" spans="1:5">
      <c r="A1694" s="11">
        <v>4138</v>
      </c>
      <c r="B1694" s="11">
        <v>0</v>
      </c>
      <c r="C1694" t="s">
        <v>10374</v>
      </c>
      <c r="D1694" s="11" t="s">
        <v>10375</v>
      </c>
      <c r="E1694" t="s">
        <v>850</v>
      </c>
    </row>
    <row r="1695" spans="1:5">
      <c r="A1695" s="11">
        <v>3809</v>
      </c>
      <c r="B1695" s="11">
        <v>3</v>
      </c>
      <c r="C1695" t="s">
        <v>7807</v>
      </c>
      <c r="D1695" s="11" t="s">
        <v>7808</v>
      </c>
      <c r="E1695" t="s">
        <v>128</v>
      </c>
    </row>
    <row r="1696" spans="1:5">
      <c r="A1696" s="11">
        <v>106</v>
      </c>
      <c r="B1696" s="11">
        <v>1191</v>
      </c>
      <c r="C1696" t="s">
        <v>1156</v>
      </c>
      <c r="D1696" s="11" t="s">
        <v>1157</v>
      </c>
      <c r="E1696" t="s">
        <v>745</v>
      </c>
    </row>
    <row r="1697" spans="1:5">
      <c r="A1697" s="11">
        <v>3204</v>
      </c>
      <c r="B1697" s="11">
        <v>11</v>
      </c>
      <c r="C1697" t="s">
        <v>3471</v>
      </c>
      <c r="D1697" s="11" t="s">
        <v>3472</v>
      </c>
      <c r="E1697" t="s">
        <v>124</v>
      </c>
    </row>
    <row r="1698" spans="1:5">
      <c r="A1698" s="11">
        <v>3386</v>
      </c>
      <c r="B1698" s="11">
        <v>8</v>
      </c>
      <c r="C1698" t="s">
        <v>10376</v>
      </c>
      <c r="D1698" s="11" t="s">
        <v>2542</v>
      </c>
      <c r="E1698" t="s">
        <v>6595</v>
      </c>
    </row>
    <row r="1699" spans="1:5">
      <c r="A1699" s="11">
        <v>3159</v>
      </c>
      <c r="B1699" s="11">
        <v>12</v>
      </c>
      <c r="C1699" t="s">
        <v>7809</v>
      </c>
      <c r="D1699" s="11" t="s">
        <v>4908</v>
      </c>
      <c r="E1699" t="s">
        <v>983</v>
      </c>
    </row>
    <row r="1700" spans="1:5">
      <c r="A1700" s="11">
        <v>2288</v>
      </c>
      <c r="B1700" s="11">
        <v>49</v>
      </c>
      <c r="C1700" t="s">
        <v>7810</v>
      </c>
      <c r="D1700" s="11" t="s">
        <v>2667</v>
      </c>
      <c r="E1700" t="s">
        <v>131</v>
      </c>
    </row>
    <row r="1701" spans="1:5">
      <c r="A1701" s="11">
        <v>4138</v>
      </c>
      <c r="B1701" s="11">
        <v>0</v>
      </c>
      <c r="C1701" t="s">
        <v>10377</v>
      </c>
      <c r="D1701" s="11" t="s">
        <v>6886</v>
      </c>
      <c r="E1701" t="s">
        <v>152</v>
      </c>
    </row>
    <row r="1702" spans="1:5">
      <c r="A1702" s="11">
        <v>3809</v>
      </c>
      <c r="B1702" s="11">
        <v>3</v>
      </c>
      <c r="C1702" t="s">
        <v>3473</v>
      </c>
      <c r="D1702" s="11" t="s">
        <v>3474</v>
      </c>
      <c r="E1702" t="s">
        <v>122</v>
      </c>
    </row>
    <row r="1703" spans="1:5">
      <c r="A1703" s="11">
        <v>4138</v>
      </c>
      <c r="B1703" s="11">
        <v>0</v>
      </c>
      <c r="C1703" t="s">
        <v>10378</v>
      </c>
      <c r="D1703" s="11" t="s">
        <v>3668</v>
      </c>
      <c r="E1703" t="s">
        <v>149</v>
      </c>
    </row>
    <row r="1704" spans="1:5">
      <c r="A1704" s="11">
        <v>3709</v>
      </c>
      <c r="B1704" s="11">
        <v>4</v>
      </c>
      <c r="C1704" t="s">
        <v>10379</v>
      </c>
      <c r="D1704" s="11" t="s">
        <v>4506</v>
      </c>
      <c r="E1704" t="s">
        <v>416</v>
      </c>
    </row>
    <row r="1705" spans="1:5">
      <c r="A1705" s="11">
        <v>1096</v>
      </c>
      <c r="B1705" s="11">
        <v>199</v>
      </c>
      <c r="C1705" t="s">
        <v>3475</v>
      </c>
      <c r="D1705" s="11" t="s">
        <v>3476</v>
      </c>
      <c r="E1705" t="s">
        <v>3477</v>
      </c>
    </row>
    <row r="1706" spans="1:5">
      <c r="A1706" s="11">
        <v>111</v>
      </c>
      <c r="B1706" s="11">
        <v>1176</v>
      </c>
      <c r="C1706" t="s">
        <v>3478</v>
      </c>
      <c r="D1706" s="11" t="s">
        <v>1500</v>
      </c>
      <c r="E1706" t="s">
        <v>122</v>
      </c>
    </row>
    <row r="1707" spans="1:5">
      <c r="A1707" s="11">
        <v>880</v>
      </c>
      <c r="B1707" s="11">
        <v>263</v>
      </c>
      <c r="C1707" t="s">
        <v>3479</v>
      </c>
      <c r="D1707" s="11" t="s">
        <v>3480</v>
      </c>
      <c r="E1707" t="s">
        <v>122</v>
      </c>
    </row>
    <row r="1708" spans="1:5">
      <c r="A1708" s="11">
        <v>3204</v>
      </c>
      <c r="B1708" s="11">
        <v>11</v>
      </c>
      <c r="C1708" t="s">
        <v>10380</v>
      </c>
      <c r="D1708" s="11" t="s">
        <v>10381</v>
      </c>
      <c r="E1708" t="s">
        <v>149</v>
      </c>
    </row>
    <row r="1709" spans="1:5">
      <c r="A1709" s="11">
        <v>4138</v>
      </c>
      <c r="B1709" s="11">
        <v>0</v>
      </c>
      <c r="C1709" t="s">
        <v>10382</v>
      </c>
      <c r="D1709" s="11" t="s">
        <v>9976</v>
      </c>
      <c r="E1709" t="s">
        <v>130</v>
      </c>
    </row>
    <row r="1710" spans="1:5">
      <c r="A1710" s="11">
        <v>3024</v>
      </c>
      <c r="B1710" s="11">
        <v>16</v>
      </c>
      <c r="C1710" t="s">
        <v>10383</v>
      </c>
      <c r="D1710" s="11" t="s">
        <v>7477</v>
      </c>
      <c r="E1710" t="s">
        <v>130</v>
      </c>
    </row>
    <row r="1711" spans="1:5">
      <c r="A1711" s="11">
        <v>2123</v>
      </c>
      <c r="B1711" s="11">
        <v>62</v>
      </c>
      <c r="C1711" t="s">
        <v>3481</v>
      </c>
      <c r="D1711" s="11" t="s">
        <v>2663</v>
      </c>
      <c r="E1711" t="s">
        <v>124</v>
      </c>
    </row>
    <row r="1712" spans="1:5">
      <c r="A1712" s="11">
        <v>731</v>
      </c>
      <c r="B1712" s="11">
        <v>325</v>
      </c>
      <c r="C1712" t="s">
        <v>1158</v>
      </c>
      <c r="D1712" s="11" t="s">
        <v>1159</v>
      </c>
      <c r="E1712" t="s">
        <v>996</v>
      </c>
    </row>
    <row r="1713" spans="1:5">
      <c r="A1713" s="11">
        <v>1639</v>
      </c>
      <c r="B1713" s="11">
        <v>107</v>
      </c>
      <c r="C1713" t="s">
        <v>1158</v>
      </c>
      <c r="D1713" s="11" t="s">
        <v>2216</v>
      </c>
      <c r="E1713" t="s">
        <v>130</v>
      </c>
    </row>
    <row r="1714" spans="1:5">
      <c r="A1714" s="11">
        <v>533</v>
      </c>
      <c r="B1714" s="11">
        <v>460</v>
      </c>
      <c r="C1714" t="s">
        <v>1608</v>
      </c>
      <c r="D1714" s="11" t="s">
        <v>3126</v>
      </c>
      <c r="E1714" t="s">
        <v>128</v>
      </c>
    </row>
    <row r="1715" spans="1:5">
      <c r="A1715" s="11">
        <v>2068</v>
      </c>
      <c r="B1715" s="11">
        <v>66</v>
      </c>
      <c r="C1715" t="s">
        <v>924</v>
      </c>
      <c r="D1715" s="11" t="s">
        <v>3482</v>
      </c>
      <c r="E1715" t="s">
        <v>124</v>
      </c>
    </row>
    <row r="1716" spans="1:5">
      <c r="A1716" s="11">
        <v>1308</v>
      </c>
      <c r="B1716" s="11">
        <v>155</v>
      </c>
      <c r="C1716" t="s">
        <v>3483</v>
      </c>
      <c r="D1716" s="11" t="s">
        <v>2993</v>
      </c>
      <c r="E1716" t="s">
        <v>1115</v>
      </c>
    </row>
    <row r="1717" spans="1:5">
      <c r="A1717" s="11">
        <v>865</v>
      </c>
      <c r="B1717" s="11">
        <v>270</v>
      </c>
      <c r="C1717" t="s">
        <v>3484</v>
      </c>
      <c r="D1717" s="11" t="s">
        <v>3485</v>
      </c>
      <c r="E1717" t="s">
        <v>164</v>
      </c>
    </row>
    <row r="1718" spans="1:5">
      <c r="A1718" s="11">
        <v>1739</v>
      </c>
      <c r="B1718" s="11">
        <v>98</v>
      </c>
      <c r="C1718" t="s">
        <v>3486</v>
      </c>
      <c r="D1718" s="11" t="s">
        <v>3487</v>
      </c>
      <c r="E1718" t="s">
        <v>997</v>
      </c>
    </row>
    <row r="1719" spans="1:5">
      <c r="A1719" s="11">
        <v>4138</v>
      </c>
      <c r="B1719" s="11">
        <v>0</v>
      </c>
      <c r="C1719" t="s">
        <v>10384</v>
      </c>
      <c r="D1719" s="11" t="s">
        <v>2184</v>
      </c>
      <c r="E1719" t="s">
        <v>125</v>
      </c>
    </row>
    <row r="1720" spans="1:5">
      <c r="A1720" s="11">
        <v>1297</v>
      </c>
      <c r="B1720" s="11">
        <v>157</v>
      </c>
      <c r="C1720" t="s">
        <v>3488</v>
      </c>
      <c r="D1720" s="11" t="s">
        <v>2730</v>
      </c>
      <c r="E1720" t="s">
        <v>267</v>
      </c>
    </row>
    <row r="1721" spans="1:5">
      <c r="A1721" s="11">
        <v>1899</v>
      </c>
      <c r="B1721" s="11">
        <v>82</v>
      </c>
      <c r="C1721" t="s">
        <v>3489</v>
      </c>
      <c r="D1721" s="11" t="s">
        <v>3490</v>
      </c>
      <c r="E1721" t="s">
        <v>128</v>
      </c>
    </row>
    <row r="1722" spans="1:5">
      <c r="A1722" s="11">
        <v>2080</v>
      </c>
      <c r="B1722" s="11">
        <v>65</v>
      </c>
      <c r="C1722" t="s">
        <v>3491</v>
      </c>
      <c r="D1722" s="11" t="s">
        <v>2624</v>
      </c>
      <c r="E1722" t="s">
        <v>128</v>
      </c>
    </row>
    <row r="1723" spans="1:5">
      <c r="A1723" s="11">
        <v>1754</v>
      </c>
      <c r="B1723" s="11">
        <v>97</v>
      </c>
      <c r="C1723" t="s">
        <v>3492</v>
      </c>
      <c r="D1723" s="11" t="s">
        <v>3007</v>
      </c>
      <c r="E1723" t="s">
        <v>232</v>
      </c>
    </row>
    <row r="1724" spans="1:5">
      <c r="A1724" s="11">
        <v>4138</v>
      </c>
      <c r="B1724" s="11">
        <v>0</v>
      </c>
      <c r="C1724" t="s">
        <v>10385</v>
      </c>
      <c r="D1724" s="11" t="s">
        <v>2624</v>
      </c>
      <c r="E1724" t="s">
        <v>710</v>
      </c>
    </row>
    <row r="1725" spans="1:5">
      <c r="A1725" s="11">
        <v>4138</v>
      </c>
      <c r="B1725" s="11">
        <v>0</v>
      </c>
      <c r="C1725" t="s">
        <v>10386</v>
      </c>
      <c r="D1725" s="11" t="s">
        <v>3687</v>
      </c>
      <c r="E1725" t="s">
        <v>2924</v>
      </c>
    </row>
    <row r="1726" spans="1:5">
      <c r="A1726" s="11">
        <v>249</v>
      </c>
      <c r="B1726" s="11">
        <v>829</v>
      </c>
      <c r="C1726" t="s">
        <v>1160</v>
      </c>
      <c r="D1726" s="11" t="s">
        <v>1422</v>
      </c>
      <c r="E1726" t="s">
        <v>139</v>
      </c>
    </row>
    <row r="1727" spans="1:5">
      <c r="A1727" s="11">
        <v>4138</v>
      </c>
      <c r="B1727" s="11">
        <v>0</v>
      </c>
      <c r="C1727" t="s">
        <v>10387</v>
      </c>
      <c r="D1727" s="11" t="s">
        <v>3931</v>
      </c>
      <c r="E1727" t="s">
        <v>752</v>
      </c>
    </row>
    <row r="1728" spans="1:5">
      <c r="A1728" s="11">
        <v>3612</v>
      </c>
      <c r="B1728" s="11">
        <v>5</v>
      </c>
      <c r="C1728" t="s">
        <v>10388</v>
      </c>
      <c r="D1728" s="11" t="s">
        <v>7192</v>
      </c>
      <c r="E1728" t="s">
        <v>130</v>
      </c>
    </row>
    <row r="1729" spans="1:5">
      <c r="A1729" s="11">
        <v>1297</v>
      </c>
      <c r="B1729" s="11">
        <v>157</v>
      </c>
      <c r="C1729" t="s">
        <v>3493</v>
      </c>
      <c r="D1729" s="11" t="s">
        <v>3415</v>
      </c>
      <c r="E1729" t="s">
        <v>937</v>
      </c>
    </row>
    <row r="1730" spans="1:5">
      <c r="A1730" s="11">
        <v>1760</v>
      </c>
      <c r="B1730" s="11">
        <v>96</v>
      </c>
      <c r="C1730" t="s">
        <v>10389</v>
      </c>
      <c r="D1730" s="11" t="s">
        <v>10390</v>
      </c>
      <c r="E1730" t="s">
        <v>10391</v>
      </c>
    </row>
    <row r="1731" spans="1:5">
      <c r="A1731" s="11">
        <v>3255</v>
      </c>
      <c r="B1731" s="11">
        <v>10</v>
      </c>
      <c r="C1731" t="s">
        <v>10392</v>
      </c>
      <c r="D1731" s="11" t="s">
        <v>10393</v>
      </c>
      <c r="E1731" t="s">
        <v>180</v>
      </c>
    </row>
    <row r="1732" spans="1:5">
      <c r="A1732" s="11">
        <v>2347</v>
      </c>
      <c r="B1732" s="11">
        <v>45</v>
      </c>
      <c r="C1732" t="s">
        <v>10394</v>
      </c>
      <c r="D1732" s="11" t="s">
        <v>5403</v>
      </c>
      <c r="E1732" t="s">
        <v>9569</v>
      </c>
    </row>
    <row r="1733" spans="1:5">
      <c r="A1733" s="11">
        <v>3386</v>
      </c>
      <c r="B1733" s="11">
        <v>8</v>
      </c>
      <c r="C1733" t="s">
        <v>10395</v>
      </c>
      <c r="D1733" s="11" t="s">
        <v>3145</v>
      </c>
      <c r="E1733" t="s">
        <v>751</v>
      </c>
    </row>
    <row r="1734" spans="1:5">
      <c r="A1734" s="11">
        <v>4138</v>
      </c>
      <c r="B1734" s="11">
        <v>0</v>
      </c>
      <c r="C1734" t="s">
        <v>10396</v>
      </c>
      <c r="D1734" s="11" t="s">
        <v>2125</v>
      </c>
      <c r="E1734" t="s">
        <v>148</v>
      </c>
    </row>
    <row r="1735" spans="1:5">
      <c r="A1735" s="11">
        <v>4138</v>
      </c>
      <c r="B1735" s="11">
        <v>0</v>
      </c>
      <c r="C1735" t="s">
        <v>7811</v>
      </c>
      <c r="D1735" s="11" t="s">
        <v>7812</v>
      </c>
      <c r="E1735" t="s">
        <v>138</v>
      </c>
    </row>
    <row r="1736" spans="1:5">
      <c r="A1736" s="11">
        <v>2217</v>
      </c>
      <c r="B1736" s="11">
        <v>54</v>
      </c>
      <c r="C1736" t="s">
        <v>3494</v>
      </c>
      <c r="D1736" s="11" t="s">
        <v>3495</v>
      </c>
      <c r="E1736" t="s">
        <v>769</v>
      </c>
    </row>
    <row r="1737" spans="1:5">
      <c r="A1737" s="11">
        <v>4138</v>
      </c>
      <c r="B1737" s="11">
        <v>0</v>
      </c>
      <c r="C1737" t="s">
        <v>7813</v>
      </c>
      <c r="D1737" s="11" t="s">
        <v>6889</v>
      </c>
      <c r="E1737" t="s">
        <v>122</v>
      </c>
    </row>
    <row r="1738" spans="1:5">
      <c r="A1738" s="11">
        <v>4138</v>
      </c>
      <c r="B1738" s="11">
        <v>0</v>
      </c>
      <c r="C1738" t="s">
        <v>10397</v>
      </c>
      <c r="D1738" s="11" t="s">
        <v>10398</v>
      </c>
      <c r="E1738" t="s">
        <v>128</v>
      </c>
    </row>
    <row r="1739" spans="1:5">
      <c r="A1739" s="11">
        <v>4138</v>
      </c>
      <c r="B1739" s="11">
        <v>0</v>
      </c>
      <c r="C1739" t="s">
        <v>10399</v>
      </c>
      <c r="D1739" s="11" t="s">
        <v>10400</v>
      </c>
      <c r="E1739" t="s">
        <v>1001</v>
      </c>
    </row>
    <row r="1740" spans="1:5">
      <c r="A1740" s="11">
        <v>1258</v>
      </c>
      <c r="B1740" s="11">
        <v>166</v>
      </c>
      <c r="C1740" t="s">
        <v>3496</v>
      </c>
      <c r="D1740" s="11" t="s">
        <v>3497</v>
      </c>
      <c r="E1740" t="s">
        <v>1115</v>
      </c>
    </row>
    <row r="1741" spans="1:5">
      <c r="A1741" s="11">
        <v>567</v>
      </c>
      <c r="B1741" s="11">
        <v>433</v>
      </c>
      <c r="C1741" t="s">
        <v>1581</v>
      </c>
      <c r="D1741" s="11" t="s">
        <v>1582</v>
      </c>
      <c r="E1741" t="s">
        <v>128</v>
      </c>
    </row>
    <row r="1742" spans="1:5">
      <c r="A1742" s="11">
        <v>812</v>
      </c>
      <c r="B1742" s="11">
        <v>289</v>
      </c>
      <c r="C1742" t="s">
        <v>10401</v>
      </c>
      <c r="D1742" s="11" t="s">
        <v>10402</v>
      </c>
      <c r="E1742" t="s">
        <v>768</v>
      </c>
    </row>
    <row r="1743" spans="1:5">
      <c r="A1743" s="11">
        <v>1393</v>
      </c>
      <c r="B1743" s="11">
        <v>142</v>
      </c>
      <c r="C1743" t="s">
        <v>3498</v>
      </c>
      <c r="D1743" s="11" t="s">
        <v>2588</v>
      </c>
      <c r="E1743" t="s">
        <v>742</v>
      </c>
    </row>
    <row r="1744" spans="1:5">
      <c r="A1744" s="11">
        <v>3445</v>
      </c>
      <c r="B1744" s="11">
        <v>7</v>
      </c>
      <c r="C1744" t="s">
        <v>7814</v>
      </c>
      <c r="D1744" s="11" t="s">
        <v>4882</v>
      </c>
      <c r="E1744" t="s">
        <v>593</v>
      </c>
    </row>
    <row r="1745" spans="1:5">
      <c r="A1745" s="11">
        <v>3255</v>
      </c>
      <c r="B1745" s="11">
        <v>10</v>
      </c>
      <c r="C1745" t="s">
        <v>7815</v>
      </c>
      <c r="D1745" s="11" t="s">
        <v>7816</v>
      </c>
      <c r="E1745" t="s">
        <v>128</v>
      </c>
    </row>
    <row r="1746" spans="1:5">
      <c r="A1746" s="11">
        <v>4138</v>
      </c>
      <c r="B1746" s="11">
        <v>0</v>
      </c>
      <c r="C1746" t="s">
        <v>7817</v>
      </c>
      <c r="D1746" s="11" t="s">
        <v>7818</v>
      </c>
      <c r="E1746" t="s">
        <v>2630</v>
      </c>
    </row>
    <row r="1747" spans="1:5">
      <c r="A1747" s="11">
        <v>2957</v>
      </c>
      <c r="B1747" s="11">
        <v>18</v>
      </c>
      <c r="C1747" t="s">
        <v>7819</v>
      </c>
      <c r="D1747" s="11" t="s">
        <v>6871</v>
      </c>
      <c r="E1747" t="s">
        <v>268</v>
      </c>
    </row>
    <row r="1748" spans="1:5">
      <c r="A1748" s="11">
        <v>1702</v>
      </c>
      <c r="B1748" s="11">
        <v>101</v>
      </c>
      <c r="C1748" t="s">
        <v>3500</v>
      </c>
      <c r="D1748" s="11" t="s">
        <v>3501</v>
      </c>
      <c r="E1748" t="s">
        <v>128</v>
      </c>
    </row>
    <row r="1749" spans="1:5">
      <c r="A1749" s="11">
        <v>4138</v>
      </c>
      <c r="B1749" s="11">
        <v>0</v>
      </c>
      <c r="C1749" t="s">
        <v>10403</v>
      </c>
      <c r="D1749" s="11" t="s">
        <v>10404</v>
      </c>
      <c r="E1749" t="s">
        <v>10102</v>
      </c>
    </row>
    <row r="1750" spans="1:5">
      <c r="A1750" s="11">
        <v>49</v>
      </c>
      <c r="B1750" s="11">
        <v>1484</v>
      </c>
      <c r="C1750" t="s">
        <v>925</v>
      </c>
      <c r="D1750" s="11" t="s">
        <v>1609</v>
      </c>
      <c r="E1750" t="s">
        <v>1002</v>
      </c>
    </row>
    <row r="1751" spans="1:5">
      <c r="A1751" s="11">
        <v>2847</v>
      </c>
      <c r="B1751" s="11">
        <v>21</v>
      </c>
      <c r="C1751" t="s">
        <v>7820</v>
      </c>
      <c r="D1751" s="11" t="s">
        <v>6455</v>
      </c>
      <c r="E1751" t="s">
        <v>128</v>
      </c>
    </row>
    <row r="1752" spans="1:5">
      <c r="A1752" s="11">
        <v>2329</v>
      </c>
      <c r="B1752" s="11">
        <v>46</v>
      </c>
      <c r="C1752" t="s">
        <v>3503</v>
      </c>
      <c r="D1752" s="11" t="s">
        <v>3504</v>
      </c>
      <c r="E1752" t="s">
        <v>1585</v>
      </c>
    </row>
    <row r="1753" spans="1:5">
      <c r="A1753" s="11">
        <v>287</v>
      </c>
      <c r="B1753" s="11">
        <v>769</v>
      </c>
      <c r="C1753" t="s">
        <v>10405</v>
      </c>
      <c r="D1753" s="11" t="s">
        <v>10406</v>
      </c>
      <c r="E1753" t="s">
        <v>129</v>
      </c>
    </row>
    <row r="1754" spans="1:5">
      <c r="A1754" s="11">
        <v>6</v>
      </c>
      <c r="B1754" s="11">
        <v>1757</v>
      </c>
      <c r="C1754" t="s">
        <v>3505</v>
      </c>
      <c r="D1754" s="11" t="s">
        <v>927</v>
      </c>
      <c r="E1754" t="s">
        <v>124</v>
      </c>
    </row>
    <row r="1755" spans="1:5">
      <c r="A1755" s="11">
        <v>4138</v>
      </c>
      <c r="B1755" s="11">
        <v>0</v>
      </c>
      <c r="C1755" t="s">
        <v>10407</v>
      </c>
      <c r="D1755" s="11" t="s">
        <v>9805</v>
      </c>
      <c r="E1755" t="s">
        <v>122</v>
      </c>
    </row>
    <row r="1756" spans="1:5">
      <c r="A1756" s="11">
        <v>210</v>
      </c>
      <c r="B1756" s="11">
        <v>917</v>
      </c>
      <c r="C1756" t="s">
        <v>1161</v>
      </c>
      <c r="D1756" s="11" t="s">
        <v>1162</v>
      </c>
      <c r="E1756" t="s">
        <v>790</v>
      </c>
    </row>
    <row r="1757" spans="1:5">
      <c r="A1757" s="11">
        <v>2727</v>
      </c>
      <c r="B1757" s="11">
        <v>26</v>
      </c>
      <c r="C1757" t="s">
        <v>3506</v>
      </c>
      <c r="D1757" s="11" t="s">
        <v>3507</v>
      </c>
      <c r="E1757" t="s">
        <v>3416</v>
      </c>
    </row>
    <row r="1758" spans="1:5">
      <c r="A1758" s="11">
        <v>1401</v>
      </c>
      <c r="B1758" s="11">
        <v>141</v>
      </c>
      <c r="C1758" t="s">
        <v>3508</v>
      </c>
      <c r="D1758" s="11" t="s">
        <v>3509</v>
      </c>
      <c r="E1758" t="s">
        <v>271</v>
      </c>
    </row>
    <row r="1759" spans="1:5">
      <c r="A1759" s="11">
        <v>3709</v>
      </c>
      <c r="B1759" s="11">
        <v>4</v>
      </c>
      <c r="C1759" t="s">
        <v>10408</v>
      </c>
      <c r="D1759" s="11" t="s">
        <v>1636</v>
      </c>
      <c r="E1759" t="s">
        <v>2288</v>
      </c>
    </row>
    <row r="1760" spans="1:5">
      <c r="A1760" s="11">
        <v>1486</v>
      </c>
      <c r="B1760" s="11">
        <v>127</v>
      </c>
      <c r="C1760" t="s">
        <v>3514</v>
      </c>
      <c r="D1760" s="11" t="s">
        <v>2789</v>
      </c>
      <c r="E1760" t="s">
        <v>2288</v>
      </c>
    </row>
    <row r="1761" spans="1:5">
      <c r="A1761" s="11">
        <v>4138</v>
      </c>
      <c r="B1761" s="11">
        <v>0</v>
      </c>
      <c r="C1761" t="s">
        <v>7821</v>
      </c>
      <c r="D1761" s="11" t="s">
        <v>5565</v>
      </c>
      <c r="E1761" t="s">
        <v>757</v>
      </c>
    </row>
    <row r="1762" spans="1:5">
      <c r="A1762" s="11">
        <v>747</v>
      </c>
      <c r="B1762" s="11">
        <v>320</v>
      </c>
      <c r="C1762" t="s">
        <v>3515</v>
      </c>
      <c r="D1762" s="11" t="s">
        <v>3516</v>
      </c>
      <c r="E1762" t="s">
        <v>1134</v>
      </c>
    </row>
    <row r="1763" spans="1:5">
      <c r="A1763" s="11">
        <v>2751</v>
      </c>
      <c r="B1763" s="11">
        <v>25</v>
      </c>
      <c r="C1763" t="s">
        <v>10409</v>
      </c>
      <c r="D1763" s="11" t="s">
        <v>3361</v>
      </c>
      <c r="E1763" t="s">
        <v>122</v>
      </c>
    </row>
    <row r="1764" spans="1:5">
      <c r="A1764" s="11">
        <v>1928</v>
      </c>
      <c r="B1764" s="11">
        <v>79</v>
      </c>
      <c r="C1764" t="s">
        <v>3517</v>
      </c>
      <c r="D1764" s="11" t="s">
        <v>3518</v>
      </c>
      <c r="E1764" t="s">
        <v>138</v>
      </c>
    </row>
    <row r="1765" spans="1:5">
      <c r="A1765" s="11">
        <v>728</v>
      </c>
      <c r="B1765" s="11">
        <v>327</v>
      </c>
      <c r="C1765" t="s">
        <v>3519</v>
      </c>
      <c r="D1765" s="11" t="s">
        <v>2690</v>
      </c>
      <c r="E1765" t="s">
        <v>124</v>
      </c>
    </row>
    <row r="1766" spans="1:5">
      <c r="A1766" s="11">
        <v>4138</v>
      </c>
      <c r="B1766" s="11">
        <v>0</v>
      </c>
      <c r="C1766" t="s">
        <v>10410</v>
      </c>
      <c r="D1766" s="11" t="s">
        <v>6513</v>
      </c>
      <c r="E1766" t="s">
        <v>149</v>
      </c>
    </row>
    <row r="1767" spans="1:5">
      <c r="A1767" s="11">
        <v>4138</v>
      </c>
      <c r="B1767" s="11">
        <v>0</v>
      </c>
      <c r="C1767" t="s">
        <v>10411</v>
      </c>
      <c r="D1767" s="11" t="s">
        <v>6513</v>
      </c>
      <c r="E1767" t="s">
        <v>149</v>
      </c>
    </row>
    <row r="1768" spans="1:5">
      <c r="A1768" s="11">
        <v>4138</v>
      </c>
      <c r="B1768" s="11">
        <v>0</v>
      </c>
      <c r="C1768" t="s">
        <v>10412</v>
      </c>
      <c r="D1768" s="11" t="s">
        <v>9651</v>
      </c>
      <c r="E1768" t="s">
        <v>1001</v>
      </c>
    </row>
    <row r="1769" spans="1:5">
      <c r="A1769" s="11">
        <v>4138</v>
      </c>
      <c r="B1769" s="11">
        <v>0</v>
      </c>
      <c r="C1769" t="s">
        <v>10413</v>
      </c>
      <c r="D1769" s="11" t="s">
        <v>3573</v>
      </c>
      <c r="E1769" t="s">
        <v>750</v>
      </c>
    </row>
    <row r="1770" spans="1:5">
      <c r="A1770" s="11">
        <v>3255</v>
      </c>
      <c r="B1770" s="11">
        <v>10</v>
      </c>
      <c r="C1770" t="s">
        <v>7822</v>
      </c>
      <c r="D1770" s="11" t="s">
        <v>7823</v>
      </c>
      <c r="E1770" t="s">
        <v>1000</v>
      </c>
    </row>
    <row r="1771" spans="1:5">
      <c r="A1771" s="11">
        <v>244</v>
      </c>
      <c r="B1771" s="11">
        <v>837</v>
      </c>
      <c r="C1771" t="s">
        <v>10414</v>
      </c>
      <c r="D1771" s="11" t="s">
        <v>7693</v>
      </c>
      <c r="E1771" t="s">
        <v>122</v>
      </c>
    </row>
    <row r="1772" spans="1:5">
      <c r="A1772" s="11">
        <v>4138</v>
      </c>
      <c r="B1772" s="11">
        <v>0</v>
      </c>
      <c r="C1772" t="s">
        <v>7824</v>
      </c>
      <c r="D1772" s="11" t="s">
        <v>5620</v>
      </c>
      <c r="E1772" t="s">
        <v>122</v>
      </c>
    </row>
    <row r="1773" spans="1:5">
      <c r="A1773" s="11">
        <v>2957</v>
      </c>
      <c r="B1773" s="11">
        <v>18</v>
      </c>
      <c r="C1773" t="s">
        <v>10415</v>
      </c>
      <c r="D1773" s="11" t="s">
        <v>4117</v>
      </c>
      <c r="E1773" t="s">
        <v>143</v>
      </c>
    </row>
    <row r="1774" spans="1:5">
      <c r="A1774" s="11">
        <v>3709</v>
      </c>
      <c r="B1774" s="11">
        <v>4</v>
      </c>
      <c r="C1774" t="s">
        <v>3521</v>
      </c>
      <c r="D1774" s="11" t="s">
        <v>3522</v>
      </c>
      <c r="E1774" t="s">
        <v>2113</v>
      </c>
    </row>
    <row r="1775" spans="1:5">
      <c r="A1775" s="11">
        <v>3323</v>
      </c>
      <c r="B1775" s="11">
        <v>9</v>
      </c>
      <c r="C1775" t="s">
        <v>7825</v>
      </c>
      <c r="D1775" s="11" t="s">
        <v>2660</v>
      </c>
      <c r="E1775" t="s">
        <v>2213</v>
      </c>
    </row>
    <row r="1776" spans="1:5">
      <c r="A1776" s="11">
        <v>4138</v>
      </c>
      <c r="B1776" s="11">
        <v>0</v>
      </c>
      <c r="C1776" t="s">
        <v>10416</v>
      </c>
      <c r="D1776" s="11" t="s">
        <v>4512</v>
      </c>
      <c r="E1776" t="s">
        <v>10417</v>
      </c>
    </row>
    <row r="1777" spans="1:5">
      <c r="A1777" s="11">
        <v>4138</v>
      </c>
      <c r="B1777" s="11">
        <v>0</v>
      </c>
      <c r="C1777" t="s">
        <v>10418</v>
      </c>
      <c r="D1777" s="11" t="s">
        <v>5218</v>
      </c>
      <c r="E1777" t="s">
        <v>124</v>
      </c>
    </row>
    <row r="1778" spans="1:5">
      <c r="A1778" s="11">
        <v>1122</v>
      </c>
      <c r="B1778" s="11">
        <v>194</v>
      </c>
      <c r="C1778" t="s">
        <v>3523</v>
      </c>
      <c r="D1778" s="11" t="s">
        <v>3524</v>
      </c>
      <c r="E1778" t="s">
        <v>3419</v>
      </c>
    </row>
    <row r="1779" spans="1:5">
      <c r="A1779" s="11">
        <v>158</v>
      </c>
      <c r="B1779" s="11">
        <v>1037</v>
      </c>
      <c r="C1779" t="s">
        <v>1163</v>
      </c>
      <c r="D1779" s="11" t="s">
        <v>607</v>
      </c>
      <c r="E1779" t="s">
        <v>133</v>
      </c>
    </row>
    <row r="1780" spans="1:5">
      <c r="A1780" s="11">
        <v>4138</v>
      </c>
      <c r="B1780" s="11">
        <v>0</v>
      </c>
      <c r="C1780" t="s">
        <v>3525</v>
      </c>
      <c r="D1780" s="11" t="s">
        <v>3526</v>
      </c>
      <c r="E1780" t="s">
        <v>130</v>
      </c>
    </row>
    <row r="1781" spans="1:5">
      <c r="A1781" s="11">
        <v>2888</v>
      </c>
      <c r="B1781" s="11">
        <v>20</v>
      </c>
      <c r="C1781" t="s">
        <v>3528</v>
      </c>
      <c r="D1781" s="11" t="s">
        <v>2608</v>
      </c>
      <c r="E1781" t="s">
        <v>138</v>
      </c>
    </row>
    <row r="1782" spans="1:5">
      <c r="A1782" s="11">
        <v>596</v>
      </c>
      <c r="B1782" s="11">
        <v>413</v>
      </c>
      <c r="C1782" t="s">
        <v>3529</v>
      </c>
      <c r="D1782" s="11" t="s">
        <v>2324</v>
      </c>
      <c r="E1782" t="s">
        <v>742</v>
      </c>
    </row>
    <row r="1783" spans="1:5">
      <c r="A1783" s="11">
        <v>1438</v>
      </c>
      <c r="B1783" s="11">
        <v>136</v>
      </c>
      <c r="C1783" t="s">
        <v>7826</v>
      </c>
      <c r="D1783" s="11" t="s">
        <v>7827</v>
      </c>
      <c r="E1783" t="s">
        <v>137</v>
      </c>
    </row>
    <row r="1784" spans="1:5">
      <c r="A1784" s="11">
        <v>2693</v>
      </c>
      <c r="B1784" s="11">
        <v>27</v>
      </c>
      <c r="C1784" t="s">
        <v>3530</v>
      </c>
      <c r="D1784" s="11" t="s">
        <v>2580</v>
      </c>
      <c r="E1784" t="s">
        <v>1907</v>
      </c>
    </row>
    <row r="1785" spans="1:5">
      <c r="A1785" s="11">
        <v>1384</v>
      </c>
      <c r="B1785" s="11">
        <v>143</v>
      </c>
      <c r="C1785" t="s">
        <v>3531</v>
      </c>
      <c r="D1785" s="11" t="s">
        <v>3532</v>
      </c>
      <c r="E1785" t="s">
        <v>122</v>
      </c>
    </row>
    <row r="1786" spans="1:5">
      <c r="A1786" s="11">
        <v>4138</v>
      </c>
      <c r="B1786" s="11">
        <v>0</v>
      </c>
      <c r="C1786" t="s">
        <v>10419</v>
      </c>
      <c r="D1786" s="11" t="s">
        <v>4944</v>
      </c>
      <c r="E1786" t="s">
        <v>1880</v>
      </c>
    </row>
    <row r="1787" spans="1:5">
      <c r="A1787" s="11">
        <v>2798</v>
      </c>
      <c r="B1787" s="11">
        <v>23</v>
      </c>
      <c r="C1787" t="s">
        <v>7828</v>
      </c>
      <c r="D1787" s="11" t="s">
        <v>7829</v>
      </c>
      <c r="E1787" t="s">
        <v>138</v>
      </c>
    </row>
    <row r="1788" spans="1:5">
      <c r="A1788" s="11">
        <v>2609</v>
      </c>
      <c r="B1788" s="11">
        <v>30</v>
      </c>
      <c r="C1788" t="s">
        <v>7830</v>
      </c>
      <c r="D1788" s="11" t="s">
        <v>2533</v>
      </c>
      <c r="E1788" t="s">
        <v>1907</v>
      </c>
    </row>
    <row r="1789" spans="1:5">
      <c r="A1789" s="11">
        <v>2253</v>
      </c>
      <c r="B1789" s="11">
        <v>51</v>
      </c>
      <c r="C1789" t="s">
        <v>10420</v>
      </c>
      <c r="D1789" s="11" t="s">
        <v>5598</v>
      </c>
      <c r="E1789" t="s">
        <v>1907</v>
      </c>
    </row>
    <row r="1790" spans="1:5">
      <c r="A1790" s="11">
        <v>4138</v>
      </c>
      <c r="B1790" s="11">
        <v>0</v>
      </c>
      <c r="C1790" t="s">
        <v>7831</v>
      </c>
      <c r="D1790" s="11" t="s">
        <v>7832</v>
      </c>
      <c r="E1790" t="s">
        <v>814</v>
      </c>
    </row>
    <row r="1791" spans="1:5">
      <c r="A1791" s="11">
        <v>3445</v>
      </c>
      <c r="B1791" s="11">
        <v>7</v>
      </c>
      <c r="C1791" t="s">
        <v>10421</v>
      </c>
      <c r="D1791" s="11" t="s">
        <v>10422</v>
      </c>
      <c r="E1791" t="s">
        <v>271</v>
      </c>
    </row>
    <row r="1792" spans="1:5">
      <c r="A1792" s="11">
        <v>3709</v>
      </c>
      <c r="B1792" s="11">
        <v>4</v>
      </c>
      <c r="C1792" t="s">
        <v>7833</v>
      </c>
      <c r="D1792" s="11" t="s">
        <v>4629</v>
      </c>
      <c r="E1792" t="s">
        <v>124</v>
      </c>
    </row>
    <row r="1793" spans="1:5">
      <c r="A1793" s="11">
        <v>1610</v>
      </c>
      <c r="B1793" s="11">
        <v>110</v>
      </c>
      <c r="C1793" t="s">
        <v>3533</v>
      </c>
      <c r="D1793" s="11" t="s">
        <v>3198</v>
      </c>
      <c r="E1793" t="s">
        <v>122</v>
      </c>
    </row>
    <row r="1794" spans="1:5">
      <c r="A1794" s="11">
        <v>3159</v>
      </c>
      <c r="B1794" s="11">
        <v>12</v>
      </c>
      <c r="C1794" t="s">
        <v>10423</v>
      </c>
      <c r="D1794" s="11" t="s">
        <v>10424</v>
      </c>
      <c r="E1794" t="s">
        <v>130</v>
      </c>
    </row>
    <row r="1795" spans="1:5">
      <c r="A1795" s="11">
        <v>1566</v>
      </c>
      <c r="B1795" s="11">
        <v>118</v>
      </c>
      <c r="C1795" t="s">
        <v>3534</v>
      </c>
      <c r="D1795" s="11" t="s">
        <v>3535</v>
      </c>
      <c r="E1795" t="s">
        <v>814</v>
      </c>
    </row>
    <row r="1796" spans="1:5">
      <c r="A1796" s="11">
        <v>4017</v>
      </c>
      <c r="B1796" s="11">
        <v>1</v>
      </c>
      <c r="C1796" t="s">
        <v>10425</v>
      </c>
      <c r="D1796" s="11" t="s">
        <v>2626</v>
      </c>
      <c r="E1796" t="s">
        <v>1276</v>
      </c>
    </row>
    <row r="1797" spans="1:5">
      <c r="A1797" s="11">
        <v>192</v>
      </c>
      <c r="B1797" s="11">
        <v>948</v>
      </c>
      <c r="C1797" t="s">
        <v>1610</v>
      </c>
      <c r="D1797" s="11" t="s">
        <v>392</v>
      </c>
      <c r="E1797" t="s">
        <v>122</v>
      </c>
    </row>
    <row r="1798" spans="1:5">
      <c r="A1798" s="11">
        <v>2847</v>
      </c>
      <c r="B1798" s="11">
        <v>21</v>
      </c>
      <c r="C1798" t="s">
        <v>1610</v>
      </c>
      <c r="D1798" s="11" t="s">
        <v>7892</v>
      </c>
      <c r="E1798" t="s">
        <v>814</v>
      </c>
    </row>
    <row r="1799" spans="1:5">
      <c r="A1799" s="11">
        <v>1844</v>
      </c>
      <c r="B1799" s="11">
        <v>88</v>
      </c>
      <c r="C1799" t="s">
        <v>10426</v>
      </c>
      <c r="D1799" s="11" t="s">
        <v>10427</v>
      </c>
      <c r="E1799" t="s">
        <v>744</v>
      </c>
    </row>
    <row r="1800" spans="1:5">
      <c r="A1800" s="11">
        <v>4138</v>
      </c>
      <c r="B1800" s="11">
        <v>0</v>
      </c>
      <c r="C1800" t="s">
        <v>10428</v>
      </c>
      <c r="D1800" s="11" t="s">
        <v>3285</v>
      </c>
      <c r="E1800" t="s">
        <v>138</v>
      </c>
    </row>
    <row r="1801" spans="1:5">
      <c r="A1801" s="11">
        <v>3709</v>
      </c>
      <c r="B1801" s="11">
        <v>4</v>
      </c>
      <c r="C1801" t="s">
        <v>3536</v>
      </c>
      <c r="D1801" s="11" t="s">
        <v>6480</v>
      </c>
      <c r="E1801" t="s">
        <v>1245</v>
      </c>
    </row>
    <row r="1802" spans="1:5">
      <c r="A1802" s="11">
        <v>4138</v>
      </c>
      <c r="B1802" s="11">
        <v>0</v>
      </c>
      <c r="C1802" t="s">
        <v>7834</v>
      </c>
      <c r="D1802" s="11" t="s">
        <v>7227</v>
      </c>
      <c r="E1802" t="s">
        <v>1001</v>
      </c>
    </row>
    <row r="1803" spans="1:5">
      <c r="A1803" s="11">
        <v>3809</v>
      </c>
      <c r="B1803" s="11">
        <v>3</v>
      </c>
      <c r="C1803" t="s">
        <v>10429</v>
      </c>
      <c r="D1803" s="11" t="s">
        <v>3315</v>
      </c>
      <c r="E1803" t="s">
        <v>140</v>
      </c>
    </row>
    <row r="1804" spans="1:5">
      <c r="A1804" s="11">
        <v>2693</v>
      </c>
      <c r="B1804" s="11">
        <v>27</v>
      </c>
      <c r="C1804" t="s">
        <v>10430</v>
      </c>
      <c r="D1804" s="11" t="s">
        <v>7770</v>
      </c>
      <c r="E1804" t="s">
        <v>128</v>
      </c>
    </row>
    <row r="1805" spans="1:5">
      <c r="A1805" s="11">
        <v>3709</v>
      </c>
      <c r="B1805" s="11">
        <v>4</v>
      </c>
      <c r="C1805" t="s">
        <v>10431</v>
      </c>
      <c r="D1805" s="11" t="s">
        <v>9463</v>
      </c>
      <c r="E1805" t="s">
        <v>140</v>
      </c>
    </row>
    <row r="1806" spans="1:5">
      <c r="A1806" s="11">
        <v>1673</v>
      </c>
      <c r="B1806" s="11">
        <v>103</v>
      </c>
      <c r="C1806" t="s">
        <v>7835</v>
      </c>
      <c r="D1806" s="11" t="s">
        <v>1558</v>
      </c>
      <c r="E1806" t="s">
        <v>758</v>
      </c>
    </row>
    <row r="1807" spans="1:5">
      <c r="A1807" s="11">
        <v>817</v>
      </c>
      <c r="B1807" s="11">
        <v>288</v>
      </c>
      <c r="C1807" t="s">
        <v>3538</v>
      </c>
      <c r="D1807" s="11" t="s">
        <v>2432</v>
      </c>
      <c r="E1807" t="s">
        <v>138</v>
      </c>
    </row>
    <row r="1808" spans="1:5">
      <c r="A1808" s="11">
        <v>4138</v>
      </c>
      <c r="B1808" s="11">
        <v>0</v>
      </c>
      <c r="C1808" t="s">
        <v>10432</v>
      </c>
      <c r="D1808" s="11" t="s">
        <v>3963</v>
      </c>
      <c r="E1808" t="s">
        <v>997</v>
      </c>
    </row>
    <row r="1809" spans="1:5">
      <c r="A1809" s="11">
        <v>2639</v>
      </c>
      <c r="B1809" s="11">
        <v>29</v>
      </c>
      <c r="C1809" t="s">
        <v>10433</v>
      </c>
      <c r="D1809" s="11" t="s">
        <v>10434</v>
      </c>
      <c r="E1809" t="s">
        <v>10435</v>
      </c>
    </row>
    <row r="1810" spans="1:5">
      <c r="A1810" s="11">
        <v>4138</v>
      </c>
      <c r="B1810" s="11">
        <v>0</v>
      </c>
      <c r="C1810" t="s">
        <v>10436</v>
      </c>
      <c r="D1810" s="11" t="s">
        <v>10437</v>
      </c>
      <c r="E1810" t="s">
        <v>128</v>
      </c>
    </row>
    <row r="1811" spans="1:5">
      <c r="A1811" s="11">
        <v>3386</v>
      </c>
      <c r="B1811" s="11">
        <v>8</v>
      </c>
      <c r="C1811" t="s">
        <v>10438</v>
      </c>
      <c r="D1811" s="11" t="s">
        <v>3292</v>
      </c>
      <c r="E1811" t="s">
        <v>128</v>
      </c>
    </row>
    <row r="1812" spans="1:5">
      <c r="A1812" s="11">
        <v>2957</v>
      </c>
      <c r="B1812" s="11">
        <v>18</v>
      </c>
      <c r="C1812" t="s">
        <v>10439</v>
      </c>
      <c r="D1812" s="11" t="s">
        <v>10440</v>
      </c>
      <c r="E1812" t="s">
        <v>130</v>
      </c>
    </row>
    <row r="1813" spans="1:5">
      <c r="A1813" s="11">
        <v>2500</v>
      </c>
      <c r="B1813" s="11">
        <v>36</v>
      </c>
      <c r="C1813" t="s">
        <v>7836</v>
      </c>
      <c r="D1813" s="11" t="s">
        <v>5434</v>
      </c>
      <c r="E1813" t="s">
        <v>7837</v>
      </c>
    </row>
    <row r="1814" spans="1:5">
      <c r="A1814" s="11">
        <v>2565</v>
      </c>
      <c r="B1814" s="11">
        <v>32</v>
      </c>
      <c r="C1814" t="s">
        <v>7838</v>
      </c>
      <c r="D1814" s="11" t="s">
        <v>5925</v>
      </c>
      <c r="E1814" t="s">
        <v>740</v>
      </c>
    </row>
    <row r="1815" spans="1:5">
      <c r="A1815" s="11">
        <v>755</v>
      </c>
      <c r="B1815" s="11">
        <v>315</v>
      </c>
      <c r="C1815" t="s">
        <v>1612</v>
      </c>
      <c r="D1815" s="11" t="s">
        <v>1613</v>
      </c>
      <c r="E1815" t="s">
        <v>622</v>
      </c>
    </row>
    <row r="1816" spans="1:5">
      <c r="A1816" s="11">
        <v>1821</v>
      </c>
      <c r="B1816" s="11">
        <v>90</v>
      </c>
      <c r="C1816" t="s">
        <v>3540</v>
      </c>
      <c r="D1816" s="11" t="s">
        <v>3541</v>
      </c>
      <c r="E1816" t="s">
        <v>122</v>
      </c>
    </row>
    <row r="1817" spans="1:5">
      <c r="A1817" s="11">
        <v>491</v>
      </c>
      <c r="B1817" s="11">
        <v>503</v>
      </c>
      <c r="C1817" t="s">
        <v>1164</v>
      </c>
      <c r="D1817" s="11" t="s">
        <v>1165</v>
      </c>
      <c r="E1817" t="s">
        <v>122</v>
      </c>
    </row>
    <row r="1818" spans="1:5">
      <c r="A1818" s="11">
        <v>2997</v>
      </c>
      <c r="B1818" s="11">
        <v>17</v>
      </c>
      <c r="C1818" t="s">
        <v>3542</v>
      </c>
      <c r="D1818" s="11" t="s">
        <v>3543</v>
      </c>
      <c r="E1818" t="s">
        <v>130</v>
      </c>
    </row>
    <row r="1819" spans="1:5">
      <c r="A1819" s="11">
        <v>1928</v>
      </c>
      <c r="B1819" s="11">
        <v>79</v>
      </c>
      <c r="C1819" t="s">
        <v>3544</v>
      </c>
      <c r="D1819" s="11" t="s">
        <v>3545</v>
      </c>
      <c r="E1819" t="s">
        <v>809</v>
      </c>
    </row>
    <row r="1820" spans="1:5">
      <c r="A1820" s="11">
        <v>2016</v>
      </c>
      <c r="B1820" s="11">
        <v>71</v>
      </c>
      <c r="C1820" t="s">
        <v>7839</v>
      </c>
      <c r="D1820" s="11" t="s">
        <v>6119</v>
      </c>
      <c r="E1820" t="s">
        <v>190</v>
      </c>
    </row>
    <row r="1821" spans="1:5">
      <c r="A1821" s="11">
        <v>4138</v>
      </c>
      <c r="B1821" s="11">
        <v>0</v>
      </c>
      <c r="C1821" t="s">
        <v>10441</v>
      </c>
      <c r="D1821" s="11" t="s">
        <v>10442</v>
      </c>
      <c r="E1821" t="s">
        <v>175</v>
      </c>
    </row>
    <row r="1822" spans="1:5">
      <c r="A1822" s="11">
        <v>4138</v>
      </c>
      <c r="B1822" s="11">
        <v>0</v>
      </c>
      <c r="C1822" t="s">
        <v>7840</v>
      </c>
      <c r="D1822" s="11" t="s">
        <v>4030</v>
      </c>
      <c r="E1822" t="s">
        <v>128</v>
      </c>
    </row>
    <row r="1823" spans="1:5">
      <c r="A1823" s="11">
        <v>4138</v>
      </c>
      <c r="B1823" s="11">
        <v>0</v>
      </c>
      <c r="C1823" t="s">
        <v>3548</v>
      </c>
      <c r="D1823" s="11" t="s">
        <v>3549</v>
      </c>
      <c r="E1823" t="s">
        <v>220</v>
      </c>
    </row>
    <row r="1824" spans="1:5">
      <c r="A1824" s="11">
        <v>3386</v>
      </c>
      <c r="B1824" s="11">
        <v>8</v>
      </c>
      <c r="C1824" t="s">
        <v>10443</v>
      </c>
      <c r="D1824" s="11" t="s">
        <v>2314</v>
      </c>
      <c r="E1824" t="s">
        <v>175</v>
      </c>
    </row>
    <row r="1825" spans="1:5">
      <c r="A1825" s="11">
        <v>4138</v>
      </c>
      <c r="B1825" s="11">
        <v>0</v>
      </c>
      <c r="C1825" t="s">
        <v>10444</v>
      </c>
      <c r="D1825" s="11" t="s">
        <v>3257</v>
      </c>
      <c r="E1825" t="s">
        <v>710</v>
      </c>
    </row>
    <row r="1826" spans="1:5">
      <c r="A1826" s="11">
        <v>4017</v>
      </c>
      <c r="B1826" s="11">
        <v>1</v>
      </c>
      <c r="C1826" t="s">
        <v>10445</v>
      </c>
      <c r="D1826" s="11" t="s">
        <v>9697</v>
      </c>
      <c r="E1826" t="s">
        <v>2924</v>
      </c>
    </row>
    <row r="1827" spans="1:5">
      <c r="A1827" s="11">
        <v>608</v>
      </c>
      <c r="B1827" s="11">
        <v>403</v>
      </c>
      <c r="C1827" t="s">
        <v>1614</v>
      </c>
      <c r="D1827" s="11" t="s">
        <v>908</v>
      </c>
      <c r="E1827" t="s">
        <v>1001</v>
      </c>
    </row>
    <row r="1828" spans="1:5">
      <c r="A1828" s="11">
        <v>2888</v>
      </c>
      <c r="B1828" s="11">
        <v>20</v>
      </c>
      <c r="C1828" t="s">
        <v>10446</v>
      </c>
      <c r="D1828" s="11" t="s">
        <v>2173</v>
      </c>
      <c r="E1828" t="s">
        <v>141</v>
      </c>
    </row>
    <row r="1829" spans="1:5">
      <c r="A1829" s="11">
        <v>4138</v>
      </c>
      <c r="B1829" s="11">
        <v>0</v>
      </c>
      <c r="C1829" t="s">
        <v>3550</v>
      </c>
      <c r="D1829" s="11" t="s">
        <v>3551</v>
      </c>
      <c r="E1829" t="s">
        <v>238</v>
      </c>
    </row>
    <row r="1830" spans="1:5">
      <c r="A1830" s="11">
        <v>4138</v>
      </c>
      <c r="B1830" s="11">
        <v>0</v>
      </c>
      <c r="C1830" t="s">
        <v>10447</v>
      </c>
      <c r="D1830" s="11" t="s">
        <v>9175</v>
      </c>
      <c r="E1830" t="s">
        <v>204</v>
      </c>
    </row>
    <row r="1831" spans="1:5">
      <c r="A1831" s="11">
        <v>3518</v>
      </c>
      <c r="B1831" s="11">
        <v>6</v>
      </c>
      <c r="C1831" t="s">
        <v>7841</v>
      </c>
      <c r="D1831" s="11" t="s">
        <v>5196</v>
      </c>
      <c r="E1831" t="s">
        <v>1619</v>
      </c>
    </row>
    <row r="1832" spans="1:5">
      <c r="A1832" s="11">
        <v>3445</v>
      </c>
      <c r="B1832" s="11">
        <v>7</v>
      </c>
      <c r="C1832" t="s">
        <v>7842</v>
      </c>
      <c r="D1832" s="11" t="s">
        <v>5196</v>
      </c>
      <c r="E1832" t="s">
        <v>1619</v>
      </c>
    </row>
    <row r="1833" spans="1:5">
      <c r="A1833" s="11">
        <v>201</v>
      </c>
      <c r="B1833" s="11">
        <v>938</v>
      </c>
      <c r="C1833" t="s">
        <v>1953</v>
      </c>
      <c r="D1833" s="11" t="s">
        <v>1847</v>
      </c>
      <c r="E1833" t="s">
        <v>10448</v>
      </c>
    </row>
    <row r="1834" spans="1:5">
      <c r="A1834" s="11">
        <v>4138</v>
      </c>
      <c r="B1834" s="11">
        <v>0</v>
      </c>
      <c r="C1834" t="s">
        <v>10449</v>
      </c>
      <c r="D1834" s="11" t="s">
        <v>10450</v>
      </c>
      <c r="E1834" t="s">
        <v>271</v>
      </c>
    </row>
    <row r="1835" spans="1:5">
      <c r="A1835" s="11">
        <v>2823</v>
      </c>
      <c r="B1835" s="11">
        <v>22</v>
      </c>
      <c r="C1835" t="s">
        <v>3552</v>
      </c>
      <c r="D1835" s="11" t="s">
        <v>3553</v>
      </c>
      <c r="E1835" t="s">
        <v>271</v>
      </c>
    </row>
    <row r="1836" spans="1:5">
      <c r="A1836" s="11">
        <v>3204</v>
      </c>
      <c r="B1836" s="11">
        <v>11</v>
      </c>
      <c r="C1836" t="s">
        <v>7843</v>
      </c>
      <c r="D1836" s="11" t="s">
        <v>7844</v>
      </c>
      <c r="E1836" t="s">
        <v>757</v>
      </c>
    </row>
    <row r="1837" spans="1:5">
      <c r="A1837" s="11">
        <v>4138</v>
      </c>
      <c r="B1837" s="11">
        <v>0</v>
      </c>
      <c r="C1837" t="s">
        <v>10451</v>
      </c>
      <c r="D1837" s="11" t="s">
        <v>3397</v>
      </c>
      <c r="E1837" t="s">
        <v>751</v>
      </c>
    </row>
    <row r="1838" spans="1:5">
      <c r="A1838" s="11">
        <v>2217</v>
      </c>
      <c r="B1838" s="11">
        <v>54</v>
      </c>
      <c r="C1838" t="s">
        <v>7845</v>
      </c>
      <c r="D1838" s="11" t="s">
        <v>6916</v>
      </c>
      <c r="E1838" t="s">
        <v>1134</v>
      </c>
    </row>
    <row r="1839" spans="1:5">
      <c r="A1839" s="11">
        <v>1963</v>
      </c>
      <c r="B1839" s="11">
        <v>76</v>
      </c>
      <c r="C1839" t="s">
        <v>3554</v>
      </c>
      <c r="D1839" s="11" t="s">
        <v>3015</v>
      </c>
      <c r="E1839" t="s">
        <v>128</v>
      </c>
    </row>
    <row r="1840" spans="1:5">
      <c r="A1840" s="11">
        <v>1691</v>
      </c>
      <c r="B1840" s="11">
        <v>102</v>
      </c>
      <c r="C1840" t="s">
        <v>3555</v>
      </c>
      <c r="D1840" s="11" t="s">
        <v>2168</v>
      </c>
      <c r="E1840" t="s">
        <v>758</v>
      </c>
    </row>
    <row r="1841" spans="1:5">
      <c r="A1841" s="11">
        <v>3049</v>
      </c>
      <c r="B1841" s="11">
        <v>15</v>
      </c>
      <c r="C1841" t="s">
        <v>10452</v>
      </c>
      <c r="D1841" s="11" t="s">
        <v>3164</v>
      </c>
      <c r="E1841" t="s">
        <v>36</v>
      </c>
    </row>
    <row r="1842" spans="1:5">
      <c r="A1842" s="11">
        <v>1876</v>
      </c>
      <c r="B1842" s="11">
        <v>84</v>
      </c>
      <c r="C1842" t="s">
        <v>3556</v>
      </c>
      <c r="D1842" s="11" t="s">
        <v>3557</v>
      </c>
      <c r="E1842" t="s">
        <v>3558</v>
      </c>
    </row>
    <row r="1843" spans="1:5">
      <c r="A1843" s="11">
        <v>2565</v>
      </c>
      <c r="B1843" s="11">
        <v>32</v>
      </c>
      <c r="C1843" t="s">
        <v>3559</v>
      </c>
      <c r="D1843" s="11" t="s">
        <v>3560</v>
      </c>
      <c r="E1843" t="s">
        <v>128</v>
      </c>
    </row>
    <row r="1844" spans="1:5">
      <c r="A1844" s="11">
        <v>3118</v>
      </c>
      <c r="B1844" s="11">
        <v>13</v>
      </c>
      <c r="C1844" t="s">
        <v>7846</v>
      </c>
      <c r="D1844" s="11" t="s">
        <v>7847</v>
      </c>
      <c r="E1844" t="s">
        <v>7487</v>
      </c>
    </row>
    <row r="1845" spans="1:5">
      <c r="A1845" s="11">
        <v>2639</v>
      </c>
      <c r="B1845" s="11">
        <v>29</v>
      </c>
      <c r="C1845" t="s">
        <v>7848</v>
      </c>
      <c r="D1845" s="11" t="s">
        <v>4063</v>
      </c>
      <c r="E1845" t="s">
        <v>997</v>
      </c>
    </row>
    <row r="1846" spans="1:5">
      <c r="A1846" s="11">
        <v>2565</v>
      </c>
      <c r="B1846" s="11">
        <v>32</v>
      </c>
      <c r="C1846" t="s">
        <v>3562</v>
      </c>
      <c r="D1846" s="11" t="s">
        <v>3563</v>
      </c>
      <c r="E1846" t="s">
        <v>122</v>
      </c>
    </row>
    <row r="1847" spans="1:5">
      <c r="A1847" s="11">
        <v>4138</v>
      </c>
      <c r="B1847" s="11">
        <v>0</v>
      </c>
      <c r="C1847" t="s">
        <v>10453</v>
      </c>
      <c r="D1847" s="11" t="s">
        <v>10454</v>
      </c>
      <c r="E1847" t="s">
        <v>814</v>
      </c>
    </row>
    <row r="1848" spans="1:5">
      <c r="A1848" s="11">
        <v>3896</v>
      </c>
      <c r="B1848" s="11">
        <v>2</v>
      </c>
      <c r="C1848" t="s">
        <v>10455</v>
      </c>
      <c r="D1848" s="11" t="s">
        <v>9552</v>
      </c>
      <c r="E1848" t="s">
        <v>223</v>
      </c>
    </row>
    <row r="1849" spans="1:5">
      <c r="A1849" s="11">
        <v>4138</v>
      </c>
      <c r="B1849" s="11">
        <v>0</v>
      </c>
      <c r="C1849" t="s">
        <v>3564</v>
      </c>
      <c r="D1849" s="11" t="s">
        <v>3565</v>
      </c>
      <c r="E1849" t="s">
        <v>122</v>
      </c>
    </row>
    <row r="1850" spans="1:5">
      <c r="A1850" s="11">
        <v>3709</v>
      </c>
      <c r="B1850" s="11">
        <v>4</v>
      </c>
      <c r="C1850" t="s">
        <v>3566</v>
      </c>
      <c r="D1850" s="11" t="s">
        <v>5824</v>
      </c>
      <c r="E1850" t="s">
        <v>1430</v>
      </c>
    </row>
    <row r="1851" spans="1:5">
      <c r="A1851" s="11">
        <v>2448</v>
      </c>
      <c r="B1851" s="11">
        <v>39</v>
      </c>
      <c r="C1851" t="s">
        <v>10456</v>
      </c>
      <c r="D1851" s="11" t="s">
        <v>3827</v>
      </c>
      <c r="E1851" t="s">
        <v>744</v>
      </c>
    </row>
    <row r="1852" spans="1:5">
      <c r="A1852" s="11">
        <v>3518</v>
      </c>
      <c r="B1852" s="11">
        <v>6</v>
      </c>
      <c r="C1852" t="s">
        <v>3567</v>
      </c>
      <c r="D1852" s="11" t="s">
        <v>3367</v>
      </c>
      <c r="E1852" t="s">
        <v>1001</v>
      </c>
    </row>
    <row r="1853" spans="1:5">
      <c r="A1853" s="11">
        <v>649</v>
      </c>
      <c r="B1853" s="11">
        <v>375</v>
      </c>
      <c r="C1853" t="s">
        <v>3568</v>
      </c>
      <c r="D1853" s="11" t="s">
        <v>894</v>
      </c>
      <c r="E1853" t="s">
        <v>281</v>
      </c>
    </row>
    <row r="1854" spans="1:5">
      <c r="A1854" s="11">
        <v>4138</v>
      </c>
      <c r="B1854" s="11">
        <v>0</v>
      </c>
      <c r="C1854" t="s">
        <v>10457</v>
      </c>
      <c r="D1854" s="11" t="s">
        <v>2496</v>
      </c>
      <c r="E1854" t="s">
        <v>131</v>
      </c>
    </row>
    <row r="1855" spans="1:5">
      <c r="A1855" s="11">
        <v>511</v>
      </c>
      <c r="B1855" s="11">
        <v>481</v>
      </c>
      <c r="C1855" t="s">
        <v>929</v>
      </c>
      <c r="D1855" s="11" t="s">
        <v>953</v>
      </c>
      <c r="E1855" t="s">
        <v>162</v>
      </c>
    </row>
    <row r="1856" spans="1:5">
      <c r="A1856" s="11">
        <v>2665</v>
      </c>
      <c r="B1856" s="11">
        <v>28</v>
      </c>
      <c r="C1856" t="s">
        <v>3571</v>
      </c>
      <c r="D1856" s="11" t="s">
        <v>2580</v>
      </c>
      <c r="E1856" t="s">
        <v>124</v>
      </c>
    </row>
    <row r="1857" spans="1:5">
      <c r="A1857" s="11">
        <v>1377</v>
      </c>
      <c r="B1857" s="11">
        <v>144</v>
      </c>
      <c r="C1857" t="s">
        <v>3572</v>
      </c>
      <c r="D1857" s="11" t="s">
        <v>3573</v>
      </c>
      <c r="E1857" t="s">
        <v>2924</v>
      </c>
    </row>
    <row r="1858" spans="1:5">
      <c r="A1858" s="11">
        <v>948</v>
      </c>
      <c r="B1858" s="11">
        <v>237</v>
      </c>
      <c r="C1858" t="s">
        <v>3574</v>
      </c>
      <c r="D1858" s="11" t="s">
        <v>2951</v>
      </c>
      <c r="E1858" t="s">
        <v>122</v>
      </c>
    </row>
    <row r="1859" spans="1:5">
      <c r="A1859" s="11">
        <v>2347</v>
      </c>
      <c r="B1859" s="11">
        <v>45</v>
      </c>
      <c r="C1859" t="s">
        <v>3576</v>
      </c>
      <c r="D1859" s="11" t="s">
        <v>3577</v>
      </c>
      <c r="E1859" t="s">
        <v>268</v>
      </c>
    </row>
    <row r="1860" spans="1:5">
      <c r="A1860" s="11">
        <v>1486</v>
      </c>
      <c r="B1860" s="11">
        <v>127</v>
      </c>
      <c r="C1860" t="s">
        <v>3578</v>
      </c>
      <c r="D1860" s="11" t="s">
        <v>2114</v>
      </c>
      <c r="E1860" t="s">
        <v>997</v>
      </c>
    </row>
    <row r="1861" spans="1:5">
      <c r="A1861" s="11">
        <v>1341</v>
      </c>
      <c r="B1861" s="11">
        <v>151</v>
      </c>
      <c r="C1861" t="s">
        <v>7849</v>
      </c>
      <c r="D1861" s="11" t="s">
        <v>2474</v>
      </c>
      <c r="E1861" t="s">
        <v>725</v>
      </c>
    </row>
    <row r="1862" spans="1:5">
      <c r="A1862" s="11">
        <v>578</v>
      </c>
      <c r="B1862" s="11">
        <v>427</v>
      </c>
      <c r="C1862" t="s">
        <v>3579</v>
      </c>
      <c r="D1862" s="11" t="s">
        <v>1848</v>
      </c>
      <c r="E1862" t="s">
        <v>140</v>
      </c>
    </row>
    <row r="1863" spans="1:5">
      <c r="A1863" s="11">
        <v>2888</v>
      </c>
      <c r="B1863" s="11">
        <v>20</v>
      </c>
      <c r="C1863" t="s">
        <v>3580</v>
      </c>
      <c r="D1863" s="11" t="s">
        <v>3245</v>
      </c>
      <c r="E1863" t="s">
        <v>128</v>
      </c>
    </row>
    <row r="1864" spans="1:5">
      <c r="A1864" s="11">
        <v>1138</v>
      </c>
      <c r="B1864" s="11">
        <v>190</v>
      </c>
      <c r="C1864" t="s">
        <v>3581</v>
      </c>
      <c r="D1864" s="11" t="s">
        <v>1517</v>
      </c>
      <c r="E1864" t="s">
        <v>725</v>
      </c>
    </row>
    <row r="1865" spans="1:5">
      <c r="A1865" s="11">
        <v>4138</v>
      </c>
      <c r="B1865" s="11">
        <v>0</v>
      </c>
      <c r="C1865" t="s">
        <v>10458</v>
      </c>
      <c r="D1865" s="11" t="s">
        <v>2956</v>
      </c>
      <c r="E1865" t="s">
        <v>122</v>
      </c>
    </row>
    <row r="1866" spans="1:5">
      <c r="A1866" s="11">
        <v>4138</v>
      </c>
      <c r="B1866" s="11">
        <v>0</v>
      </c>
      <c r="C1866" t="s">
        <v>10459</v>
      </c>
      <c r="D1866" s="11" t="s">
        <v>2116</v>
      </c>
      <c r="E1866" t="s">
        <v>139</v>
      </c>
    </row>
    <row r="1867" spans="1:5">
      <c r="A1867" s="11">
        <v>1138</v>
      </c>
      <c r="B1867" s="11">
        <v>190</v>
      </c>
      <c r="C1867" t="s">
        <v>1568</v>
      </c>
      <c r="D1867" s="11" t="s">
        <v>1569</v>
      </c>
      <c r="E1867" t="s">
        <v>128</v>
      </c>
    </row>
    <row r="1868" spans="1:5">
      <c r="A1868" s="11">
        <v>1319</v>
      </c>
      <c r="B1868" s="11">
        <v>154</v>
      </c>
      <c r="C1868" t="s">
        <v>3583</v>
      </c>
      <c r="D1868" s="11" t="s">
        <v>1120</v>
      </c>
      <c r="E1868" t="s">
        <v>1615</v>
      </c>
    </row>
    <row r="1869" spans="1:5">
      <c r="A1869" s="11">
        <v>4138</v>
      </c>
      <c r="B1869" s="11">
        <v>0</v>
      </c>
      <c r="C1869" t="s">
        <v>10460</v>
      </c>
      <c r="D1869" s="11" t="s">
        <v>6119</v>
      </c>
      <c r="E1869" t="s">
        <v>1131</v>
      </c>
    </row>
    <row r="1870" spans="1:5">
      <c r="A1870" s="11">
        <v>1003</v>
      </c>
      <c r="B1870" s="11">
        <v>219</v>
      </c>
      <c r="C1870" t="s">
        <v>10461</v>
      </c>
      <c r="D1870" s="11" t="s">
        <v>10462</v>
      </c>
      <c r="E1870" t="s">
        <v>267</v>
      </c>
    </row>
    <row r="1871" spans="1:5">
      <c r="A1871" s="11">
        <v>3709</v>
      </c>
      <c r="B1871" s="11">
        <v>4</v>
      </c>
      <c r="C1871" t="s">
        <v>3585</v>
      </c>
      <c r="D1871" s="11" t="s">
        <v>2552</v>
      </c>
      <c r="E1871" t="s">
        <v>740</v>
      </c>
    </row>
    <row r="1872" spans="1:5">
      <c r="A1872" s="11">
        <v>2771</v>
      </c>
      <c r="B1872" s="11">
        <v>24</v>
      </c>
      <c r="C1872" t="s">
        <v>3586</v>
      </c>
      <c r="D1872" s="11" t="s">
        <v>3587</v>
      </c>
      <c r="E1872" t="s">
        <v>790</v>
      </c>
    </row>
    <row r="1873" spans="1:5">
      <c r="A1873" s="11">
        <v>4138</v>
      </c>
      <c r="B1873" s="11">
        <v>0</v>
      </c>
      <c r="C1873" t="s">
        <v>10463</v>
      </c>
      <c r="D1873" s="11" t="s">
        <v>7575</v>
      </c>
      <c r="E1873" t="s">
        <v>128</v>
      </c>
    </row>
    <row r="1874" spans="1:5">
      <c r="A1874" s="11">
        <v>579</v>
      </c>
      <c r="B1874" s="11">
        <v>426</v>
      </c>
      <c r="C1874" t="s">
        <v>3588</v>
      </c>
      <c r="D1874" s="11" t="s">
        <v>3589</v>
      </c>
      <c r="E1874" t="s">
        <v>952</v>
      </c>
    </row>
    <row r="1875" spans="1:5">
      <c r="A1875" s="11">
        <v>4138</v>
      </c>
      <c r="B1875" s="11">
        <v>0</v>
      </c>
      <c r="C1875" t="s">
        <v>10464</v>
      </c>
      <c r="D1875" s="11" t="s">
        <v>10465</v>
      </c>
      <c r="E1875" t="s">
        <v>139</v>
      </c>
    </row>
    <row r="1876" spans="1:5">
      <c r="A1876" s="11">
        <v>590</v>
      </c>
      <c r="B1876" s="11">
        <v>416</v>
      </c>
      <c r="C1876" t="s">
        <v>1616</v>
      </c>
      <c r="D1876" s="11" t="s">
        <v>3591</v>
      </c>
      <c r="E1876" t="s">
        <v>123</v>
      </c>
    </row>
    <row r="1877" spans="1:5">
      <c r="A1877" s="11">
        <v>1393</v>
      </c>
      <c r="B1877" s="11">
        <v>142</v>
      </c>
      <c r="C1877" t="s">
        <v>7850</v>
      </c>
      <c r="D1877" s="11" t="s">
        <v>5488</v>
      </c>
      <c r="E1877" t="s">
        <v>1002</v>
      </c>
    </row>
    <row r="1878" spans="1:5">
      <c r="A1878" s="11">
        <v>4138</v>
      </c>
      <c r="B1878" s="11">
        <v>0</v>
      </c>
      <c r="C1878" t="s">
        <v>10466</v>
      </c>
      <c r="D1878" s="11" t="s">
        <v>6682</v>
      </c>
      <c r="E1878" t="s">
        <v>1131</v>
      </c>
    </row>
    <row r="1879" spans="1:5">
      <c r="A1879" s="11">
        <v>3709</v>
      </c>
      <c r="B1879" s="11">
        <v>4</v>
      </c>
      <c r="C1879" t="s">
        <v>7851</v>
      </c>
      <c r="D1879" s="11" t="s">
        <v>7852</v>
      </c>
      <c r="E1879" t="s">
        <v>1001</v>
      </c>
    </row>
    <row r="1880" spans="1:5">
      <c r="A1880" s="11">
        <v>1601</v>
      </c>
      <c r="B1880" s="11">
        <v>112</v>
      </c>
      <c r="C1880" t="s">
        <v>3592</v>
      </c>
      <c r="D1880" s="11" t="s">
        <v>3593</v>
      </c>
      <c r="E1880" t="s">
        <v>757</v>
      </c>
    </row>
    <row r="1881" spans="1:5">
      <c r="A1881" s="11">
        <v>4138</v>
      </c>
      <c r="B1881" s="11">
        <v>0</v>
      </c>
      <c r="C1881" t="s">
        <v>3594</v>
      </c>
      <c r="D1881" s="11" t="s">
        <v>3595</v>
      </c>
      <c r="E1881" t="s">
        <v>805</v>
      </c>
    </row>
    <row r="1882" spans="1:5">
      <c r="A1882" s="11">
        <v>3518</v>
      </c>
      <c r="B1882" s="11">
        <v>6</v>
      </c>
      <c r="C1882" t="s">
        <v>10467</v>
      </c>
      <c r="D1882" s="11" t="s">
        <v>5226</v>
      </c>
      <c r="E1882" t="s">
        <v>757</v>
      </c>
    </row>
    <row r="1883" spans="1:5">
      <c r="A1883" s="11">
        <v>2123</v>
      </c>
      <c r="B1883" s="11">
        <v>62</v>
      </c>
      <c r="C1883" t="s">
        <v>7853</v>
      </c>
      <c r="D1883" s="11" t="s">
        <v>4963</v>
      </c>
      <c r="E1883" t="s">
        <v>122</v>
      </c>
    </row>
    <row r="1884" spans="1:5">
      <c r="A1884" s="11">
        <v>136</v>
      </c>
      <c r="B1884" s="11">
        <v>1100</v>
      </c>
      <c r="C1884" t="s">
        <v>1814</v>
      </c>
      <c r="D1884" s="11" t="s">
        <v>1815</v>
      </c>
      <c r="E1884" t="s">
        <v>143</v>
      </c>
    </row>
    <row r="1885" spans="1:5">
      <c r="A1885" s="11">
        <v>3518</v>
      </c>
      <c r="B1885" s="11">
        <v>6</v>
      </c>
      <c r="C1885" t="s">
        <v>10468</v>
      </c>
      <c r="D1885" s="11" t="s">
        <v>5404</v>
      </c>
      <c r="E1885" t="s">
        <v>742</v>
      </c>
    </row>
    <row r="1886" spans="1:5">
      <c r="A1886" s="11">
        <v>1117</v>
      </c>
      <c r="B1886" s="11">
        <v>195</v>
      </c>
      <c r="C1886" t="s">
        <v>3596</v>
      </c>
      <c r="D1886" s="11" t="s">
        <v>3597</v>
      </c>
      <c r="E1886" t="s">
        <v>1001</v>
      </c>
    </row>
    <row r="1887" spans="1:5">
      <c r="A1887" s="11">
        <v>1233</v>
      </c>
      <c r="B1887" s="11">
        <v>171</v>
      </c>
      <c r="C1887" t="s">
        <v>3598</v>
      </c>
      <c r="D1887" s="11" t="s">
        <v>2134</v>
      </c>
      <c r="E1887" t="s">
        <v>740</v>
      </c>
    </row>
    <row r="1888" spans="1:5">
      <c r="A1888" s="11">
        <v>1917</v>
      </c>
      <c r="B1888" s="11">
        <v>80</v>
      </c>
      <c r="C1888" t="s">
        <v>10469</v>
      </c>
      <c r="D1888" s="11" t="s">
        <v>10470</v>
      </c>
      <c r="E1888" t="s">
        <v>10391</v>
      </c>
    </row>
    <row r="1889" spans="1:5">
      <c r="A1889" s="11">
        <v>4138</v>
      </c>
      <c r="B1889" s="11">
        <v>0</v>
      </c>
      <c r="C1889" t="s">
        <v>10471</v>
      </c>
      <c r="D1889" s="11" t="s">
        <v>6667</v>
      </c>
      <c r="E1889" t="s">
        <v>150</v>
      </c>
    </row>
    <row r="1890" spans="1:5">
      <c r="A1890" s="11">
        <v>2823</v>
      </c>
      <c r="B1890" s="11">
        <v>22</v>
      </c>
      <c r="C1890" t="s">
        <v>10472</v>
      </c>
      <c r="D1890" s="11" t="s">
        <v>3126</v>
      </c>
      <c r="E1890" t="s">
        <v>884</v>
      </c>
    </row>
    <row r="1891" spans="1:5">
      <c r="A1891" s="11">
        <v>132</v>
      </c>
      <c r="B1891" s="11">
        <v>1114</v>
      </c>
      <c r="C1891" t="s">
        <v>1169</v>
      </c>
      <c r="D1891" s="11" t="s">
        <v>1170</v>
      </c>
      <c r="E1891" t="s">
        <v>128</v>
      </c>
    </row>
    <row r="1892" spans="1:5">
      <c r="A1892" s="11">
        <v>485</v>
      </c>
      <c r="B1892" s="11">
        <v>510</v>
      </c>
      <c r="C1892" t="s">
        <v>1617</v>
      </c>
      <c r="D1892" s="11" t="s">
        <v>1056</v>
      </c>
      <c r="E1892" t="s">
        <v>1094</v>
      </c>
    </row>
    <row r="1893" spans="1:5">
      <c r="A1893" s="11">
        <v>658</v>
      </c>
      <c r="B1893" s="11">
        <v>369</v>
      </c>
      <c r="C1893" t="s">
        <v>931</v>
      </c>
      <c r="D1893" s="11" t="s">
        <v>932</v>
      </c>
      <c r="E1893" t="s">
        <v>740</v>
      </c>
    </row>
    <row r="1894" spans="1:5">
      <c r="A1894" s="11">
        <v>2177</v>
      </c>
      <c r="B1894" s="11">
        <v>57</v>
      </c>
      <c r="C1894" t="s">
        <v>10473</v>
      </c>
      <c r="D1894" s="11" t="s">
        <v>5093</v>
      </c>
      <c r="E1894" t="s">
        <v>1467</v>
      </c>
    </row>
    <row r="1895" spans="1:5">
      <c r="A1895" s="11">
        <v>4138</v>
      </c>
      <c r="B1895" s="11">
        <v>0</v>
      </c>
      <c r="C1895" t="s">
        <v>3601</v>
      </c>
      <c r="D1895" s="11" t="s">
        <v>3112</v>
      </c>
      <c r="E1895" t="s">
        <v>747</v>
      </c>
    </row>
    <row r="1896" spans="1:5">
      <c r="A1896" s="11">
        <v>2665</v>
      </c>
      <c r="B1896" s="11">
        <v>28</v>
      </c>
      <c r="C1896" t="s">
        <v>10474</v>
      </c>
      <c r="D1896" s="11" t="s">
        <v>10475</v>
      </c>
      <c r="E1896" t="s">
        <v>238</v>
      </c>
    </row>
    <row r="1897" spans="1:5">
      <c r="A1897" s="11">
        <v>4138</v>
      </c>
      <c r="B1897" s="11">
        <v>0</v>
      </c>
      <c r="C1897" t="s">
        <v>10476</v>
      </c>
      <c r="D1897" s="11" t="s">
        <v>8194</v>
      </c>
      <c r="E1897" t="s">
        <v>997</v>
      </c>
    </row>
    <row r="1898" spans="1:5">
      <c r="A1898" s="11">
        <v>4138</v>
      </c>
      <c r="B1898" s="11">
        <v>0</v>
      </c>
      <c r="C1898" t="s">
        <v>10477</v>
      </c>
      <c r="D1898" s="11" t="s">
        <v>7602</v>
      </c>
      <c r="E1898" t="s">
        <v>122</v>
      </c>
    </row>
    <row r="1899" spans="1:5">
      <c r="A1899" s="11">
        <v>1928</v>
      </c>
      <c r="B1899" s="11">
        <v>79</v>
      </c>
      <c r="C1899" t="s">
        <v>3602</v>
      </c>
      <c r="D1899" s="11" t="s">
        <v>2124</v>
      </c>
      <c r="E1899" t="s">
        <v>122</v>
      </c>
    </row>
    <row r="1900" spans="1:5">
      <c r="A1900" s="11">
        <v>3323</v>
      </c>
      <c r="B1900" s="11">
        <v>9</v>
      </c>
      <c r="C1900" t="s">
        <v>3603</v>
      </c>
      <c r="D1900" s="11" t="s">
        <v>3522</v>
      </c>
      <c r="E1900" t="s">
        <v>190</v>
      </c>
    </row>
    <row r="1901" spans="1:5">
      <c r="A1901" s="11">
        <v>1349</v>
      </c>
      <c r="B1901" s="11">
        <v>150</v>
      </c>
      <c r="C1901" t="s">
        <v>10478</v>
      </c>
      <c r="D1901" s="11" t="s">
        <v>5595</v>
      </c>
      <c r="E1901" t="s">
        <v>10479</v>
      </c>
    </row>
    <row r="1902" spans="1:5">
      <c r="A1902" s="11">
        <v>1585</v>
      </c>
      <c r="B1902" s="11">
        <v>115</v>
      </c>
      <c r="C1902" t="s">
        <v>10480</v>
      </c>
      <c r="D1902" s="11" t="s">
        <v>2255</v>
      </c>
      <c r="E1902" t="s">
        <v>10481</v>
      </c>
    </row>
    <row r="1903" spans="1:5">
      <c r="A1903" s="11">
        <v>2798</v>
      </c>
      <c r="B1903" s="11">
        <v>23</v>
      </c>
      <c r="C1903" t="s">
        <v>10482</v>
      </c>
      <c r="D1903" s="11" t="s">
        <v>8601</v>
      </c>
      <c r="E1903" t="s">
        <v>3605</v>
      </c>
    </row>
    <row r="1904" spans="1:5">
      <c r="A1904" s="11">
        <v>2080</v>
      </c>
      <c r="B1904" s="11">
        <v>65</v>
      </c>
      <c r="C1904" t="s">
        <v>10483</v>
      </c>
      <c r="D1904" s="11" t="s">
        <v>3604</v>
      </c>
      <c r="E1904" t="s">
        <v>3605</v>
      </c>
    </row>
    <row r="1905" spans="1:5">
      <c r="A1905" s="11">
        <v>1618</v>
      </c>
      <c r="B1905" s="11">
        <v>109</v>
      </c>
      <c r="C1905" t="s">
        <v>3606</v>
      </c>
      <c r="D1905" s="11" t="s">
        <v>2665</v>
      </c>
      <c r="E1905" t="s">
        <v>145</v>
      </c>
    </row>
    <row r="1906" spans="1:5">
      <c r="A1906" s="11">
        <v>711</v>
      </c>
      <c r="B1906" s="11">
        <v>335</v>
      </c>
      <c r="C1906" t="s">
        <v>3607</v>
      </c>
      <c r="D1906" s="11" t="s">
        <v>3608</v>
      </c>
      <c r="E1906" t="s">
        <v>145</v>
      </c>
    </row>
    <row r="1907" spans="1:5">
      <c r="A1907" s="11">
        <v>3612</v>
      </c>
      <c r="B1907" s="11">
        <v>5</v>
      </c>
      <c r="C1907" t="s">
        <v>10484</v>
      </c>
      <c r="D1907" s="11" t="s">
        <v>4914</v>
      </c>
      <c r="E1907" t="s">
        <v>10102</v>
      </c>
    </row>
    <row r="1908" spans="1:5">
      <c r="A1908" s="11">
        <v>4138</v>
      </c>
      <c r="B1908" s="11">
        <v>0</v>
      </c>
      <c r="C1908" t="s">
        <v>3609</v>
      </c>
      <c r="D1908" s="11" t="s">
        <v>3307</v>
      </c>
      <c r="E1908" t="s">
        <v>124</v>
      </c>
    </row>
    <row r="1909" spans="1:5">
      <c r="A1909" s="11">
        <v>2374</v>
      </c>
      <c r="B1909" s="11">
        <v>43</v>
      </c>
      <c r="C1909" t="s">
        <v>3610</v>
      </c>
      <c r="D1909" s="11" t="s">
        <v>2821</v>
      </c>
      <c r="E1909" t="s">
        <v>175</v>
      </c>
    </row>
    <row r="1910" spans="1:5">
      <c r="A1910" s="11">
        <v>1</v>
      </c>
      <c r="B1910" s="11">
        <v>1888</v>
      </c>
      <c r="C1910" t="s">
        <v>1618</v>
      </c>
      <c r="D1910" s="11" t="s">
        <v>856</v>
      </c>
      <c r="E1910" t="s">
        <v>122</v>
      </c>
    </row>
    <row r="1911" spans="1:5">
      <c r="A1911" s="11">
        <v>3709</v>
      </c>
      <c r="B1911" s="11">
        <v>4</v>
      </c>
      <c r="C1911" t="s">
        <v>7854</v>
      </c>
      <c r="D1911" s="11" t="s">
        <v>2168</v>
      </c>
      <c r="E1911" t="s">
        <v>407</v>
      </c>
    </row>
    <row r="1912" spans="1:5">
      <c r="A1912" s="11">
        <v>4138</v>
      </c>
      <c r="B1912" s="11">
        <v>0</v>
      </c>
      <c r="C1912" t="s">
        <v>10485</v>
      </c>
      <c r="D1912" s="11" t="s">
        <v>10041</v>
      </c>
      <c r="E1912" t="s">
        <v>128</v>
      </c>
    </row>
    <row r="1913" spans="1:5">
      <c r="A1913" s="11">
        <v>4138</v>
      </c>
      <c r="B1913" s="11">
        <v>0</v>
      </c>
      <c r="C1913" t="s">
        <v>10486</v>
      </c>
      <c r="D1913" s="11" t="s">
        <v>10487</v>
      </c>
      <c r="E1913" t="s">
        <v>2703</v>
      </c>
    </row>
    <row r="1914" spans="1:5">
      <c r="A1914" s="11">
        <v>3518</v>
      </c>
      <c r="B1914" s="11">
        <v>6</v>
      </c>
      <c r="C1914" t="s">
        <v>10488</v>
      </c>
      <c r="D1914" s="11" t="s">
        <v>10487</v>
      </c>
      <c r="E1914" t="s">
        <v>2703</v>
      </c>
    </row>
    <row r="1915" spans="1:5">
      <c r="A1915" s="11">
        <v>4138</v>
      </c>
      <c r="B1915" s="11">
        <v>0</v>
      </c>
      <c r="C1915" t="s">
        <v>10489</v>
      </c>
      <c r="D1915" s="11" t="s">
        <v>6147</v>
      </c>
      <c r="E1915" t="s">
        <v>1001</v>
      </c>
    </row>
    <row r="1916" spans="1:5">
      <c r="A1916" s="11">
        <v>4138</v>
      </c>
      <c r="B1916" s="11">
        <v>0</v>
      </c>
      <c r="C1916" t="s">
        <v>7855</v>
      </c>
      <c r="D1916" s="11" t="s">
        <v>7856</v>
      </c>
      <c r="E1916" t="s">
        <v>124</v>
      </c>
    </row>
    <row r="1917" spans="1:5">
      <c r="A1917" s="11">
        <v>2329</v>
      </c>
      <c r="B1917" s="11">
        <v>46</v>
      </c>
      <c r="C1917" t="s">
        <v>10490</v>
      </c>
      <c r="D1917" s="11" t="s">
        <v>3614</v>
      </c>
      <c r="E1917" t="s">
        <v>1150</v>
      </c>
    </row>
    <row r="1918" spans="1:5">
      <c r="A1918" s="11">
        <v>1646</v>
      </c>
      <c r="B1918" s="11">
        <v>106</v>
      </c>
      <c r="C1918" t="s">
        <v>10491</v>
      </c>
      <c r="D1918" s="11" t="s">
        <v>7492</v>
      </c>
      <c r="E1918" t="s">
        <v>10492</v>
      </c>
    </row>
    <row r="1919" spans="1:5">
      <c r="A1919" s="11">
        <v>4138</v>
      </c>
      <c r="B1919" s="11">
        <v>0</v>
      </c>
      <c r="C1919" t="s">
        <v>10493</v>
      </c>
      <c r="D1919" s="11" t="s">
        <v>3445</v>
      </c>
      <c r="E1919" t="s">
        <v>128</v>
      </c>
    </row>
    <row r="1920" spans="1:5">
      <c r="A1920" s="11">
        <v>96</v>
      </c>
      <c r="B1920" s="11">
        <v>1236</v>
      </c>
      <c r="C1920" t="s">
        <v>3617</v>
      </c>
      <c r="D1920" s="11" t="s">
        <v>1889</v>
      </c>
      <c r="E1920" t="s">
        <v>2829</v>
      </c>
    </row>
    <row r="1921" spans="1:5">
      <c r="A1921" s="11">
        <v>2528</v>
      </c>
      <c r="B1921" s="11">
        <v>34</v>
      </c>
      <c r="C1921" t="s">
        <v>3618</v>
      </c>
      <c r="D1921" s="11" t="s">
        <v>3123</v>
      </c>
      <c r="E1921" t="s">
        <v>122</v>
      </c>
    </row>
    <row r="1922" spans="1:5">
      <c r="A1922" s="11">
        <v>3896</v>
      </c>
      <c r="B1922" s="11">
        <v>2</v>
      </c>
      <c r="C1922" t="s">
        <v>10494</v>
      </c>
      <c r="D1922" s="11" t="s">
        <v>10495</v>
      </c>
      <c r="E1922" t="s">
        <v>128</v>
      </c>
    </row>
    <row r="1923" spans="1:5">
      <c r="A1923" s="11">
        <v>211</v>
      </c>
      <c r="B1923" s="11">
        <v>915</v>
      </c>
      <c r="C1923" t="s">
        <v>10496</v>
      </c>
      <c r="D1923" s="11" t="s">
        <v>10497</v>
      </c>
      <c r="E1923" t="s">
        <v>2829</v>
      </c>
    </row>
    <row r="1924" spans="1:5">
      <c r="A1924" s="11">
        <v>2847</v>
      </c>
      <c r="B1924" s="11">
        <v>21</v>
      </c>
      <c r="C1924" t="s">
        <v>10498</v>
      </c>
      <c r="D1924" s="11" t="s">
        <v>2652</v>
      </c>
      <c r="E1924" t="s">
        <v>1066</v>
      </c>
    </row>
    <row r="1925" spans="1:5">
      <c r="A1925" s="11">
        <v>2080</v>
      </c>
      <c r="B1925" s="11">
        <v>65</v>
      </c>
      <c r="C1925" t="s">
        <v>3619</v>
      </c>
      <c r="D1925" s="11" t="s">
        <v>2057</v>
      </c>
      <c r="E1925" t="s">
        <v>138</v>
      </c>
    </row>
    <row r="1926" spans="1:5">
      <c r="A1926" s="11">
        <v>2727</v>
      </c>
      <c r="B1926" s="11">
        <v>26</v>
      </c>
      <c r="C1926" t="s">
        <v>10499</v>
      </c>
      <c r="D1926" s="11" t="s">
        <v>9285</v>
      </c>
      <c r="E1926" t="s">
        <v>145</v>
      </c>
    </row>
    <row r="1927" spans="1:5">
      <c r="A1927" s="11">
        <v>3078</v>
      </c>
      <c r="B1927" s="11">
        <v>14</v>
      </c>
      <c r="C1927" t="s">
        <v>3620</v>
      </c>
      <c r="D1927" s="11" t="s">
        <v>3621</v>
      </c>
      <c r="E1927" t="s">
        <v>138</v>
      </c>
    </row>
    <row r="1928" spans="1:5">
      <c r="A1928" s="11">
        <v>2798</v>
      </c>
      <c r="B1928" s="11">
        <v>23</v>
      </c>
      <c r="C1928" t="s">
        <v>7857</v>
      </c>
      <c r="D1928" s="11" t="s">
        <v>2773</v>
      </c>
      <c r="E1928" t="s">
        <v>190</v>
      </c>
    </row>
    <row r="1929" spans="1:5">
      <c r="A1929" s="11">
        <v>2609</v>
      </c>
      <c r="B1929" s="11">
        <v>30</v>
      </c>
      <c r="C1929" t="s">
        <v>10500</v>
      </c>
      <c r="D1929" s="11" t="s">
        <v>1758</v>
      </c>
      <c r="E1929" t="s">
        <v>122</v>
      </c>
    </row>
    <row r="1930" spans="1:5">
      <c r="A1930" s="11">
        <v>2921</v>
      </c>
      <c r="B1930" s="11">
        <v>19</v>
      </c>
      <c r="C1930" t="s">
        <v>10501</v>
      </c>
      <c r="D1930" s="11" t="s">
        <v>10502</v>
      </c>
      <c r="E1930" t="s">
        <v>10503</v>
      </c>
    </row>
    <row r="1931" spans="1:5">
      <c r="A1931" s="11">
        <v>3255</v>
      </c>
      <c r="B1931" s="11">
        <v>10</v>
      </c>
      <c r="C1931" t="s">
        <v>10504</v>
      </c>
      <c r="D1931" s="11" t="s">
        <v>2285</v>
      </c>
      <c r="E1931" t="s">
        <v>122</v>
      </c>
    </row>
    <row r="1932" spans="1:5">
      <c r="A1932" s="11">
        <v>1739</v>
      </c>
      <c r="B1932" s="11">
        <v>98</v>
      </c>
      <c r="C1932" t="s">
        <v>3622</v>
      </c>
      <c r="D1932" s="11" t="s">
        <v>2375</v>
      </c>
      <c r="E1932" t="s">
        <v>997</v>
      </c>
    </row>
    <row r="1933" spans="1:5">
      <c r="A1933" s="11">
        <v>590</v>
      </c>
      <c r="B1933" s="11">
        <v>416</v>
      </c>
      <c r="C1933" t="s">
        <v>3623</v>
      </c>
      <c r="D1933" s="11" t="s">
        <v>3398</v>
      </c>
      <c r="E1933" t="s">
        <v>993</v>
      </c>
    </row>
    <row r="1934" spans="1:5">
      <c r="A1934" s="11">
        <v>4138</v>
      </c>
      <c r="B1934" s="11">
        <v>0</v>
      </c>
      <c r="C1934" t="s">
        <v>10505</v>
      </c>
      <c r="D1934" s="11" t="s">
        <v>10506</v>
      </c>
      <c r="E1934" t="s">
        <v>740</v>
      </c>
    </row>
    <row r="1935" spans="1:5">
      <c r="A1935" s="11">
        <v>1829</v>
      </c>
      <c r="B1935" s="11">
        <v>89</v>
      </c>
      <c r="C1935" t="s">
        <v>3625</v>
      </c>
      <c r="D1935" s="11" t="s">
        <v>3626</v>
      </c>
      <c r="E1935" t="s">
        <v>269</v>
      </c>
    </row>
    <row r="1936" spans="1:5">
      <c r="A1936" s="11">
        <v>1928</v>
      </c>
      <c r="B1936" s="11">
        <v>79</v>
      </c>
      <c r="C1936" t="s">
        <v>3627</v>
      </c>
      <c r="D1936" s="11" t="s">
        <v>2438</v>
      </c>
      <c r="E1936" t="s">
        <v>128</v>
      </c>
    </row>
    <row r="1937" spans="1:5">
      <c r="A1937" s="11">
        <v>2592</v>
      </c>
      <c r="B1937" s="11">
        <v>31</v>
      </c>
      <c r="C1937" t="s">
        <v>7858</v>
      </c>
      <c r="D1937" s="11" t="s">
        <v>7859</v>
      </c>
      <c r="E1937" t="s">
        <v>128</v>
      </c>
    </row>
    <row r="1938" spans="1:5">
      <c r="A1938" s="11">
        <v>4138</v>
      </c>
      <c r="B1938" s="11">
        <v>0</v>
      </c>
      <c r="C1938" t="s">
        <v>7860</v>
      </c>
      <c r="D1938" s="11" t="s">
        <v>4211</v>
      </c>
      <c r="E1938" t="s">
        <v>138</v>
      </c>
    </row>
    <row r="1939" spans="1:5">
      <c r="A1939" s="11">
        <v>4138</v>
      </c>
      <c r="B1939" s="11">
        <v>0</v>
      </c>
      <c r="C1939" t="s">
        <v>7862</v>
      </c>
      <c r="D1939" s="11" t="s">
        <v>2820</v>
      </c>
      <c r="E1939" t="s">
        <v>1849</v>
      </c>
    </row>
    <row r="1940" spans="1:5">
      <c r="A1940" s="11">
        <v>2957</v>
      </c>
      <c r="B1940" s="11">
        <v>18</v>
      </c>
      <c r="C1940" t="s">
        <v>10507</v>
      </c>
      <c r="D1940" s="11" t="s">
        <v>4712</v>
      </c>
      <c r="E1940" t="s">
        <v>1173</v>
      </c>
    </row>
    <row r="1941" spans="1:5">
      <c r="A1941" s="11">
        <v>1357</v>
      </c>
      <c r="B1941" s="11">
        <v>149</v>
      </c>
      <c r="C1941" t="s">
        <v>7863</v>
      </c>
      <c r="D1941" s="11" t="s">
        <v>3629</v>
      </c>
      <c r="E1941" t="s">
        <v>710</v>
      </c>
    </row>
    <row r="1942" spans="1:5">
      <c r="A1942" s="11">
        <v>3896</v>
      </c>
      <c r="B1942" s="11">
        <v>2</v>
      </c>
      <c r="C1942" t="s">
        <v>7864</v>
      </c>
      <c r="D1942" s="11" t="s">
        <v>7865</v>
      </c>
      <c r="E1942" t="s">
        <v>128</v>
      </c>
    </row>
    <row r="1943" spans="1:5">
      <c r="A1943" s="11">
        <v>681</v>
      </c>
      <c r="B1943" s="11">
        <v>355</v>
      </c>
      <c r="C1943" t="s">
        <v>1621</v>
      </c>
      <c r="D1943" s="11" t="s">
        <v>934</v>
      </c>
      <c r="E1943" t="s">
        <v>128</v>
      </c>
    </row>
    <row r="1944" spans="1:5">
      <c r="A1944" s="11">
        <v>3612</v>
      </c>
      <c r="B1944" s="11">
        <v>5</v>
      </c>
      <c r="C1944" t="s">
        <v>7866</v>
      </c>
      <c r="D1944" s="11" t="s">
        <v>7867</v>
      </c>
      <c r="E1944" t="s">
        <v>128</v>
      </c>
    </row>
    <row r="1945" spans="1:5">
      <c r="A1945" s="11">
        <v>125</v>
      </c>
      <c r="B1945" s="11">
        <v>1132</v>
      </c>
      <c r="C1945" t="s">
        <v>1174</v>
      </c>
      <c r="D1945" s="11" t="s">
        <v>1175</v>
      </c>
      <c r="E1945" t="s">
        <v>122</v>
      </c>
    </row>
    <row r="1946" spans="1:5">
      <c r="A1946" s="11">
        <v>4138</v>
      </c>
      <c r="B1946" s="11">
        <v>0</v>
      </c>
      <c r="C1946" t="s">
        <v>10508</v>
      </c>
      <c r="D1946" s="11" t="s">
        <v>4313</v>
      </c>
      <c r="E1946" t="s">
        <v>130</v>
      </c>
    </row>
    <row r="1947" spans="1:5">
      <c r="A1947" s="11">
        <v>1533</v>
      </c>
      <c r="B1947" s="11">
        <v>122</v>
      </c>
      <c r="C1947" t="s">
        <v>10509</v>
      </c>
      <c r="D1947" s="11" t="s">
        <v>1022</v>
      </c>
      <c r="E1947" t="s">
        <v>743</v>
      </c>
    </row>
    <row r="1948" spans="1:5">
      <c r="A1948" s="11">
        <v>3159</v>
      </c>
      <c r="B1948" s="11">
        <v>12</v>
      </c>
      <c r="C1948" t="s">
        <v>7868</v>
      </c>
      <c r="D1948" s="11" t="s">
        <v>5580</v>
      </c>
      <c r="E1948" t="s">
        <v>769</v>
      </c>
    </row>
    <row r="1949" spans="1:5">
      <c r="A1949" s="11">
        <v>414</v>
      </c>
      <c r="B1949" s="11">
        <v>583</v>
      </c>
      <c r="C1949" t="s">
        <v>1176</v>
      </c>
      <c r="D1949" s="11" t="s">
        <v>1177</v>
      </c>
      <c r="E1949" t="s">
        <v>128</v>
      </c>
    </row>
    <row r="1950" spans="1:5">
      <c r="A1950" s="11">
        <v>3445</v>
      </c>
      <c r="B1950" s="11">
        <v>7</v>
      </c>
      <c r="C1950" t="s">
        <v>10510</v>
      </c>
      <c r="D1950" s="11" t="s">
        <v>10511</v>
      </c>
      <c r="E1950" t="s">
        <v>1115</v>
      </c>
    </row>
    <row r="1951" spans="1:5">
      <c r="A1951" s="11">
        <v>3809</v>
      </c>
      <c r="B1951" s="11">
        <v>3</v>
      </c>
      <c r="C1951" t="s">
        <v>3632</v>
      </c>
      <c r="D1951" s="11" t="s">
        <v>2866</v>
      </c>
      <c r="E1951" t="s">
        <v>133</v>
      </c>
    </row>
    <row r="1952" spans="1:5">
      <c r="A1952" s="11">
        <v>4138</v>
      </c>
      <c r="B1952" s="11">
        <v>0</v>
      </c>
      <c r="C1952" t="s">
        <v>10512</v>
      </c>
      <c r="D1952" s="11" t="s">
        <v>5530</v>
      </c>
      <c r="E1952" t="s">
        <v>175</v>
      </c>
    </row>
    <row r="1953" spans="1:5">
      <c r="A1953" s="11">
        <v>4138</v>
      </c>
      <c r="B1953" s="11">
        <v>0</v>
      </c>
      <c r="C1953" t="s">
        <v>7869</v>
      </c>
      <c r="D1953" s="11" t="s">
        <v>7870</v>
      </c>
      <c r="E1953" t="s">
        <v>765</v>
      </c>
    </row>
    <row r="1954" spans="1:5">
      <c r="A1954" s="11">
        <v>2957</v>
      </c>
      <c r="B1954" s="11">
        <v>18</v>
      </c>
      <c r="C1954" t="s">
        <v>7871</v>
      </c>
      <c r="D1954" s="11" t="s">
        <v>2259</v>
      </c>
      <c r="E1954" t="s">
        <v>211</v>
      </c>
    </row>
    <row r="1955" spans="1:5">
      <c r="A1955" s="11">
        <v>583</v>
      </c>
      <c r="B1955" s="11">
        <v>424</v>
      </c>
      <c r="C1955" t="s">
        <v>10513</v>
      </c>
      <c r="D1955" s="11" t="s">
        <v>10514</v>
      </c>
      <c r="E1955" t="s">
        <v>132</v>
      </c>
    </row>
    <row r="1956" spans="1:5">
      <c r="A1956" s="11">
        <v>265</v>
      </c>
      <c r="B1956" s="11">
        <v>807</v>
      </c>
      <c r="C1956" t="s">
        <v>1622</v>
      </c>
      <c r="D1956" s="11" t="s">
        <v>1178</v>
      </c>
      <c r="E1956" t="s">
        <v>164</v>
      </c>
    </row>
    <row r="1957" spans="1:5">
      <c r="A1957" s="11">
        <v>1829</v>
      </c>
      <c r="B1957" s="11">
        <v>89</v>
      </c>
      <c r="C1957" t="s">
        <v>3633</v>
      </c>
      <c r="D1957" s="11" t="s">
        <v>2457</v>
      </c>
      <c r="E1957" t="s">
        <v>2489</v>
      </c>
    </row>
    <row r="1958" spans="1:5">
      <c r="A1958" s="11">
        <v>1308</v>
      </c>
      <c r="B1958" s="11">
        <v>155</v>
      </c>
      <c r="C1958" t="s">
        <v>3634</v>
      </c>
      <c r="D1958" s="11" t="s">
        <v>3635</v>
      </c>
      <c r="E1958" t="s">
        <v>997</v>
      </c>
    </row>
    <row r="1959" spans="1:5">
      <c r="A1959" s="11">
        <v>4138</v>
      </c>
      <c r="B1959" s="11">
        <v>0</v>
      </c>
      <c r="C1959" t="s">
        <v>10515</v>
      </c>
      <c r="D1959" s="11" t="s">
        <v>8370</v>
      </c>
      <c r="E1959" t="s">
        <v>3305</v>
      </c>
    </row>
    <row r="1960" spans="1:5">
      <c r="A1960" s="11">
        <v>3896</v>
      </c>
      <c r="B1960" s="11">
        <v>2</v>
      </c>
      <c r="C1960" t="s">
        <v>10516</v>
      </c>
      <c r="D1960" s="11" t="s">
        <v>9958</v>
      </c>
      <c r="E1960" t="s">
        <v>3305</v>
      </c>
    </row>
    <row r="1961" spans="1:5">
      <c r="A1961" s="11">
        <v>4138</v>
      </c>
      <c r="B1961" s="11">
        <v>0</v>
      </c>
      <c r="C1961" t="s">
        <v>10517</v>
      </c>
      <c r="D1961" s="11" t="s">
        <v>10518</v>
      </c>
      <c r="E1961" t="s">
        <v>128</v>
      </c>
    </row>
    <row r="1962" spans="1:5">
      <c r="A1962" s="11">
        <v>3445</v>
      </c>
      <c r="B1962" s="11">
        <v>7</v>
      </c>
      <c r="C1962" t="s">
        <v>10519</v>
      </c>
      <c r="D1962" s="11" t="s">
        <v>6591</v>
      </c>
      <c r="E1962" t="s">
        <v>128</v>
      </c>
    </row>
    <row r="1963" spans="1:5">
      <c r="A1963" s="11">
        <v>4138</v>
      </c>
      <c r="B1963" s="11">
        <v>0</v>
      </c>
      <c r="C1963" t="s">
        <v>10520</v>
      </c>
      <c r="D1963" s="11" t="s">
        <v>2506</v>
      </c>
      <c r="E1963" t="s">
        <v>271</v>
      </c>
    </row>
    <row r="1964" spans="1:5">
      <c r="A1964" s="11">
        <v>1991</v>
      </c>
      <c r="B1964" s="11">
        <v>73</v>
      </c>
      <c r="C1964" t="s">
        <v>3636</v>
      </c>
      <c r="D1964" s="11" t="s">
        <v>3971</v>
      </c>
      <c r="E1964" t="s">
        <v>997</v>
      </c>
    </row>
    <row r="1965" spans="1:5">
      <c r="A1965" s="11">
        <v>385</v>
      </c>
      <c r="B1965" s="11">
        <v>617</v>
      </c>
      <c r="C1965" t="s">
        <v>1179</v>
      </c>
      <c r="D1965" s="11" t="s">
        <v>1180</v>
      </c>
      <c r="E1965" t="s">
        <v>130</v>
      </c>
    </row>
    <row r="1966" spans="1:5">
      <c r="A1966" s="11">
        <v>3118</v>
      </c>
      <c r="B1966" s="11">
        <v>13</v>
      </c>
      <c r="C1966" t="s">
        <v>3637</v>
      </c>
      <c r="D1966" s="11" t="s">
        <v>3638</v>
      </c>
      <c r="E1966" t="s">
        <v>1276</v>
      </c>
    </row>
    <row r="1967" spans="1:5">
      <c r="A1967" s="11">
        <v>3204</v>
      </c>
      <c r="B1967" s="11">
        <v>11</v>
      </c>
      <c r="C1967" t="s">
        <v>10521</v>
      </c>
      <c r="D1967" s="11" t="s">
        <v>2710</v>
      </c>
      <c r="E1967" t="s">
        <v>744</v>
      </c>
    </row>
    <row r="1968" spans="1:5">
      <c r="A1968" s="11">
        <v>2329</v>
      </c>
      <c r="B1968" s="11">
        <v>46</v>
      </c>
      <c r="C1968" t="s">
        <v>3639</v>
      </c>
      <c r="D1968" s="11" t="s">
        <v>3640</v>
      </c>
      <c r="E1968" t="s">
        <v>996</v>
      </c>
    </row>
    <row r="1969" spans="1:5">
      <c r="A1969" s="11">
        <v>1940</v>
      </c>
      <c r="B1969" s="11">
        <v>78</v>
      </c>
      <c r="C1969" t="s">
        <v>3641</v>
      </c>
      <c r="D1969" s="11" t="s">
        <v>3642</v>
      </c>
      <c r="E1969" t="s">
        <v>937</v>
      </c>
    </row>
    <row r="1970" spans="1:5">
      <c r="A1970" s="11">
        <v>38</v>
      </c>
      <c r="B1970" s="11">
        <v>1546</v>
      </c>
      <c r="C1970" t="s">
        <v>1181</v>
      </c>
      <c r="D1970" s="11" t="s">
        <v>936</v>
      </c>
      <c r="E1970" t="s">
        <v>1002</v>
      </c>
    </row>
    <row r="1971" spans="1:5">
      <c r="A1971" s="11">
        <v>329</v>
      </c>
      <c r="B1971" s="11">
        <v>687</v>
      </c>
      <c r="C1971" t="s">
        <v>1181</v>
      </c>
      <c r="D1971" s="11" t="s">
        <v>10522</v>
      </c>
      <c r="E1971" t="s">
        <v>1131</v>
      </c>
    </row>
    <row r="1972" spans="1:5">
      <c r="A1972" s="11">
        <v>711</v>
      </c>
      <c r="B1972" s="11">
        <v>335</v>
      </c>
      <c r="C1972" t="s">
        <v>3643</v>
      </c>
      <c r="D1972" s="11" t="s">
        <v>3644</v>
      </c>
      <c r="E1972" t="s">
        <v>152</v>
      </c>
    </row>
    <row r="1973" spans="1:5">
      <c r="A1973" s="11">
        <v>2110</v>
      </c>
      <c r="B1973" s="11">
        <v>63</v>
      </c>
      <c r="C1973" t="s">
        <v>10523</v>
      </c>
      <c r="D1973" s="11" t="s">
        <v>4349</v>
      </c>
      <c r="E1973" t="s">
        <v>763</v>
      </c>
    </row>
    <row r="1974" spans="1:5">
      <c r="A1974" s="11">
        <v>3159</v>
      </c>
      <c r="B1974" s="11">
        <v>12</v>
      </c>
      <c r="C1974" t="s">
        <v>3645</v>
      </c>
      <c r="D1974" s="11" t="s">
        <v>7872</v>
      </c>
      <c r="E1974" t="s">
        <v>162</v>
      </c>
    </row>
    <row r="1975" spans="1:5">
      <c r="A1975" s="11">
        <v>1266</v>
      </c>
      <c r="B1975" s="11">
        <v>165</v>
      </c>
      <c r="C1975" t="s">
        <v>3646</v>
      </c>
      <c r="D1975" s="11" t="s">
        <v>2438</v>
      </c>
      <c r="E1975" t="s">
        <v>271</v>
      </c>
    </row>
    <row r="1976" spans="1:5">
      <c r="A1976" s="11">
        <v>1220</v>
      </c>
      <c r="B1976" s="11">
        <v>174</v>
      </c>
      <c r="C1976" t="s">
        <v>3647</v>
      </c>
      <c r="D1976" s="11" t="s">
        <v>3648</v>
      </c>
      <c r="E1976" t="s">
        <v>152</v>
      </c>
    </row>
    <row r="1977" spans="1:5">
      <c r="A1977" s="11">
        <v>1021</v>
      </c>
      <c r="B1977" s="11">
        <v>214</v>
      </c>
      <c r="C1977" t="s">
        <v>3649</v>
      </c>
      <c r="D1977" s="11" t="s">
        <v>1722</v>
      </c>
      <c r="E1977" t="s">
        <v>3650</v>
      </c>
    </row>
    <row r="1978" spans="1:5">
      <c r="A1978" s="11">
        <v>1067</v>
      </c>
      <c r="B1978" s="11">
        <v>205</v>
      </c>
      <c r="C1978" t="s">
        <v>3651</v>
      </c>
      <c r="D1978" s="11" t="s">
        <v>3652</v>
      </c>
      <c r="E1978" t="s">
        <v>1107</v>
      </c>
    </row>
    <row r="1979" spans="1:5">
      <c r="A1979" s="11">
        <v>2565</v>
      </c>
      <c r="B1979" s="11">
        <v>32</v>
      </c>
      <c r="C1979" t="s">
        <v>3653</v>
      </c>
      <c r="D1979" s="11" t="s">
        <v>3654</v>
      </c>
      <c r="E1979" t="s">
        <v>887</v>
      </c>
    </row>
    <row r="1980" spans="1:5">
      <c r="A1980" s="11">
        <v>4138</v>
      </c>
      <c r="B1980" s="11">
        <v>0</v>
      </c>
      <c r="C1980" t="s">
        <v>3655</v>
      </c>
      <c r="D1980" s="11" t="s">
        <v>3656</v>
      </c>
      <c r="E1980" t="s">
        <v>1006</v>
      </c>
    </row>
    <row r="1981" spans="1:5">
      <c r="A1981" s="11">
        <v>1533</v>
      </c>
      <c r="B1981" s="11">
        <v>122</v>
      </c>
      <c r="C1981" t="s">
        <v>3657</v>
      </c>
      <c r="D1981" s="11" t="s">
        <v>3344</v>
      </c>
      <c r="E1981" t="s">
        <v>2072</v>
      </c>
    </row>
    <row r="1982" spans="1:5">
      <c r="A1982" s="11">
        <v>4138</v>
      </c>
      <c r="B1982" s="11">
        <v>0</v>
      </c>
      <c r="C1982" t="s">
        <v>10524</v>
      </c>
      <c r="D1982" s="11" t="s">
        <v>4890</v>
      </c>
      <c r="E1982" t="s">
        <v>149</v>
      </c>
    </row>
    <row r="1983" spans="1:5">
      <c r="A1983" s="11">
        <v>4138</v>
      </c>
      <c r="B1983" s="11">
        <v>0</v>
      </c>
      <c r="C1983" t="s">
        <v>10525</v>
      </c>
      <c r="D1983" s="11" t="s">
        <v>10526</v>
      </c>
      <c r="E1983" t="s">
        <v>139</v>
      </c>
    </row>
    <row r="1984" spans="1:5">
      <c r="A1984" s="11">
        <v>4138</v>
      </c>
      <c r="B1984" s="11">
        <v>0</v>
      </c>
      <c r="C1984" t="s">
        <v>7873</v>
      </c>
      <c r="D1984" s="11" t="s">
        <v>6740</v>
      </c>
      <c r="E1984" t="s">
        <v>2489</v>
      </c>
    </row>
    <row r="1985" spans="1:5">
      <c r="A1985" s="11">
        <v>426</v>
      </c>
      <c r="B1985" s="11">
        <v>566</v>
      </c>
      <c r="C1985" t="s">
        <v>10527</v>
      </c>
      <c r="D1985" s="11" t="s">
        <v>10528</v>
      </c>
      <c r="E1985" t="s">
        <v>128</v>
      </c>
    </row>
    <row r="1986" spans="1:5">
      <c r="A1986" s="11">
        <v>3255</v>
      </c>
      <c r="B1986" s="11">
        <v>10</v>
      </c>
      <c r="C1986" t="s">
        <v>10529</v>
      </c>
      <c r="D1986" s="11" t="s">
        <v>3518</v>
      </c>
      <c r="E1986" t="s">
        <v>149</v>
      </c>
    </row>
    <row r="1987" spans="1:5">
      <c r="A1987" s="11">
        <v>1226</v>
      </c>
      <c r="B1987" s="11">
        <v>173</v>
      </c>
      <c r="C1987" t="s">
        <v>7874</v>
      </c>
      <c r="D1987" s="11" t="s">
        <v>1611</v>
      </c>
      <c r="E1987" t="s">
        <v>151</v>
      </c>
    </row>
    <row r="1988" spans="1:5">
      <c r="A1988" s="11">
        <v>1963</v>
      </c>
      <c r="B1988" s="11">
        <v>76</v>
      </c>
      <c r="C1988" t="s">
        <v>3659</v>
      </c>
      <c r="D1988" s="11" t="s">
        <v>3660</v>
      </c>
      <c r="E1988" t="s">
        <v>149</v>
      </c>
    </row>
    <row r="1989" spans="1:5">
      <c r="A1989" s="11">
        <v>649</v>
      </c>
      <c r="B1989" s="11">
        <v>375</v>
      </c>
      <c r="C1989" t="s">
        <v>3661</v>
      </c>
      <c r="D1989" s="11" t="s">
        <v>3662</v>
      </c>
      <c r="E1989" t="s">
        <v>2863</v>
      </c>
    </row>
    <row r="1990" spans="1:5">
      <c r="A1990" s="11">
        <v>1566</v>
      </c>
      <c r="B1990" s="11">
        <v>118</v>
      </c>
      <c r="C1990" t="s">
        <v>3664</v>
      </c>
      <c r="D1990" s="11" t="s">
        <v>3458</v>
      </c>
      <c r="E1990" t="s">
        <v>754</v>
      </c>
    </row>
    <row r="1991" spans="1:5">
      <c r="A1991" s="11">
        <v>3323</v>
      </c>
      <c r="B1991" s="11">
        <v>9</v>
      </c>
      <c r="C1991" t="s">
        <v>7875</v>
      </c>
      <c r="D1991" s="11" t="s">
        <v>3398</v>
      </c>
      <c r="E1991" t="s">
        <v>122</v>
      </c>
    </row>
    <row r="1992" spans="1:5">
      <c r="A1992" s="11">
        <v>4138</v>
      </c>
      <c r="B1992" s="11">
        <v>0</v>
      </c>
      <c r="C1992" t="s">
        <v>10530</v>
      </c>
      <c r="D1992" s="11" t="s">
        <v>10531</v>
      </c>
      <c r="E1992" t="s">
        <v>7564</v>
      </c>
    </row>
    <row r="1993" spans="1:5">
      <c r="A1993" s="11">
        <v>1026</v>
      </c>
      <c r="B1993" s="11">
        <v>213</v>
      </c>
      <c r="C1993" t="s">
        <v>3665</v>
      </c>
      <c r="D1993" s="11" t="s">
        <v>3666</v>
      </c>
      <c r="E1993" t="s">
        <v>769</v>
      </c>
    </row>
    <row r="1994" spans="1:5">
      <c r="A1994" s="11">
        <v>4138</v>
      </c>
      <c r="B1994" s="11">
        <v>0</v>
      </c>
      <c r="C1994" t="s">
        <v>10532</v>
      </c>
      <c r="D1994" s="11" t="s">
        <v>10533</v>
      </c>
      <c r="E1994" t="s">
        <v>169</v>
      </c>
    </row>
    <row r="1995" spans="1:5">
      <c r="A1995" s="11">
        <v>2888</v>
      </c>
      <c r="B1995" s="11">
        <v>20</v>
      </c>
      <c r="C1995" t="s">
        <v>10534</v>
      </c>
      <c r="D1995" s="11" t="s">
        <v>7876</v>
      </c>
      <c r="E1995" t="s">
        <v>769</v>
      </c>
    </row>
    <row r="1996" spans="1:5">
      <c r="A1996" s="11">
        <v>2139</v>
      </c>
      <c r="B1996" s="11">
        <v>61</v>
      </c>
      <c r="C1996" t="s">
        <v>3667</v>
      </c>
      <c r="D1996" s="11" t="s">
        <v>3668</v>
      </c>
      <c r="E1996" t="s">
        <v>997</v>
      </c>
    </row>
    <row r="1997" spans="1:5">
      <c r="A1997" s="11">
        <v>4017</v>
      </c>
      <c r="B1997" s="11">
        <v>1</v>
      </c>
      <c r="C1997" t="s">
        <v>10535</v>
      </c>
      <c r="D1997" s="11" t="s">
        <v>8508</v>
      </c>
      <c r="E1997" t="s">
        <v>139</v>
      </c>
    </row>
    <row r="1998" spans="1:5">
      <c r="A1998" s="11">
        <v>1393</v>
      </c>
      <c r="B1998" s="11">
        <v>142</v>
      </c>
      <c r="C1998" t="s">
        <v>3671</v>
      </c>
      <c r="D1998" s="11" t="s">
        <v>1666</v>
      </c>
      <c r="E1998" t="s">
        <v>740</v>
      </c>
    </row>
    <row r="1999" spans="1:5">
      <c r="A1999" s="11">
        <v>2639</v>
      </c>
      <c r="B1999" s="11">
        <v>29</v>
      </c>
      <c r="C1999" t="s">
        <v>3672</v>
      </c>
      <c r="D1999" s="11" t="s">
        <v>3673</v>
      </c>
      <c r="E1999" t="s">
        <v>740</v>
      </c>
    </row>
    <row r="2000" spans="1:5">
      <c r="A2000" s="11">
        <v>2304</v>
      </c>
      <c r="B2000" s="11">
        <v>48</v>
      </c>
      <c r="C2000" t="s">
        <v>7877</v>
      </c>
      <c r="D2000" s="11" t="s">
        <v>6190</v>
      </c>
      <c r="E2000" t="s">
        <v>122</v>
      </c>
    </row>
    <row r="2001" spans="1:5">
      <c r="A2001" s="11">
        <v>1326</v>
      </c>
      <c r="B2001" s="11">
        <v>153</v>
      </c>
      <c r="C2001" t="s">
        <v>3674</v>
      </c>
      <c r="D2001" s="11" t="s">
        <v>2599</v>
      </c>
      <c r="E2001" t="s">
        <v>124</v>
      </c>
    </row>
    <row r="2002" spans="1:5">
      <c r="A2002" s="11">
        <v>3518</v>
      </c>
      <c r="B2002" s="11">
        <v>6</v>
      </c>
      <c r="C2002" t="s">
        <v>10536</v>
      </c>
      <c r="D2002" s="11" t="s">
        <v>10537</v>
      </c>
      <c r="E2002" t="s">
        <v>271</v>
      </c>
    </row>
    <row r="2003" spans="1:5">
      <c r="A2003" s="11">
        <v>1486</v>
      </c>
      <c r="B2003" s="11">
        <v>127</v>
      </c>
      <c r="C2003" t="s">
        <v>3675</v>
      </c>
      <c r="D2003" s="11" t="s">
        <v>3600</v>
      </c>
      <c r="E2003" t="s">
        <v>162</v>
      </c>
    </row>
    <row r="2004" spans="1:5">
      <c r="A2004" s="11">
        <v>304</v>
      </c>
      <c r="B2004" s="11">
        <v>731</v>
      </c>
      <c r="C2004" t="s">
        <v>939</v>
      </c>
      <c r="D2004" s="11" t="s">
        <v>940</v>
      </c>
      <c r="E2004" t="s">
        <v>539</v>
      </c>
    </row>
    <row r="2005" spans="1:5">
      <c r="A2005" s="11">
        <v>3204</v>
      </c>
      <c r="B2005" s="11">
        <v>11</v>
      </c>
      <c r="C2005" t="s">
        <v>7878</v>
      </c>
      <c r="D2005" s="11" t="s">
        <v>3899</v>
      </c>
      <c r="E2005" t="s">
        <v>125</v>
      </c>
    </row>
    <row r="2006" spans="1:5">
      <c r="A2006" s="11">
        <v>2888</v>
      </c>
      <c r="B2006" s="11">
        <v>20</v>
      </c>
      <c r="C2006" t="s">
        <v>7879</v>
      </c>
      <c r="D2006" s="11" t="s">
        <v>7880</v>
      </c>
      <c r="E2006" t="s">
        <v>122</v>
      </c>
    </row>
    <row r="2007" spans="1:5">
      <c r="A2007" s="11">
        <v>1159</v>
      </c>
      <c r="B2007" s="11">
        <v>186</v>
      </c>
      <c r="C2007" t="s">
        <v>10538</v>
      </c>
      <c r="D2007" s="11" t="s">
        <v>10539</v>
      </c>
      <c r="E2007" t="s">
        <v>1077</v>
      </c>
    </row>
    <row r="2008" spans="1:5">
      <c r="A2008" s="11">
        <v>2957</v>
      </c>
      <c r="B2008" s="11">
        <v>18</v>
      </c>
      <c r="C2008" t="s">
        <v>10540</v>
      </c>
      <c r="D2008" s="11" t="s">
        <v>4008</v>
      </c>
      <c r="E2008" t="s">
        <v>10541</v>
      </c>
    </row>
    <row r="2009" spans="1:5">
      <c r="A2009" s="11">
        <v>3612</v>
      </c>
      <c r="B2009" s="11">
        <v>5</v>
      </c>
      <c r="C2009" t="s">
        <v>10542</v>
      </c>
      <c r="D2009" s="11" t="s">
        <v>10543</v>
      </c>
      <c r="E2009" t="s">
        <v>122</v>
      </c>
    </row>
    <row r="2010" spans="1:5">
      <c r="A2010" s="11">
        <v>844</v>
      </c>
      <c r="B2010" s="11">
        <v>277</v>
      </c>
      <c r="C2010" t="s">
        <v>3676</v>
      </c>
      <c r="D2010" s="11" t="s">
        <v>2810</v>
      </c>
      <c r="E2010" t="s">
        <v>1859</v>
      </c>
    </row>
    <row r="2011" spans="1:5">
      <c r="A2011" s="11">
        <v>1673</v>
      </c>
      <c r="B2011" s="11">
        <v>103</v>
      </c>
      <c r="C2011" t="s">
        <v>3676</v>
      </c>
      <c r="D2011" s="11" t="s">
        <v>2197</v>
      </c>
      <c r="E2011" t="s">
        <v>122</v>
      </c>
    </row>
    <row r="2012" spans="1:5">
      <c r="A2012" s="11">
        <v>1258</v>
      </c>
      <c r="B2012" s="11">
        <v>166</v>
      </c>
      <c r="C2012" t="s">
        <v>1182</v>
      </c>
      <c r="D2012" s="11" t="s">
        <v>443</v>
      </c>
      <c r="E2012" t="s">
        <v>145</v>
      </c>
    </row>
    <row r="2013" spans="1:5">
      <c r="A2013" s="11">
        <v>4138</v>
      </c>
      <c r="B2013" s="11">
        <v>0</v>
      </c>
      <c r="C2013" t="s">
        <v>3678</v>
      </c>
      <c r="D2013" s="11" t="s">
        <v>2716</v>
      </c>
      <c r="E2013" t="s">
        <v>122</v>
      </c>
    </row>
    <row r="2014" spans="1:5">
      <c r="A2014" s="11">
        <v>1303</v>
      </c>
      <c r="B2014" s="11">
        <v>156</v>
      </c>
      <c r="C2014" t="s">
        <v>3679</v>
      </c>
      <c r="D2014" s="11" t="s">
        <v>3680</v>
      </c>
      <c r="E2014" t="s">
        <v>128</v>
      </c>
    </row>
    <row r="2015" spans="1:5">
      <c r="A2015" s="11">
        <v>4017</v>
      </c>
      <c r="B2015" s="11">
        <v>1</v>
      </c>
      <c r="C2015" t="s">
        <v>10544</v>
      </c>
      <c r="D2015" s="11" t="s">
        <v>8815</v>
      </c>
      <c r="E2015" t="s">
        <v>130</v>
      </c>
    </row>
    <row r="2016" spans="1:5">
      <c r="A2016" s="11">
        <v>506</v>
      </c>
      <c r="B2016" s="11">
        <v>490</v>
      </c>
      <c r="C2016" t="s">
        <v>941</v>
      </c>
      <c r="D2016" s="11" t="s">
        <v>942</v>
      </c>
      <c r="E2016" t="s">
        <v>128</v>
      </c>
    </row>
    <row r="2017" spans="1:5">
      <c r="A2017" s="11">
        <v>1829</v>
      </c>
      <c r="B2017" s="11">
        <v>89</v>
      </c>
      <c r="C2017" t="s">
        <v>10545</v>
      </c>
      <c r="D2017" s="11" t="s">
        <v>4024</v>
      </c>
      <c r="E2017" t="s">
        <v>757</v>
      </c>
    </row>
    <row r="2018" spans="1:5">
      <c r="A2018" s="11">
        <v>3518</v>
      </c>
      <c r="B2018" s="11">
        <v>6</v>
      </c>
      <c r="C2018" t="s">
        <v>7881</v>
      </c>
      <c r="D2018" s="11" t="s">
        <v>3897</v>
      </c>
      <c r="E2018" t="s">
        <v>122</v>
      </c>
    </row>
    <row r="2019" spans="1:5">
      <c r="A2019" s="11">
        <v>4138</v>
      </c>
      <c r="B2019" s="11">
        <v>0</v>
      </c>
      <c r="C2019" t="s">
        <v>10546</v>
      </c>
      <c r="D2019" s="11" t="s">
        <v>4128</v>
      </c>
      <c r="E2019" t="s">
        <v>162</v>
      </c>
    </row>
    <row r="2020" spans="1:5">
      <c r="A2020" s="11">
        <v>2888</v>
      </c>
      <c r="B2020" s="11">
        <v>20</v>
      </c>
      <c r="C2020" t="s">
        <v>10547</v>
      </c>
      <c r="D2020" s="11" t="s">
        <v>5634</v>
      </c>
      <c r="E2020" t="s">
        <v>1131</v>
      </c>
    </row>
    <row r="2021" spans="1:5">
      <c r="A2021" s="11">
        <v>4138</v>
      </c>
      <c r="B2021" s="11">
        <v>0</v>
      </c>
      <c r="C2021" t="s">
        <v>7882</v>
      </c>
      <c r="D2021" s="11" t="s">
        <v>7883</v>
      </c>
      <c r="E2021" t="s">
        <v>128</v>
      </c>
    </row>
    <row r="2022" spans="1:5">
      <c r="A2022" s="11">
        <v>4138</v>
      </c>
      <c r="B2022" s="11">
        <v>0</v>
      </c>
      <c r="C2022" t="s">
        <v>7884</v>
      </c>
      <c r="D2022" s="11" t="s">
        <v>2997</v>
      </c>
      <c r="E2022" t="s">
        <v>756</v>
      </c>
    </row>
    <row r="2023" spans="1:5">
      <c r="A2023" s="11">
        <v>4138</v>
      </c>
      <c r="B2023" s="11">
        <v>0</v>
      </c>
      <c r="C2023" t="s">
        <v>7885</v>
      </c>
      <c r="D2023" s="11" t="s">
        <v>7883</v>
      </c>
      <c r="E2023" t="s">
        <v>128</v>
      </c>
    </row>
    <row r="2024" spans="1:5">
      <c r="A2024" s="11">
        <v>852</v>
      </c>
      <c r="B2024" s="11">
        <v>274</v>
      </c>
      <c r="C2024" t="s">
        <v>3681</v>
      </c>
      <c r="D2024" s="11" t="s">
        <v>2327</v>
      </c>
      <c r="E2024" t="s">
        <v>126</v>
      </c>
    </row>
    <row r="2025" spans="1:5">
      <c r="A2025" s="11">
        <v>1349</v>
      </c>
      <c r="B2025" s="11">
        <v>150</v>
      </c>
      <c r="C2025" t="s">
        <v>10548</v>
      </c>
      <c r="D2025" s="11" t="s">
        <v>10549</v>
      </c>
      <c r="E2025" t="s">
        <v>61</v>
      </c>
    </row>
    <row r="2026" spans="1:5">
      <c r="A2026" s="11">
        <v>3159</v>
      </c>
      <c r="B2026" s="11">
        <v>12</v>
      </c>
      <c r="C2026" t="s">
        <v>10550</v>
      </c>
      <c r="D2026" s="11" t="s">
        <v>10551</v>
      </c>
      <c r="E2026" t="s">
        <v>1739</v>
      </c>
    </row>
    <row r="2027" spans="1:5">
      <c r="A2027" s="11">
        <v>4138</v>
      </c>
      <c r="B2027" s="11">
        <v>0</v>
      </c>
      <c r="C2027" t="s">
        <v>10552</v>
      </c>
      <c r="D2027" s="11" t="s">
        <v>2347</v>
      </c>
      <c r="E2027" t="s">
        <v>754</v>
      </c>
    </row>
    <row r="2028" spans="1:5">
      <c r="A2028" s="11">
        <v>999</v>
      </c>
      <c r="B2028" s="11">
        <v>221</v>
      </c>
      <c r="C2028" t="s">
        <v>3682</v>
      </c>
      <c r="D2028" s="11" t="s">
        <v>3683</v>
      </c>
      <c r="E2028" t="s">
        <v>2574</v>
      </c>
    </row>
    <row r="2029" spans="1:5">
      <c r="A2029" s="11">
        <v>1533</v>
      </c>
      <c r="B2029" s="11">
        <v>122</v>
      </c>
      <c r="C2029" t="s">
        <v>3684</v>
      </c>
      <c r="D2029" s="11" t="s">
        <v>3027</v>
      </c>
      <c r="E2029" t="s">
        <v>128</v>
      </c>
    </row>
    <row r="2030" spans="1:5">
      <c r="A2030" s="11">
        <v>4138</v>
      </c>
      <c r="B2030" s="11">
        <v>0</v>
      </c>
      <c r="C2030" t="s">
        <v>10553</v>
      </c>
      <c r="D2030" s="11" t="s">
        <v>4293</v>
      </c>
      <c r="E2030" t="s">
        <v>769</v>
      </c>
    </row>
    <row r="2031" spans="1:5">
      <c r="A2031" s="11">
        <v>4138</v>
      </c>
      <c r="B2031" s="11">
        <v>0</v>
      </c>
      <c r="C2031" t="s">
        <v>3686</v>
      </c>
      <c r="D2031" s="11" t="s">
        <v>3688</v>
      </c>
      <c r="E2031" t="s">
        <v>142</v>
      </c>
    </row>
    <row r="2032" spans="1:5">
      <c r="A2032" s="11">
        <v>1091</v>
      </c>
      <c r="B2032" s="11">
        <v>200</v>
      </c>
      <c r="C2032" t="s">
        <v>3689</v>
      </c>
      <c r="D2032" s="11" t="s">
        <v>1055</v>
      </c>
      <c r="E2032" t="s">
        <v>997</v>
      </c>
    </row>
    <row r="2033" spans="1:5">
      <c r="A2033" s="11">
        <v>2565</v>
      </c>
      <c r="B2033" s="11">
        <v>32</v>
      </c>
      <c r="C2033" t="s">
        <v>10554</v>
      </c>
      <c r="D2033" s="11" t="s">
        <v>4818</v>
      </c>
      <c r="E2033" t="s">
        <v>758</v>
      </c>
    </row>
    <row r="2034" spans="1:5">
      <c r="A2034" s="11">
        <v>796</v>
      </c>
      <c r="B2034" s="11">
        <v>294</v>
      </c>
      <c r="C2034" t="s">
        <v>3690</v>
      </c>
      <c r="D2034" s="11" t="s">
        <v>2002</v>
      </c>
      <c r="E2034" t="s">
        <v>743</v>
      </c>
    </row>
    <row r="2035" spans="1:5">
      <c r="A2035" s="11">
        <v>1012</v>
      </c>
      <c r="B2035" s="11">
        <v>217</v>
      </c>
      <c r="C2035" t="s">
        <v>3691</v>
      </c>
      <c r="D2035" s="11" t="s">
        <v>3597</v>
      </c>
      <c r="E2035" t="s">
        <v>144</v>
      </c>
    </row>
    <row r="2036" spans="1:5">
      <c r="A2036" s="11">
        <v>2159</v>
      </c>
      <c r="B2036" s="11">
        <v>59</v>
      </c>
      <c r="C2036" t="s">
        <v>3692</v>
      </c>
      <c r="D2036" s="11" t="s">
        <v>3693</v>
      </c>
      <c r="E2036" t="s">
        <v>1263</v>
      </c>
    </row>
    <row r="2037" spans="1:5">
      <c r="A2037" s="11">
        <v>2609</v>
      </c>
      <c r="B2037" s="11">
        <v>30</v>
      </c>
      <c r="C2037" t="s">
        <v>10555</v>
      </c>
      <c r="D2037" s="11" t="s">
        <v>3212</v>
      </c>
      <c r="E2037" t="s">
        <v>164</v>
      </c>
    </row>
    <row r="2038" spans="1:5">
      <c r="A2038" s="11">
        <v>1464</v>
      </c>
      <c r="B2038" s="11">
        <v>131</v>
      </c>
      <c r="C2038" t="s">
        <v>3694</v>
      </c>
      <c r="D2038" s="11" t="s">
        <v>3225</v>
      </c>
      <c r="E2038" t="s">
        <v>128</v>
      </c>
    </row>
    <row r="2039" spans="1:5">
      <c r="A2039" s="11">
        <v>3445</v>
      </c>
      <c r="B2039" s="11">
        <v>7</v>
      </c>
      <c r="C2039" t="s">
        <v>3695</v>
      </c>
      <c r="D2039" s="11" t="s">
        <v>3696</v>
      </c>
      <c r="E2039" t="s">
        <v>122</v>
      </c>
    </row>
    <row r="2040" spans="1:5">
      <c r="A2040" s="11">
        <v>769</v>
      </c>
      <c r="B2040" s="11">
        <v>308</v>
      </c>
      <c r="C2040" t="s">
        <v>3697</v>
      </c>
      <c r="D2040" s="11" t="s">
        <v>3698</v>
      </c>
      <c r="E2040" t="s">
        <v>123</v>
      </c>
    </row>
    <row r="2041" spans="1:5">
      <c r="A2041" s="11">
        <v>1976</v>
      </c>
      <c r="B2041" s="11">
        <v>75</v>
      </c>
      <c r="C2041" t="s">
        <v>1564</v>
      </c>
      <c r="D2041" s="11" t="s">
        <v>3699</v>
      </c>
      <c r="E2041" t="s">
        <v>1023</v>
      </c>
    </row>
    <row r="2042" spans="1:5">
      <c r="A2042" s="11">
        <v>3896</v>
      </c>
      <c r="B2042" s="11">
        <v>2</v>
      </c>
      <c r="C2042" t="s">
        <v>10556</v>
      </c>
      <c r="D2042" s="11" t="s">
        <v>3138</v>
      </c>
      <c r="E2042" t="s">
        <v>142</v>
      </c>
    </row>
    <row r="2043" spans="1:5">
      <c r="A2043" s="11">
        <v>2151</v>
      </c>
      <c r="B2043" s="11">
        <v>60</v>
      </c>
      <c r="C2043" t="s">
        <v>3701</v>
      </c>
      <c r="D2043" s="11" t="s">
        <v>3225</v>
      </c>
      <c r="E2043" t="s">
        <v>130</v>
      </c>
    </row>
    <row r="2044" spans="1:5">
      <c r="A2044" s="11">
        <v>2288</v>
      </c>
      <c r="B2044" s="11">
        <v>49</v>
      </c>
      <c r="C2044" t="s">
        <v>3702</v>
      </c>
      <c r="D2044" s="11" t="s">
        <v>3703</v>
      </c>
      <c r="E2044" t="s">
        <v>893</v>
      </c>
    </row>
    <row r="2045" spans="1:5">
      <c r="A2045" s="11">
        <v>1268</v>
      </c>
      <c r="B2045" s="11">
        <v>164</v>
      </c>
      <c r="C2045" t="s">
        <v>3704</v>
      </c>
      <c r="D2045" s="11" t="s">
        <v>3705</v>
      </c>
      <c r="E2045" t="s">
        <v>150</v>
      </c>
    </row>
    <row r="2046" spans="1:5">
      <c r="A2046" s="11">
        <v>147</v>
      </c>
      <c r="B2046" s="11">
        <v>1064</v>
      </c>
      <c r="C2046" t="s">
        <v>3707</v>
      </c>
      <c r="D2046" s="11" t="s">
        <v>3708</v>
      </c>
      <c r="E2046" t="s">
        <v>1077</v>
      </c>
    </row>
    <row r="2047" spans="1:5">
      <c r="A2047" s="11">
        <v>2329</v>
      </c>
      <c r="B2047" s="11">
        <v>46</v>
      </c>
      <c r="C2047" t="s">
        <v>7886</v>
      </c>
      <c r="D2047" s="11" t="s">
        <v>3373</v>
      </c>
      <c r="E2047" t="s">
        <v>740</v>
      </c>
    </row>
    <row r="2048" spans="1:5">
      <c r="A2048" s="11">
        <v>4138</v>
      </c>
      <c r="B2048" s="11">
        <v>0</v>
      </c>
      <c r="C2048" t="s">
        <v>10557</v>
      </c>
      <c r="D2048" s="11" t="s">
        <v>10558</v>
      </c>
      <c r="E2048" t="s">
        <v>485</v>
      </c>
    </row>
    <row r="2049" spans="1:5">
      <c r="A2049" s="11">
        <v>1711</v>
      </c>
      <c r="B2049" s="11">
        <v>100</v>
      </c>
      <c r="C2049" t="s">
        <v>3709</v>
      </c>
      <c r="D2049" s="11" t="s">
        <v>2178</v>
      </c>
      <c r="E2049" t="s">
        <v>754</v>
      </c>
    </row>
    <row r="2050" spans="1:5">
      <c r="A2050" s="11">
        <v>2217</v>
      </c>
      <c r="B2050" s="11">
        <v>54</v>
      </c>
      <c r="C2050" t="s">
        <v>3710</v>
      </c>
      <c r="D2050" s="11" t="s">
        <v>2813</v>
      </c>
      <c r="E2050" t="s">
        <v>184</v>
      </c>
    </row>
    <row r="2051" spans="1:5">
      <c r="A2051" s="11">
        <v>464</v>
      </c>
      <c r="B2051" s="11">
        <v>532</v>
      </c>
      <c r="C2051" t="s">
        <v>3711</v>
      </c>
      <c r="D2051" s="11" t="s">
        <v>377</v>
      </c>
      <c r="E2051" t="s">
        <v>146</v>
      </c>
    </row>
    <row r="2052" spans="1:5">
      <c r="A2052" s="11">
        <v>3612</v>
      </c>
      <c r="B2052" s="11">
        <v>5</v>
      </c>
      <c r="C2052" t="s">
        <v>10559</v>
      </c>
      <c r="D2052" s="11" t="s">
        <v>9896</v>
      </c>
      <c r="E2052" t="s">
        <v>747</v>
      </c>
    </row>
    <row r="2053" spans="1:5">
      <c r="A2053" s="11">
        <v>2311</v>
      </c>
      <c r="B2053" s="11">
        <v>47</v>
      </c>
      <c r="C2053" t="s">
        <v>10560</v>
      </c>
      <c r="D2053" s="11" t="s">
        <v>10561</v>
      </c>
      <c r="E2053" t="s">
        <v>768</v>
      </c>
    </row>
    <row r="2054" spans="1:5">
      <c r="A2054" s="11">
        <v>3445</v>
      </c>
      <c r="B2054" s="11">
        <v>7</v>
      </c>
      <c r="C2054" t="s">
        <v>10562</v>
      </c>
      <c r="D2054" s="11" t="s">
        <v>2169</v>
      </c>
      <c r="E2054" t="s">
        <v>7837</v>
      </c>
    </row>
    <row r="2055" spans="1:5">
      <c r="A2055" s="11">
        <v>267</v>
      </c>
      <c r="B2055" s="11">
        <v>804</v>
      </c>
      <c r="C2055" t="s">
        <v>7887</v>
      </c>
      <c r="D2055" s="11" t="s">
        <v>1806</v>
      </c>
      <c r="E2055" t="s">
        <v>3914</v>
      </c>
    </row>
    <row r="2056" spans="1:5">
      <c r="A2056" s="11">
        <v>2405</v>
      </c>
      <c r="B2056" s="11">
        <v>41</v>
      </c>
      <c r="C2056" t="s">
        <v>7888</v>
      </c>
      <c r="D2056" s="11" t="s">
        <v>3712</v>
      </c>
      <c r="E2056" t="s">
        <v>757</v>
      </c>
    </row>
    <row r="2057" spans="1:5">
      <c r="A2057" s="11">
        <v>4138</v>
      </c>
      <c r="B2057" s="11">
        <v>0</v>
      </c>
      <c r="C2057" t="s">
        <v>10563</v>
      </c>
      <c r="D2057" s="11" t="s">
        <v>7876</v>
      </c>
      <c r="E2057" t="s">
        <v>757</v>
      </c>
    </row>
    <row r="2058" spans="1:5">
      <c r="A2058" s="11">
        <v>2551</v>
      </c>
      <c r="B2058" s="11">
        <v>33</v>
      </c>
      <c r="C2058" t="s">
        <v>7889</v>
      </c>
      <c r="D2058" s="11" t="s">
        <v>3387</v>
      </c>
      <c r="E2058" t="s">
        <v>757</v>
      </c>
    </row>
    <row r="2059" spans="1:5">
      <c r="A2059" s="11">
        <v>3612</v>
      </c>
      <c r="B2059" s="11">
        <v>5</v>
      </c>
      <c r="C2059" t="s">
        <v>10564</v>
      </c>
      <c r="D2059" s="11" t="s">
        <v>6044</v>
      </c>
      <c r="E2059" t="s">
        <v>150</v>
      </c>
    </row>
    <row r="2060" spans="1:5">
      <c r="A2060" s="11">
        <v>396</v>
      </c>
      <c r="B2060" s="11">
        <v>602</v>
      </c>
      <c r="C2060" t="s">
        <v>1626</v>
      </c>
      <c r="D2060" s="11" t="s">
        <v>943</v>
      </c>
      <c r="E2060" t="s">
        <v>769</v>
      </c>
    </row>
    <row r="2061" spans="1:5">
      <c r="A2061" s="11">
        <v>817</v>
      </c>
      <c r="B2061" s="11">
        <v>288</v>
      </c>
      <c r="C2061" t="s">
        <v>3713</v>
      </c>
      <c r="D2061" s="11" t="s">
        <v>3714</v>
      </c>
      <c r="E2061" t="s">
        <v>122</v>
      </c>
    </row>
    <row r="2062" spans="1:5">
      <c r="A2062" s="11">
        <v>1976</v>
      </c>
      <c r="B2062" s="11">
        <v>75</v>
      </c>
      <c r="C2062" t="s">
        <v>3715</v>
      </c>
      <c r="D2062" s="11" t="s">
        <v>3716</v>
      </c>
      <c r="E2062" t="s">
        <v>122</v>
      </c>
    </row>
    <row r="2063" spans="1:5">
      <c r="A2063" s="11">
        <v>4017</v>
      </c>
      <c r="B2063" s="11">
        <v>1</v>
      </c>
      <c r="C2063" t="s">
        <v>7890</v>
      </c>
      <c r="D2063" s="11" t="s">
        <v>2831</v>
      </c>
      <c r="E2063" t="s">
        <v>175</v>
      </c>
    </row>
    <row r="2064" spans="1:5">
      <c r="A2064" s="11">
        <v>3809</v>
      </c>
      <c r="B2064" s="11">
        <v>3</v>
      </c>
      <c r="C2064" t="s">
        <v>7891</v>
      </c>
      <c r="D2064" s="11" t="s">
        <v>7892</v>
      </c>
      <c r="E2064" t="s">
        <v>145</v>
      </c>
    </row>
    <row r="2065" spans="1:5">
      <c r="A2065" s="11">
        <v>3809</v>
      </c>
      <c r="B2065" s="11">
        <v>3</v>
      </c>
      <c r="C2065" t="s">
        <v>7893</v>
      </c>
      <c r="D2065" s="11" t="s">
        <v>2477</v>
      </c>
      <c r="E2065" t="s">
        <v>2489</v>
      </c>
    </row>
    <row r="2066" spans="1:5">
      <c r="A2066" s="11">
        <v>3612</v>
      </c>
      <c r="B2066" s="11">
        <v>5</v>
      </c>
      <c r="C2066" t="s">
        <v>10565</v>
      </c>
      <c r="D2066" s="11" t="s">
        <v>3557</v>
      </c>
      <c r="E2066" t="s">
        <v>3982</v>
      </c>
    </row>
    <row r="2067" spans="1:5">
      <c r="A2067" s="11">
        <v>457</v>
      </c>
      <c r="B2067" s="11">
        <v>537</v>
      </c>
      <c r="C2067" t="s">
        <v>1186</v>
      </c>
      <c r="D2067" s="11" t="s">
        <v>3718</v>
      </c>
      <c r="E2067" t="s">
        <v>140</v>
      </c>
    </row>
    <row r="2068" spans="1:5">
      <c r="A2068" s="11">
        <v>2110</v>
      </c>
      <c r="B2068" s="11">
        <v>63</v>
      </c>
      <c r="C2068" t="s">
        <v>1951</v>
      </c>
      <c r="D2068" s="11" t="s">
        <v>3719</v>
      </c>
      <c r="E2068" t="s">
        <v>139</v>
      </c>
    </row>
    <row r="2069" spans="1:5">
      <c r="A2069" s="11">
        <v>3255</v>
      </c>
      <c r="B2069" s="11">
        <v>10</v>
      </c>
      <c r="C2069" t="s">
        <v>10566</v>
      </c>
      <c r="D2069" s="11" t="s">
        <v>2381</v>
      </c>
      <c r="E2069" t="s">
        <v>135</v>
      </c>
    </row>
    <row r="2070" spans="1:5">
      <c r="A2070" s="11">
        <v>3386</v>
      </c>
      <c r="B2070" s="11">
        <v>8</v>
      </c>
      <c r="C2070" t="s">
        <v>3721</v>
      </c>
      <c r="D2070" s="11" t="s">
        <v>3722</v>
      </c>
      <c r="E2070" t="s">
        <v>122</v>
      </c>
    </row>
    <row r="2071" spans="1:5">
      <c r="A2071" s="11">
        <v>493</v>
      </c>
      <c r="B2071" s="11">
        <v>498</v>
      </c>
      <c r="C2071" t="s">
        <v>1627</v>
      </c>
      <c r="D2071" s="11" t="s">
        <v>1628</v>
      </c>
      <c r="E2071" t="s">
        <v>144</v>
      </c>
    </row>
    <row r="2072" spans="1:5">
      <c r="A2072" s="11">
        <v>4138</v>
      </c>
      <c r="B2072" s="11">
        <v>0</v>
      </c>
      <c r="C2072" t="s">
        <v>10567</v>
      </c>
      <c r="D2072" s="11" t="s">
        <v>4236</v>
      </c>
      <c r="E2072" t="s">
        <v>2312</v>
      </c>
    </row>
    <row r="2073" spans="1:5">
      <c r="A2073" s="11">
        <v>2000</v>
      </c>
      <c r="B2073" s="11">
        <v>72</v>
      </c>
      <c r="C2073" t="s">
        <v>3723</v>
      </c>
      <c r="D2073" s="11" t="s">
        <v>3724</v>
      </c>
      <c r="E2073" t="s">
        <v>1245</v>
      </c>
    </row>
    <row r="2074" spans="1:5">
      <c r="A2074" s="11">
        <v>4138</v>
      </c>
      <c r="B2074" s="11">
        <v>0</v>
      </c>
      <c r="C2074" t="s">
        <v>10568</v>
      </c>
      <c r="D2074" s="11" t="s">
        <v>7412</v>
      </c>
      <c r="E2074" t="s">
        <v>740</v>
      </c>
    </row>
    <row r="2075" spans="1:5">
      <c r="A2075" s="11">
        <v>1174</v>
      </c>
      <c r="B2075" s="11">
        <v>183</v>
      </c>
      <c r="C2075" t="s">
        <v>3726</v>
      </c>
      <c r="D2075" s="11" t="s">
        <v>3727</v>
      </c>
      <c r="E2075" t="s">
        <v>993</v>
      </c>
    </row>
    <row r="2076" spans="1:5">
      <c r="A2076" s="11">
        <v>2139</v>
      </c>
      <c r="B2076" s="11">
        <v>61</v>
      </c>
      <c r="C2076" t="s">
        <v>7895</v>
      </c>
      <c r="D2076" s="11" t="s">
        <v>3577</v>
      </c>
      <c r="E2076" t="s">
        <v>151</v>
      </c>
    </row>
    <row r="2077" spans="1:5">
      <c r="A2077" s="11">
        <v>600</v>
      </c>
      <c r="B2077" s="11">
        <v>410</v>
      </c>
      <c r="C2077" t="s">
        <v>3728</v>
      </c>
      <c r="D2077" s="11" t="s">
        <v>3729</v>
      </c>
      <c r="E2077" t="s">
        <v>754</v>
      </c>
    </row>
    <row r="2078" spans="1:5">
      <c r="A2078" s="11">
        <v>2288</v>
      </c>
      <c r="B2078" s="11">
        <v>49</v>
      </c>
      <c r="C2078" t="s">
        <v>7896</v>
      </c>
      <c r="D2078" s="11" t="s">
        <v>2387</v>
      </c>
      <c r="E2078" t="s">
        <v>1566</v>
      </c>
    </row>
    <row r="2079" spans="1:5">
      <c r="A2079" s="11">
        <v>4138</v>
      </c>
      <c r="B2079" s="11">
        <v>0</v>
      </c>
      <c r="C2079" t="s">
        <v>10569</v>
      </c>
      <c r="D2079" s="11" t="s">
        <v>10570</v>
      </c>
      <c r="E2079" t="s">
        <v>758</v>
      </c>
    </row>
    <row r="2080" spans="1:5">
      <c r="A2080" s="11">
        <v>4138</v>
      </c>
      <c r="B2080" s="11">
        <v>0</v>
      </c>
      <c r="C2080" t="s">
        <v>10571</v>
      </c>
      <c r="D2080" s="11" t="s">
        <v>6499</v>
      </c>
      <c r="E2080" t="s">
        <v>176</v>
      </c>
    </row>
    <row r="2081" spans="1:5">
      <c r="A2081" s="11">
        <v>1812</v>
      </c>
      <c r="B2081" s="11">
        <v>91</v>
      </c>
      <c r="C2081" t="s">
        <v>1861</v>
      </c>
      <c r="D2081" s="11" t="s">
        <v>1862</v>
      </c>
      <c r="E2081" t="s">
        <v>765</v>
      </c>
    </row>
    <row r="2082" spans="1:5">
      <c r="A2082" s="11">
        <v>3445</v>
      </c>
      <c r="B2082" s="11">
        <v>7</v>
      </c>
      <c r="C2082" t="s">
        <v>10572</v>
      </c>
      <c r="D2082" s="11" t="s">
        <v>2547</v>
      </c>
      <c r="E2082" t="s">
        <v>2863</v>
      </c>
    </row>
    <row r="2083" spans="1:5">
      <c r="A2083" s="11">
        <v>3612</v>
      </c>
      <c r="B2083" s="11">
        <v>5</v>
      </c>
      <c r="C2083" t="s">
        <v>10573</v>
      </c>
      <c r="D2083" s="11" t="s">
        <v>10574</v>
      </c>
      <c r="E2083" t="s">
        <v>9886</v>
      </c>
    </row>
    <row r="2084" spans="1:5">
      <c r="A2084" s="11">
        <v>1859</v>
      </c>
      <c r="B2084" s="11">
        <v>86</v>
      </c>
      <c r="C2084" t="s">
        <v>3734</v>
      </c>
      <c r="D2084" s="11" t="s">
        <v>3732</v>
      </c>
      <c r="E2084" t="s">
        <v>1532</v>
      </c>
    </row>
    <row r="2085" spans="1:5">
      <c r="A2085" s="11">
        <v>2000</v>
      </c>
      <c r="B2085" s="11">
        <v>72</v>
      </c>
      <c r="C2085" t="s">
        <v>3736</v>
      </c>
      <c r="D2085" s="11" t="s">
        <v>2988</v>
      </c>
      <c r="E2085" t="s">
        <v>850</v>
      </c>
    </row>
    <row r="2086" spans="1:5">
      <c r="A2086" s="11">
        <v>4138</v>
      </c>
      <c r="B2086" s="11">
        <v>0</v>
      </c>
      <c r="C2086" t="s">
        <v>10575</v>
      </c>
      <c r="D2086" s="11" t="s">
        <v>5210</v>
      </c>
      <c r="E2086" t="s">
        <v>759</v>
      </c>
    </row>
    <row r="2087" spans="1:5">
      <c r="A2087" s="11">
        <v>240</v>
      </c>
      <c r="B2087" s="11">
        <v>847</v>
      </c>
      <c r="C2087" t="s">
        <v>10576</v>
      </c>
      <c r="D2087" s="11" t="s">
        <v>10577</v>
      </c>
      <c r="E2087" t="s">
        <v>271</v>
      </c>
    </row>
    <row r="2088" spans="1:5">
      <c r="A2088" s="11">
        <v>1673</v>
      </c>
      <c r="B2088" s="11">
        <v>103</v>
      </c>
      <c r="C2088" t="s">
        <v>3740</v>
      </c>
      <c r="D2088" s="11" t="s">
        <v>3716</v>
      </c>
      <c r="E2088" t="s">
        <v>887</v>
      </c>
    </row>
    <row r="2089" spans="1:5">
      <c r="A2089" s="11">
        <v>1560</v>
      </c>
      <c r="B2089" s="11">
        <v>119</v>
      </c>
      <c r="C2089" t="s">
        <v>3741</v>
      </c>
      <c r="D2089" s="11" t="s">
        <v>3742</v>
      </c>
      <c r="E2089" t="s">
        <v>1268</v>
      </c>
    </row>
    <row r="2090" spans="1:5">
      <c r="A2090" s="11">
        <v>2110</v>
      </c>
      <c r="B2090" s="11">
        <v>63</v>
      </c>
      <c r="C2090" t="s">
        <v>3743</v>
      </c>
      <c r="D2090" s="11" t="s">
        <v>3744</v>
      </c>
      <c r="E2090" t="s">
        <v>997</v>
      </c>
    </row>
    <row r="2091" spans="1:5">
      <c r="A2091" s="11">
        <v>1132</v>
      </c>
      <c r="B2091" s="11">
        <v>191</v>
      </c>
      <c r="C2091" t="s">
        <v>10578</v>
      </c>
      <c r="D2091" s="11" t="s">
        <v>10579</v>
      </c>
      <c r="E2091" t="s">
        <v>1134</v>
      </c>
    </row>
    <row r="2092" spans="1:5">
      <c r="A2092" s="11">
        <v>3204</v>
      </c>
      <c r="B2092" s="11">
        <v>11</v>
      </c>
      <c r="C2092" t="s">
        <v>10580</v>
      </c>
      <c r="D2092" s="11" t="s">
        <v>10581</v>
      </c>
      <c r="E2092" t="s">
        <v>238</v>
      </c>
    </row>
    <row r="2093" spans="1:5">
      <c r="A2093" s="11">
        <v>277</v>
      </c>
      <c r="B2093" s="11">
        <v>786</v>
      </c>
      <c r="C2093" t="s">
        <v>946</v>
      </c>
      <c r="D2093" s="11" t="s">
        <v>947</v>
      </c>
      <c r="E2093" t="s">
        <v>744</v>
      </c>
    </row>
    <row r="2094" spans="1:5">
      <c r="A2094" s="11">
        <v>2500</v>
      </c>
      <c r="B2094" s="11">
        <v>36</v>
      </c>
      <c r="C2094" t="s">
        <v>7897</v>
      </c>
      <c r="D2094" s="11" t="s">
        <v>1562</v>
      </c>
      <c r="E2094" t="s">
        <v>892</v>
      </c>
    </row>
    <row r="2095" spans="1:5">
      <c r="A2095" s="11">
        <v>3612</v>
      </c>
      <c r="B2095" s="11">
        <v>5</v>
      </c>
      <c r="C2095" t="s">
        <v>3746</v>
      </c>
      <c r="D2095" s="11" t="s">
        <v>3747</v>
      </c>
      <c r="E2095" t="s">
        <v>1079</v>
      </c>
    </row>
    <row r="2096" spans="1:5">
      <c r="A2096" s="11">
        <v>3612</v>
      </c>
      <c r="B2096" s="11">
        <v>5</v>
      </c>
      <c r="C2096" t="s">
        <v>7898</v>
      </c>
      <c r="D2096" s="11" t="s">
        <v>7899</v>
      </c>
      <c r="E2096" t="s">
        <v>7900</v>
      </c>
    </row>
    <row r="2097" spans="1:5">
      <c r="A2097" s="11">
        <v>2192</v>
      </c>
      <c r="B2097" s="11">
        <v>56</v>
      </c>
      <c r="C2097" t="s">
        <v>3748</v>
      </c>
      <c r="D2097" s="11" t="s">
        <v>3749</v>
      </c>
      <c r="E2097" t="s">
        <v>128</v>
      </c>
    </row>
    <row r="2098" spans="1:5">
      <c r="A2098" s="11">
        <v>1801</v>
      </c>
      <c r="B2098" s="11">
        <v>92</v>
      </c>
      <c r="C2098" t="s">
        <v>7901</v>
      </c>
      <c r="D2098" s="11" t="s">
        <v>2984</v>
      </c>
      <c r="E2098" t="s">
        <v>993</v>
      </c>
    </row>
    <row r="2099" spans="1:5">
      <c r="A2099" s="11">
        <v>4138</v>
      </c>
      <c r="B2099" s="11">
        <v>0</v>
      </c>
      <c r="C2099" t="s">
        <v>3750</v>
      </c>
      <c r="D2099" s="11" t="s">
        <v>10582</v>
      </c>
      <c r="E2099" t="s">
        <v>846</v>
      </c>
    </row>
    <row r="2100" spans="1:5">
      <c r="A2100" s="11">
        <v>4138</v>
      </c>
      <c r="B2100" s="11">
        <v>0</v>
      </c>
      <c r="C2100" t="s">
        <v>10583</v>
      </c>
      <c r="D2100" s="11" t="s">
        <v>2533</v>
      </c>
      <c r="E2100" t="s">
        <v>128</v>
      </c>
    </row>
    <row r="2101" spans="1:5">
      <c r="A2101" s="11">
        <v>4138</v>
      </c>
      <c r="B2101" s="11">
        <v>0</v>
      </c>
      <c r="C2101" t="s">
        <v>7902</v>
      </c>
      <c r="D2101" s="11" t="s">
        <v>1348</v>
      </c>
      <c r="E2101" t="s">
        <v>1002</v>
      </c>
    </row>
    <row r="2102" spans="1:5">
      <c r="A2102" s="11">
        <v>3896</v>
      </c>
      <c r="B2102" s="11">
        <v>2</v>
      </c>
      <c r="C2102" t="s">
        <v>10584</v>
      </c>
      <c r="D2102" s="11" t="s">
        <v>4742</v>
      </c>
      <c r="E2102" t="s">
        <v>10585</v>
      </c>
    </row>
    <row r="2103" spans="1:5">
      <c r="A2103" s="11">
        <v>1829</v>
      </c>
      <c r="B2103" s="11">
        <v>89</v>
      </c>
      <c r="C2103" t="s">
        <v>10586</v>
      </c>
      <c r="D2103" s="11" t="s">
        <v>10587</v>
      </c>
      <c r="E2103" t="s">
        <v>1245</v>
      </c>
    </row>
    <row r="2104" spans="1:5">
      <c r="A2104" s="11">
        <v>530</v>
      </c>
      <c r="B2104" s="11">
        <v>463</v>
      </c>
      <c r="C2104" t="s">
        <v>10588</v>
      </c>
      <c r="D2104" s="11" t="s">
        <v>10589</v>
      </c>
      <c r="E2104" t="s">
        <v>145</v>
      </c>
    </row>
    <row r="2105" spans="1:5">
      <c r="A2105" s="11">
        <v>4138</v>
      </c>
      <c r="B2105" s="11">
        <v>0</v>
      </c>
      <c r="C2105" t="s">
        <v>10590</v>
      </c>
      <c r="D2105" s="11" t="s">
        <v>3025</v>
      </c>
      <c r="E2105" t="s">
        <v>162</v>
      </c>
    </row>
    <row r="2106" spans="1:5">
      <c r="A2106" s="11">
        <v>913</v>
      </c>
      <c r="B2106" s="11">
        <v>249</v>
      </c>
      <c r="C2106" t="s">
        <v>3753</v>
      </c>
      <c r="D2106" s="11" t="s">
        <v>3303</v>
      </c>
      <c r="E2106" t="s">
        <v>1172</v>
      </c>
    </row>
    <row r="2107" spans="1:5">
      <c r="A2107" s="11">
        <v>219</v>
      </c>
      <c r="B2107" s="11">
        <v>897</v>
      </c>
      <c r="C2107" t="s">
        <v>1189</v>
      </c>
      <c r="D2107" s="11" t="s">
        <v>1190</v>
      </c>
      <c r="E2107" t="s">
        <v>1263</v>
      </c>
    </row>
    <row r="2108" spans="1:5">
      <c r="A2108" s="11">
        <v>2347</v>
      </c>
      <c r="B2108" s="11">
        <v>45</v>
      </c>
      <c r="C2108" t="s">
        <v>10591</v>
      </c>
      <c r="D2108" s="11" t="s">
        <v>2322</v>
      </c>
      <c r="E2108" t="s">
        <v>10592</v>
      </c>
    </row>
    <row r="2109" spans="1:5">
      <c r="A2109" s="11">
        <v>1940</v>
      </c>
      <c r="B2109" s="11">
        <v>78</v>
      </c>
      <c r="C2109" t="s">
        <v>7903</v>
      </c>
      <c r="D2109" s="11" t="s">
        <v>7904</v>
      </c>
      <c r="E2109" t="s">
        <v>135</v>
      </c>
    </row>
    <row r="2110" spans="1:5">
      <c r="A2110" s="11">
        <v>725</v>
      </c>
      <c r="B2110" s="11">
        <v>329</v>
      </c>
      <c r="C2110" t="s">
        <v>1191</v>
      </c>
      <c r="D2110" s="11" t="s">
        <v>225</v>
      </c>
      <c r="E2110" t="s">
        <v>739</v>
      </c>
    </row>
    <row r="2111" spans="1:5">
      <c r="A2111" s="11">
        <v>1255</v>
      </c>
      <c r="B2111" s="11">
        <v>167</v>
      </c>
      <c r="C2111" t="s">
        <v>3754</v>
      </c>
      <c r="D2111" s="11" t="s">
        <v>3755</v>
      </c>
      <c r="E2111" t="s">
        <v>1355</v>
      </c>
    </row>
    <row r="2112" spans="1:5">
      <c r="A2112" s="11">
        <v>2693</v>
      </c>
      <c r="B2112" s="11">
        <v>27</v>
      </c>
      <c r="C2112" t="s">
        <v>7905</v>
      </c>
      <c r="D2112" s="11" t="s">
        <v>2202</v>
      </c>
      <c r="E2112" t="s">
        <v>763</v>
      </c>
    </row>
    <row r="2113" spans="1:5">
      <c r="A2113" s="11">
        <v>447</v>
      </c>
      <c r="B2113" s="11">
        <v>545</v>
      </c>
      <c r="C2113" t="s">
        <v>3756</v>
      </c>
      <c r="D2113" s="11" t="s">
        <v>3757</v>
      </c>
      <c r="E2113" t="s">
        <v>128</v>
      </c>
    </row>
    <row r="2114" spans="1:5">
      <c r="A2114" s="11">
        <v>4138</v>
      </c>
      <c r="B2114" s="11">
        <v>0</v>
      </c>
      <c r="C2114" t="s">
        <v>3758</v>
      </c>
      <c r="D2114" s="11" t="s">
        <v>2676</v>
      </c>
      <c r="E2114" t="s">
        <v>128</v>
      </c>
    </row>
    <row r="2115" spans="1:5">
      <c r="A2115" s="11">
        <v>1639</v>
      </c>
      <c r="B2115" s="11">
        <v>107</v>
      </c>
      <c r="C2115" t="s">
        <v>10593</v>
      </c>
      <c r="D2115" s="11" t="s">
        <v>10594</v>
      </c>
      <c r="E2115" t="s">
        <v>142</v>
      </c>
    </row>
    <row r="2116" spans="1:5">
      <c r="A2116" s="11">
        <v>993</v>
      </c>
      <c r="B2116" s="11">
        <v>223</v>
      </c>
      <c r="C2116" t="s">
        <v>3759</v>
      </c>
      <c r="D2116" s="11" t="s">
        <v>3747</v>
      </c>
      <c r="E2116" t="s">
        <v>147</v>
      </c>
    </row>
    <row r="2117" spans="1:5">
      <c r="A2117" s="11">
        <v>1217</v>
      </c>
      <c r="B2117" s="11">
        <v>175</v>
      </c>
      <c r="C2117" t="s">
        <v>3760</v>
      </c>
      <c r="D2117" s="11" t="s">
        <v>209</v>
      </c>
      <c r="E2117" t="s">
        <v>152</v>
      </c>
    </row>
    <row r="2118" spans="1:5">
      <c r="A2118" s="11">
        <v>286</v>
      </c>
      <c r="B2118" s="11">
        <v>770</v>
      </c>
      <c r="C2118" t="s">
        <v>1192</v>
      </c>
      <c r="D2118" s="11" t="s">
        <v>7492</v>
      </c>
      <c r="E2118" t="s">
        <v>757</v>
      </c>
    </row>
    <row r="2119" spans="1:5">
      <c r="A2119" s="11">
        <v>1055</v>
      </c>
      <c r="B2119" s="11">
        <v>206</v>
      </c>
      <c r="C2119" t="s">
        <v>10595</v>
      </c>
      <c r="D2119" s="11" t="s">
        <v>10596</v>
      </c>
      <c r="E2119" t="s">
        <v>1688</v>
      </c>
    </row>
    <row r="2120" spans="1:5">
      <c r="A2120" s="11">
        <v>2483</v>
      </c>
      <c r="B2120" s="11">
        <v>37</v>
      </c>
      <c r="C2120" t="s">
        <v>7906</v>
      </c>
      <c r="D2120" s="11" t="s">
        <v>4674</v>
      </c>
      <c r="E2120" t="s">
        <v>850</v>
      </c>
    </row>
    <row r="2121" spans="1:5">
      <c r="A2121" s="11">
        <v>4138</v>
      </c>
      <c r="B2121" s="11">
        <v>0</v>
      </c>
      <c r="C2121" t="s">
        <v>1629</v>
      </c>
      <c r="D2121" s="11" t="s">
        <v>3765</v>
      </c>
      <c r="E2121" t="s">
        <v>2863</v>
      </c>
    </row>
    <row r="2122" spans="1:5">
      <c r="A2122" s="11">
        <v>3118</v>
      </c>
      <c r="B2122" s="11">
        <v>13</v>
      </c>
      <c r="C2122" t="s">
        <v>10597</v>
      </c>
      <c r="D2122" s="11" t="s">
        <v>4891</v>
      </c>
      <c r="E2122" t="s">
        <v>271</v>
      </c>
    </row>
    <row r="2123" spans="1:5">
      <c r="A2123" s="11">
        <v>4138</v>
      </c>
      <c r="B2123" s="11">
        <v>0</v>
      </c>
      <c r="C2123" t="s">
        <v>10598</v>
      </c>
      <c r="D2123" s="11" t="s">
        <v>8339</v>
      </c>
      <c r="E2123" t="s">
        <v>1001</v>
      </c>
    </row>
    <row r="2124" spans="1:5">
      <c r="A2124" s="11">
        <v>2798</v>
      </c>
      <c r="B2124" s="11">
        <v>23</v>
      </c>
      <c r="C2124" t="s">
        <v>7907</v>
      </c>
      <c r="D2124" s="11" t="s">
        <v>2984</v>
      </c>
      <c r="E2124" t="s">
        <v>122</v>
      </c>
    </row>
    <row r="2125" spans="1:5">
      <c r="A2125" s="11">
        <v>2311</v>
      </c>
      <c r="B2125" s="11">
        <v>47</v>
      </c>
      <c r="C2125" t="s">
        <v>10599</v>
      </c>
      <c r="D2125" s="11" t="s">
        <v>10600</v>
      </c>
      <c r="E2125" t="s">
        <v>843</v>
      </c>
    </row>
    <row r="2126" spans="1:5">
      <c r="A2126" s="11">
        <v>3255</v>
      </c>
      <c r="B2126" s="11">
        <v>10</v>
      </c>
      <c r="C2126" t="s">
        <v>10601</v>
      </c>
      <c r="D2126" s="11" t="s">
        <v>10602</v>
      </c>
      <c r="E2126" t="s">
        <v>149</v>
      </c>
    </row>
    <row r="2127" spans="1:5">
      <c r="A2127" s="11">
        <v>2374</v>
      </c>
      <c r="B2127" s="11">
        <v>43</v>
      </c>
      <c r="C2127" t="s">
        <v>3766</v>
      </c>
      <c r="D2127" s="11" t="s">
        <v>3767</v>
      </c>
      <c r="E2127" t="s">
        <v>1172</v>
      </c>
    </row>
    <row r="2128" spans="1:5">
      <c r="A2128" s="11">
        <v>3386</v>
      </c>
      <c r="B2128" s="11">
        <v>8</v>
      </c>
      <c r="C2128" t="s">
        <v>3768</v>
      </c>
      <c r="D2128" s="11" t="s">
        <v>2491</v>
      </c>
      <c r="E2128" t="s">
        <v>138</v>
      </c>
    </row>
    <row r="2129" spans="1:5">
      <c r="A2129" s="11">
        <v>2448</v>
      </c>
      <c r="B2129" s="11">
        <v>39</v>
      </c>
      <c r="C2129" t="s">
        <v>3769</v>
      </c>
      <c r="D2129" s="11" t="s">
        <v>3770</v>
      </c>
      <c r="E2129" t="s">
        <v>122</v>
      </c>
    </row>
    <row r="2130" spans="1:5">
      <c r="A2130" s="11">
        <v>2592</v>
      </c>
      <c r="B2130" s="11">
        <v>31</v>
      </c>
      <c r="C2130" t="s">
        <v>3771</v>
      </c>
      <c r="D2130" s="11" t="s">
        <v>3772</v>
      </c>
      <c r="E2130" t="s">
        <v>3773</v>
      </c>
    </row>
    <row r="2131" spans="1:5">
      <c r="A2131" s="11">
        <v>4138</v>
      </c>
      <c r="B2131" s="11">
        <v>0</v>
      </c>
      <c r="C2131" t="s">
        <v>10603</v>
      </c>
      <c r="D2131" s="11" t="s">
        <v>10604</v>
      </c>
      <c r="E2131" t="s">
        <v>6178</v>
      </c>
    </row>
    <row r="2132" spans="1:5">
      <c r="A2132" s="11">
        <v>281</v>
      </c>
      <c r="B2132" s="11">
        <v>777</v>
      </c>
      <c r="C2132" t="s">
        <v>3774</v>
      </c>
      <c r="D2132" s="11" t="s">
        <v>2211</v>
      </c>
      <c r="E2132" t="s">
        <v>133</v>
      </c>
    </row>
    <row r="2133" spans="1:5">
      <c r="A2133" s="11">
        <v>2513</v>
      </c>
      <c r="B2133" s="11">
        <v>35</v>
      </c>
      <c r="C2133" t="s">
        <v>7908</v>
      </c>
      <c r="D2133" s="11" t="s">
        <v>2851</v>
      </c>
      <c r="E2133" t="s">
        <v>851</v>
      </c>
    </row>
    <row r="2134" spans="1:5">
      <c r="A2134" s="11">
        <v>1464</v>
      </c>
      <c r="B2134" s="11">
        <v>131</v>
      </c>
      <c r="C2134" t="s">
        <v>3775</v>
      </c>
      <c r="D2134" s="11" t="s">
        <v>2685</v>
      </c>
      <c r="E2134" t="s">
        <v>128</v>
      </c>
    </row>
    <row r="2135" spans="1:5">
      <c r="A2135" s="11">
        <v>2888</v>
      </c>
      <c r="B2135" s="11">
        <v>20</v>
      </c>
      <c r="C2135" t="s">
        <v>3777</v>
      </c>
      <c r="D2135" s="11" t="s">
        <v>3666</v>
      </c>
      <c r="E2135" t="s">
        <v>238</v>
      </c>
    </row>
    <row r="2136" spans="1:5">
      <c r="A2136" s="11">
        <v>2771</v>
      </c>
      <c r="B2136" s="11">
        <v>24</v>
      </c>
      <c r="C2136" t="s">
        <v>10605</v>
      </c>
      <c r="D2136" s="11" t="s">
        <v>10606</v>
      </c>
      <c r="E2136" t="s">
        <v>739</v>
      </c>
    </row>
    <row r="2137" spans="1:5">
      <c r="A2137" s="11">
        <v>1625</v>
      </c>
      <c r="B2137" s="11">
        <v>108</v>
      </c>
      <c r="C2137" t="s">
        <v>3779</v>
      </c>
      <c r="D2137" s="11" t="s">
        <v>3780</v>
      </c>
      <c r="E2137" t="s">
        <v>997</v>
      </c>
    </row>
    <row r="2138" spans="1:5">
      <c r="A2138" s="11">
        <v>2921</v>
      </c>
      <c r="B2138" s="11">
        <v>19</v>
      </c>
      <c r="C2138" t="s">
        <v>7909</v>
      </c>
      <c r="D2138" s="11" t="s">
        <v>4397</v>
      </c>
      <c r="E2138" t="s">
        <v>2489</v>
      </c>
    </row>
    <row r="2139" spans="1:5">
      <c r="A2139" s="11">
        <v>3049</v>
      </c>
      <c r="B2139" s="11">
        <v>15</v>
      </c>
      <c r="C2139" t="s">
        <v>7910</v>
      </c>
      <c r="D2139" s="11" t="s">
        <v>3238</v>
      </c>
      <c r="E2139" t="s">
        <v>138</v>
      </c>
    </row>
    <row r="2140" spans="1:5">
      <c r="A2140" s="11">
        <v>3049</v>
      </c>
      <c r="B2140" s="11">
        <v>15</v>
      </c>
      <c r="C2140" t="s">
        <v>10607</v>
      </c>
      <c r="D2140" s="11" t="s">
        <v>6513</v>
      </c>
      <c r="E2140" t="s">
        <v>130</v>
      </c>
    </row>
    <row r="2141" spans="1:5">
      <c r="A2141" s="11">
        <v>1273</v>
      </c>
      <c r="B2141" s="11">
        <v>163</v>
      </c>
      <c r="C2141" t="s">
        <v>3782</v>
      </c>
      <c r="D2141" s="11" t="s">
        <v>3783</v>
      </c>
      <c r="E2141" t="s">
        <v>997</v>
      </c>
    </row>
    <row r="2142" spans="1:5">
      <c r="A2142" s="11">
        <v>3896</v>
      </c>
      <c r="B2142" s="11">
        <v>2</v>
      </c>
      <c r="C2142" t="s">
        <v>3784</v>
      </c>
      <c r="D2142" s="11" t="s">
        <v>2773</v>
      </c>
      <c r="E2142" t="s">
        <v>814</v>
      </c>
    </row>
    <row r="2143" spans="1:5">
      <c r="A2143" s="11">
        <v>733</v>
      </c>
      <c r="B2143" s="11">
        <v>324</v>
      </c>
      <c r="C2143" t="s">
        <v>10608</v>
      </c>
      <c r="D2143" s="11" t="s">
        <v>10609</v>
      </c>
      <c r="E2143" t="s">
        <v>745</v>
      </c>
    </row>
    <row r="2144" spans="1:5">
      <c r="A2144" s="11">
        <v>1143</v>
      </c>
      <c r="B2144" s="11">
        <v>189</v>
      </c>
      <c r="C2144" t="s">
        <v>3785</v>
      </c>
      <c r="D2144" s="11" t="s">
        <v>487</v>
      </c>
      <c r="E2144" t="s">
        <v>139</v>
      </c>
    </row>
    <row r="2145" spans="1:5">
      <c r="A2145" s="11">
        <v>1233</v>
      </c>
      <c r="B2145" s="11">
        <v>171</v>
      </c>
      <c r="C2145" t="s">
        <v>3786</v>
      </c>
      <c r="D2145" s="11" t="s">
        <v>3787</v>
      </c>
      <c r="E2145" t="s">
        <v>790</v>
      </c>
    </row>
    <row r="2146" spans="1:5">
      <c r="A2146" s="11">
        <v>4017</v>
      </c>
      <c r="B2146" s="11">
        <v>1</v>
      </c>
      <c r="C2146" t="s">
        <v>7911</v>
      </c>
      <c r="D2146" s="11" t="s">
        <v>4834</v>
      </c>
      <c r="E2146" t="s">
        <v>124</v>
      </c>
    </row>
    <row r="2147" spans="1:5">
      <c r="A2147" s="11">
        <v>1341</v>
      </c>
      <c r="B2147" s="11">
        <v>151</v>
      </c>
      <c r="C2147" t="s">
        <v>3788</v>
      </c>
      <c r="D2147" s="11" t="s">
        <v>3789</v>
      </c>
      <c r="E2147" t="s">
        <v>271</v>
      </c>
    </row>
    <row r="2148" spans="1:5">
      <c r="A2148" s="11">
        <v>2426</v>
      </c>
      <c r="B2148" s="11">
        <v>40</v>
      </c>
      <c r="C2148" t="s">
        <v>3791</v>
      </c>
      <c r="D2148" s="11" t="s">
        <v>3792</v>
      </c>
      <c r="E2148" t="s">
        <v>123</v>
      </c>
    </row>
    <row r="2149" spans="1:5">
      <c r="A2149" s="11">
        <v>3518</v>
      </c>
      <c r="B2149" s="11">
        <v>6</v>
      </c>
      <c r="C2149" t="s">
        <v>10610</v>
      </c>
      <c r="D2149" s="11" t="s">
        <v>8329</v>
      </c>
      <c r="E2149" t="s">
        <v>4178</v>
      </c>
    </row>
    <row r="2150" spans="1:5">
      <c r="A2150" s="11">
        <v>4138</v>
      </c>
      <c r="B2150" s="11">
        <v>0</v>
      </c>
      <c r="C2150" t="s">
        <v>10611</v>
      </c>
      <c r="D2150" s="11" t="s">
        <v>2785</v>
      </c>
      <c r="E2150" t="s">
        <v>130</v>
      </c>
    </row>
    <row r="2151" spans="1:5">
      <c r="A2151" s="11">
        <v>2053</v>
      </c>
      <c r="B2151" s="11">
        <v>67</v>
      </c>
      <c r="C2151" t="s">
        <v>3793</v>
      </c>
      <c r="D2151" s="11" t="s">
        <v>3616</v>
      </c>
      <c r="E2151" t="s">
        <v>128</v>
      </c>
    </row>
    <row r="2152" spans="1:5">
      <c r="A2152" s="11">
        <v>3896</v>
      </c>
      <c r="B2152" s="11">
        <v>2</v>
      </c>
      <c r="C2152" t="s">
        <v>10612</v>
      </c>
      <c r="D2152" s="11" t="s">
        <v>7382</v>
      </c>
      <c r="E2152" t="s">
        <v>269</v>
      </c>
    </row>
    <row r="2153" spans="1:5">
      <c r="A2153" s="11">
        <v>3896</v>
      </c>
      <c r="B2153" s="11">
        <v>2</v>
      </c>
      <c r="C2153" t="s">
        <v>10613</v>
      </c>
      <c r="D2153" s="11" t="s">
        <v>10614</v>
      </c>
      <c r="E2153" t="s">
        <v>1131</v>
      </c>
    </row>
    <row r="2154" spans="1:5">
      <c r="A2154" s="11">
        <v>4138</v>
      </c>
      <c r="B2154" s="11">
        <v>0</v>
      </c>
      <c r="C2154" t="s">
        <v>10615</v>
      </c>
      <c r="D2154" s="11" t="s">
        <v>3315</v>
      </c>
      <c r="E2154" t="s">
        <v>1131</v>
      </c>
    </row>
    <row r="2155" spans="1:5">
      <c r="A2155" s="11">
        <v>1226</v>
      </c>
      <c r="B2155" s="11">
        <v>173</v>
      </c>
      <c r="C2155" t="s">
        <v>3794</v>
      </c>
      <c r="D2155" s="11" t="s">
        <v>3178</v>
      </c>
      <c r="E2155" t="s">
        <v>747</v>
      </c>
    </row>
    <row r="2156" spans="1:5">
      <c r="A2156" s="11">
        <v>2016</v>
      </c>
      <c r="B2156" s="11">
        <v>71</v>
      </c>
      <c r="C2156" t="s">
        <v>3795</v>
      </c>
      <c r="D2156" s="11" t="s">
        <v>3796</v>
      </c>
      <c r="E2156" t="s">
        <v>3797</v>
      </c>
    </row>
    <row r="2157" spans="1:5">
      <c r="A2157" s="11">
        <v>733</v>
      </c>
      <c r="B2157" s="11">
        <v>324</v>
      </c>
      <c r="C2157" t="s">
        <v>3798</v>
      </c>
      <c r="D2157" s="11" t="s">
        <v>447</v>
      </c>
      <c r="E2157" t="s">
        <v>162</v>
      </c>
    </row>
    <row r="2158" spans="1:5">
      <c r="A2158" s="11">
        <v>2311</v>
      </c>
      <c r="B2158" s="11">
        <v>47</v>
      </c>
      <c r="C2158" t="s">
        <v>3799</v>
      </c>
      <c r="D2158" s="11" t="s">
        <v>3560</v>
      </c>
      <c r="E2158" t="s">
        <v>8537</v>
      </c>
    </row>
    <row r="2159" spans="1:5">
      <c r="A2159" s="11">
        <v>2053</v>
      </c>
      <c r="B2159" s="11">
        <v>67</v>
      </c>
      <c r="C2159" t="s">
        <v>10616</v>
      </c>
      <c r="D2159" s="11" t="s">
        <v>2890</v>
      </c>
      <c r="E2159" t="s">
        <v>1150</v>
      </c>
    </row>
    <row r="2160" spans="1:5">
      <c r="A2160" s="11">
        <v>1812</v>
      </c>
      <c r="B2160" s="11">
        <v>91</v>
      </c>
      <c r="C2160" t="s">
        <v>3801</v>
      </c>
      <c r="D2160" s="11" t="s">
        <v>3802</v>
      </c>
      <c r="E2160" t="s">
        <v>1647</v>
      </c>
    </row>
    <row r="2161" spans="1:5">
      <c r="A2161" s="11">
        <v>3386</v>
      </c>
      <c r="B2161" s="11">
        <v>8</v>
      </c>
      <c r="C2161" t="s">
        <v>3803</v>
      </c>
      <c r="D2161" s="11" t="s">
        <v>3804</v>
      </c>
      <c r="E2161" t="s">
        <v>128</v>
      </c>
    </row>
    <row r="2162" spans="1:5">
      <c r="A2162" s="11">
        <v>1656</v>
      </c>
      <c r="B2162" s="11">
        <v>105</v>
      </c>
      <c r="C2162" t="s">
        <v>7912</v>
      </c>
      <c r="D2162" s="11" t="s">
        <v>5459</v>
      </c>
      <c r="E2162" t="s">
        <v>1471</v>
      </c>
    </row>
    <row r="2163" spans="1:5">
      <c r="A2163" s="11">
        <v>3078</v>
      </c>
      <c r="B2163" s="11">
        <v>14</v>
      </c>
      <c r="C2163" t="s">
        <v>10617</v>
      </c>
      <c r="D2163" s="11" t="s">
        <v>333</v>
      </c>
      <c r="E2163" t="s">
        <v>2072</v>
      </c>
    </row>
    <row r="2164" spans="1:5">
      <c r="A2164" s="11">
        <v>2551</v>
      </c>
      <c r="B2164" s="11">
        <v>33</v>
      </c>
      <c r="C2164" t="s">
        <v>10618</v>
      </c>
      <c r="D2164" s="11" t="s">
        <v>5949</v>
      </c>
      <c r="E2164" t="s">
        <v>843</v>
      </c>
    </row>
    <row r="2165" spans="1:5">
      <c r="A2165" s="11">
        <v>1326</v>
      </c>
      <c r="B2165" s="11">
        <v>153</v>
      </c>
      <c r="C2165" t="s">
        <v>10619</v>
      </c>
      <c r="D2165" s="11" t="s">
        <v>10620</v>
      </c>
      <c r="E2165" t="s">
        <v>789</v>
      </c>
    </row>
    <row r="2166" spans="1:5">
      <c r="A2166" s="11">
        <v>472</v>
      </c>
      <c r="B2166" s="11">
        <v>521</v>
      </c>
      <c r="C2166" t="s">
        <v>3807</v>
      </c>
      <c r="D2166" s="11" t="s">
        <v>3808</v>
      </c>
      <c r="E2166" t="s">
        <v>122</v>
      </c>
    </row>
    <row r="2167" spans="1:5">
      <c r="A2167" s="11">
        <v>4017</v>
      </c>
      <c r="B2167" s="11">
        <v>1</v>
      </c>
      <c r="C2167" t="s">
        <v>10621</v>
      </c>
      <c r="D2167" s="11" t="s">
        <v>2510</v>
      </c>
      <c r="E2167" t="s">
        <v>2489</v>
      </c>
    </row>
    <row r="2168" spans="1:5">
      <c r="A2168" s="11">
        <v>4017</v>
      </c>
      <c r="B2168" s="11">
        <v>1</v>
      </c>
      <c r="C2168" t="s">
        <v>10622</v>
      </c>
      <c r="D2168" s="11" t="s">
        <v>9382</v>
      </c>
      <c r="E2168" t="s">
        <v>2489</v>
      </c>
    </row>
    <row r="2169" spans="1:5">
      <c r="A2169" s="11">
        <v>2798</v>
      </c>
      <c r="B2169" s="11">
        <v>23</v>
      </c>
      <c r="C2169" t="s">
        <v>3810</v>
      </c>
      <c r="D2169" s="11" t="s">
        <v>3233</v>
      </c>
      <c r="E2169" t="s">
        <v>124</v>
      </c>
    </row>
    <row r="2170" spans="1:5">
      <c r="A2170" s="11">
        <v>2047</v>
      </c>
      <c r="B2170" s="11">
        <v>68</v>
      </c>
      <c r="C2170" t="s">
        <v>3811</v>
      </c>
      <c r="D2170" s="11" t="s">
        <v>2651</v>
      </c>
      <c r="E2170" t="s">
        <v>1245</v>
      </c>
    </row>
    <row r="2171" spans="1:5">
      <c r="A2171" s="11">
        <v>2513</v>
      </c>
      <c r="B2171" s="11">
        <v>35</v>
      </c>
      <c r="C2171" t="s">
        <v>3812</v>
      </c>
      <c r="D2171" s="11" t="s">
        <v>3813</v>
      </c>
      <c r="E2171" t="s">
        <v>138</v>
      </c>
    </row>
    <row r="2172" spans="1:5">
      <c r="A2172" s="11">
        <v>2997</v>
      </c>
      <c r="B2172" s="11">
        <v>17</v>
      </c>
      <c r="C2172" t="s">
        <v>3814</v>
      </c>
      <c r="D2172" s="11" t="s">
        <v>2611</v>
      </c>
      <c r="E2172" t="s">
        <v>138</v>
      </c>
    </row>
    <row r="2173" spans="1:5">
      <c r="A2173" s="11">
        <v>1551</v>
      </c>
      <c r="B2173" s="11">
        <v>120</v>
      </c>
      <c r="C2173" t="s">
        <v>3815</v>
      </c>
      <c r="D2173" s="11" t="s">
        <v>2503</v>
      </c>
      <c r="E2173" t="s">
        <v>184</v>
      </c>
    </row>
    <row r="2174" spans="1:5">
      <c r="A2174" s="11">
        <v>3518</v>
      </c>
      <c r="B2174" s="11">
        <v>6</v>
      </c>
      <c r="C2174" t="s">
        <v>7913</v>
      </c>
      <c r="D2174" s="11" t="s">
        <v>7914</v>
      </c>
      <c r="E2174" t="s">
        <v>164</v>
      </c>
    </row>
    <row r="2175" spans="1:5">
      <c r="A2175" s="11">
        <v>4138</v>
      </c>
      <c r="B2175" s="11">
        <v>0</v>
      </c>
      <c r="C2175" t="s">
        <v>10623</v>
      </c>
      <c r="D2175" s="11" t="s">
        <v>8772</v>
      </c>
      <c r="E2175" t="s">
        <v>1066</v>
      </c>
    </row>
    <row r="2176" spans="1:5">
      <c r="A2176" s="11">
        <v>2997</v>
      </c>
      <c r="B2176" s="11">
        <v>17</v>
      </c>
      <c r="C2176" t="s">
        <v>10624</v>
      </c>
      <c r="D2176" s="11" t="s">
        <v>10625</v>
      </c>
      <c r="E2176" t="s">
        <v>135</v>
      </c>
    </row>
    <row r="2177" spans="1:5">
      <c r="A2177" s="11">
        <v>1197</v>
      </c>
      <c r="B2177" s="11">
        <v>179</v>
      </c>
      <c r="C2177" t="s">
        <v>3816</v>
      </c>
      <c r="D2177" s="11" t="s">
        <v>3817</v>
      </c>
      <c r="E2177" t="s">
        <v>122</v>
      </c>
    </row>
    <row r="2178" spans="1:5">
      <c r="A2178" s="11">
        <v>1050</v>
      </c>
      <c r="B2178" s="11">
        <v>207</v>
      </c>
      <c r="C2178" t="s">
        <v>3818</v>
      </c>
      <c r="D2178" s="11" t="s">
        <v>3819</v>
      </c>
      <c r="E2178" t="s">
        <v>128</v>
      </c>
    </row>
    <row r="2179" spans="1:5">
      <c r="A2179" s="11">
        <v>685</v>
      </c>
      <c r="B2179" s="11">
        <v>351</v>
      </c>
      <c r="C2179" t="s">
        <v>446</v>
      </c>
      <c r="D2179" s="11" t="s">
        <v>1409</v>
      </c>
      <c r="E2179" t="s">
        <v>759</v>
      </c>
    </row>
    <row r="2180" spans="1:5">
      <c r="A2180" s="11">
        <v>1362</v>
      </c>
      <c r="B2180" s="11">
        <v>148</v>
      </c>
      <c r="C2180" t="s">
        <v>3820</v>
      </c>
      <c r="D2180" s="11" t="s">
        <v>3821</v>
      </c>
      <c r="E2180" t="s">
        <v>1646</v>
      </c>
    </row>
    <row r="2181" spans="1:5">
      <c r="A2181" s="11">
        <v>1442</v>
      </c>
      <c r="B2181" s="11">
        <v>135</v>
      </c>
      <c r="C2181" t="s">
        <v>3822</v>
      </c>
      <c r="D2181" s="11" t="s">
        <v>2911</v>
      </c>
      <c r="E2181" t="s">
        <v>145</v>
      </c>
    </row>
    <row r="2182" spans="1:5">
      <c r="A2182" s="11">
        <v>1251</v>
      </c>
      <c r="B2182" s="11">
        <v>168</v>
      </c>
      <c r="C2182" t="s">
        <v>3823</v>
      </c>
      <c r="D2182" s="11" t="s">
        <v>3824</v>
      </c>
      <c r="E2182" t="s">
        <v>128</v>
      </c>
    </row>
    <row r="2183" spans="1:5">
      <c r="A2183" s="11">
        <v>1760</v>
      </c>
      <c r="B2183" s="11">
        <v>96</v>
      </c>
      <c r="C2183" t="s">
        <v>3825</v>
      </c>
      <c r="D2183" s="11" t="s">
        <v>2950</v>
      </c>
      <c r="E2183" t="s">
        <v>141</v>
      </c>
    </row>
    <row r="2184" spans="1:5">
      <c r="A2184" s="11">
        <v>2448</v>
      </c>
      <c r="B2184" s="11">
        <v>39</v>
      </c>
      <c r="C2184" t="s">
        <v>3826</v>
      </c>
      <c r="D2184" s="11" t="s">
        <v>3827</v>
      </c>
      <c r="E2184" t="s">
        <v>3828</v>
      </c>
    </row>
    <row r="2185" spans="1:5">
      <c r="A2185" s="11">
        <v>3612</v>
      </c>
      <c r="B2185" s="11">
        <v>5</v>
      </c>
      <c r="C2185" t="s">
        <v>10626</v>
      </c>
      <c r="D2185" s="11" t="s">
        <v>10627</v>
      </c>
      <c r="E2185" t="s">
        <v>133</v>
      </c>
    </row>
    <row r="2186" spans="1:5">
      <c r="A2186" s="11">
        <v>1255</v>
      </c>
      <c r="B2186" s="11">
        <v>167</v>
      </c>
      <c r="C2186" t="s">
        <v>3829</v>
      </c>
      <c r="D2186" s="11" t="s">
        <v>564</v>
      </c>
      <c r="E2186" t="s">
        <v>128</v>
      </c>
    </row>
    <row r="2187" spans="1:5">
      <c r="A2187" s="11">
        <v>4138</v>
      </c>
      <c r="B2187" s="11">
        <v>0</v>
      </c>
      <c r="C2187" t="s">
        <v>10628</v>
      </c>
      <c r="D2187" s="11" t="s">
        <v>7468</v>
      </c>
      <c r="E2187" t="s">
        <v>710</v>
      </c>
    </row>
    <row r="2188" spans="1:5">
      <c r="A2188" s="11">
        <v>2500</v>
      </c>
      <c r="B2188" s="11">
        <v>36</v>
      </c>
      <c r="C2188" t="s">
        <v>3830</v>
      </c>
      <c r="D2188" s="11" t="s">
        <v>2094</v>
      </c>
      <c r="E2188" t="s">
        <v>2028</v>
      </c>
    </row>
    <row r="2189" spans="1:5">
      <c r="A2189" s="11">
        <v>3118</v>
      </c>
      <c r="B2189" s="11">
        <v>13</v>
      </c>
      <c r="C2189" t="s">
        <v>3830</v>
      </c>
      <c r="D2189" s="11" t="s">
        <v>6863</v>
      </c>
      <c r="E2189" t="s">
        <v>128</v>
      </c>
    </row>
    <row r="2190" spans="1:5">
      <c r="A2190" s="11">
        <v>2997</v>
      </c>
      <c r="B2190" s="11">
        <v>17</v>
      </c>
      <c r="C2190" t="s">
        <v>7915</v>
      </c>
      <c r="D2190" s="11" t="s">
        <v>1206</v>
      </c>
      <c r="E2190" t="s">
        <v>148</v>
      </c>
    </row>
    <row r="2191" spans="1:5">
      <c r="A2191" s="11">
        <v>1055</v>
      </c>
      <c r="B2191" s="11">
        <v>206</v>
      </c>
      <c r="C2191" t="s">
        <v>3831</v>
      </c>
      <c r="D2191" s="11" t="s">
        <v>3832</v>
      </c>
      <c r="E2191" t="s">
        <v>1958</v>
      </c>
    </row>
    <row r="2192" spans="1:5">
      <c r="A2192" s="11">
        <v>1917</v>
      </c>
      <c r="B2192" s="11">
        <v>80</v>
      </c>
      <c r="C2192" t="s">
        <v>3833</v>
      </c>
      <c r="D2192" s="11" t="s">
        <v>3834</v>
      </c>
      <c r="E2192" t="s">
        <v>996</v>
      </c>
    </row>
    <row r="2193" spans="1:5">
      <c r="A2193" s="11">
        <v>2139</v>
      </c>
      <c r="B2193" s="11">
        <v>61</v>
      </c>
      <c r="C2193" t="s">
        <v>7916</v>
      </c>
      <c r="D2193" s="11" t="s">
        <v>7917</v>
      </c>
      <c r="E2193" t="s">
        <v>850</v>
      </c>
    </row>
    <row r="2194" spans="1:5">
      <c r="A2194" s="11">
        <v>2847</v>
      </c>
      <c r="B2194" s="11">
        <v>21</v>
      </c>
      <c r="C2194" t="s">
        <v>3835</v>
      </c>
      <c r="D2194" s="11" t="s">
        <v>3495</v>
      </c>
      <c r="E2194" t="s">
        <v>138</v>
      </c>
    </row>
    <row r="2195" spans="1:5">
      <c r="A2195" s="11">
        <v>1579</v>
      </c>
      <c r="B2195" s="11">
        <v>116</v>
      </c>
      <c r="C2195" t="s">
        <v>7918</v>
      </c>
      <c r="D2195" s="11" t="s">
        <v>1613</v>
      </c>
      <c r="E2195" t="s">
        <v>144</v>
      </c>
    </row>
    <row r="2196" spans="1:5">
      <c r="A2196" s="11">
        <v>2727</v>
      </c>
      <c r="B2196" s="11">
        <v>26</v>
      </c>
      <c r="C2196" t="s">
        <v>10629</v>
      </c>
      <c r="D2196" s="11" t="s">
        <v>2139</v>
      </c>
      <c r="E2196" t="s">
        <v>1001</v>
      </c>
    </row>
    <row r="2197" spans="1:5">
      <c r="A2197" s="11">
        <v>428</v>
      </c>
      <c r="B2197" s="11">
        <v>561</v>
      </c>
      <c r="C2197" t="s">
        <v>1631</v>
      </c>
      <c r="D2197" s="11" t="s">
        <v>421</v>
      </c>
      <c r="E2197" t="s">
        <v>1001</v>
      </c>
    </row>
    <row r="2198" spans="1:5">
      <c r="A2198" s="11">
        <v>493</v>
      </c>
      <c r="B2198" s="11">
        <v>498</v>
      </c>
      <c r="C2198" t="s">
        <v>3836</v>
      </c>
      <c r="D2198" s="11" t="s">
        <v>3837</v>
      </c>
      <c r="E2198" t="s">
        <v>128</v>
      </c>
    </row>
    <row r="2199" spans="1:5">
      <c r="A2199" s="11">
        <v>803</v>
      </c>
      <c r="B2199" s="11">
        <v>292</v>
      </c>
      <c r="C2199" t="s">
        <v>10630</v>
      </c>
      <c r="D2199" s="11" t="s">
        <v>10631</v>
      </c>
      <c r="E2199" t="s">
        <v>892</v>
      </c>
    </row>
    <row r="2200" spans="1:5">
      <c r="A2200" s="11">
        <v>3809</v>
      </c>
      <c r="B2200" s="11">
        <v>3</v>
      </c>
      <c r="C2200" t="s">
        <v>10632</v>
      </c>
      <c r="D2200" s="11" t="s">
        <v>3379</v>
      </c>
      <c r="E2200" t="s">
        <v>149</v>
      </c>
    </row>
    <row r="2201" spans="1:5">
      <c r="A2201" s="11">
        <v>2888</v>
      </c>
      <c r="B2201" s="11">
        <v>20</v>
      </c>
      <c r="C2201" t="s">
        <v>3840</v>
      </c>
      <c r="D2201" s="11" t="s">
        <v>2842</v>
      </c>
      <c r="E2201" t="s">
        <v>1001</v>
      </c>
    </row>
    <row r="2202" spans="1:5">
      <c r="A2202" s="11">
        <v>812</v>
      </c>
      <c r="B2202" s="11">
        <v>289</v>
      </c>
      <c r="C2202" t="s">
        <v>10633</v>
      </c>
      <c r="D2202" s="11" t="s">
        <v>10634</v>
      </c>
      <c r="E2202" t="s">
        <v>10635</v>
      </c>
    </row>
    <row r="2203" spans="1:5">
      <c r="A2203" s="11">
        <v>3255</v>
      </c>
      <c r="B2203" s="11">
        <v>10</v>
      </c>
      <c r="C2203" t="s">
        <v>10636</v>
      </c>
      <c r="D2203" s="11" t="s">
        <v>3947</v>
      </c>
      <c r="E2203" t="s">
        <v>2863</v>
      </c>
    </row>
    <row r="2204" spans="1:5">
      <c r="A2204" s="11">
        <v>1711</v>
      </c>
      <c r="B2204" s="11">
        <v>100</v>
      </c>
      <c r="C2204" t="s">
        <v>10637</v>
      </c>
      <c r="D2204" s="11" t="s">
        <v>10638</v>
      </c>
      <c r="E2204" t="s">
        <v>997</v>
      </c>
    </row>
    <row r="2205" spans="1:5">
      <c r="A2205" s="11">
        <v>3118</v>
      </c>
      <c r="B2205" s="11">
        <v>13</v>
      </c>
      <c r="C2205" t="s">
        <v>10639</v>
      </c>
      <c r="D2205" s="11" t="s">
        <v>3249</v>
      </c>
      <c r="E2205" t="s">
        <v>767</v>
      </c>
    </row>
    <row r="2206" spans="1:5">
      <c r="A2206" s="11">
        <v>1289</v>
      </c>
      <c r="B2206" s="11">
        <v>158</v>
      </c>
      <c r="C2206" t="s">
        <v>3841</v>
      </c>
      <c r="D2206" s="11" t="s">
        <v>3842</v>
      </c>
      <c r="E2206" t="s">
        <v>724</v>
      </c>
    </row>
    <row r="2207" spans="1:5">
      <c r="A2207" s="11">
        <v>2242</v>
      </c>
      <c r="B2207" s="11">
        <v>52</v>
      </c>
      <c r="C2207" t="s">
        <v>10640</v>
      </c>
      <c r="D2207" s="11" t="s">
        <v>1333</v>
      </c>
      <c r="E2207" t="s">
        <v>1095</v>
      </c>
    </row>
    <row r="2208" spans="1:5">
      <c r="A2208" s="11">
        <v>4138</v>
      </c>
      <c r="B2208" s="11">
        <v>0</v>
      </c>
      <c r="C2208" t="s">
        <v>10641</v>
      </c>
      <c r="D2208" s="11" t="s">
        <v>10642</v>
      </c>
      <c r="E2208" t="s">
        <v>128</v>
      </c>
    </row>
    <row r="2209" spans="1:5">
      <c r="A2209" s="11">
        <v>636</v>
      </c>
      <c r="B2209" s="11">
        <v>388</v>
      </c>
      <c r="C2209" t="s">
        <v>7919</v>
      </c>
      <c r="D2209" s="11" t="s">
        <v>7920</v>
      </c>
      <c r="E2209" t="s">
        <v>759</v>
      </c>
    </row>
    <row r="2210" spans="1:5">
      <c r="A2210" s="11">
        <v>75</v>
      </c>
      <c r="B2210" s="11">
        <v>1346</v>
      </c>
      <c r="C2210" t="s">
        <v>448</v>
      </c>
      <c r="D2210" s="11" t="s">
        <v>822</v>
      </c>
      <c r="E2210" t="s">
        <v>1002</v>
      </c>
    </row>
    <row r="2211" spans="1:5">
      <c r="A2211" s="11">
        <v>3445</v>
      </c>
      <c r="B2211" s="11">
        <v>7</v>
      </c>
      <c r="C2211" t="s">
        <v>10643</v>
      </c>
      <c r="D2211" s="11" t="s">
        <v>10644</v>
      </c>
      <c r="E2211" t="s">
        <v>8522</v>
      </c>
    </row>
    <row r="2212" spans="1:5">
      <c r="A2212" s="11">
        <v>4138</v>
      </c>
      <c r="B2212" s="11">
        <v>0</v>
      </c>
      <c r="C2212" t="s">
        <v>10645</v>
      </c>
      <c r="D2212" s="11" t="s">
        <v>8227</v>
      </c>
      <c r="E2212" t="s">
        <v>1958</v>
      </c>
    </row>
    <row r="2213" spans="1:5">
      <c r="A2213" s="11">
        <v>1954</v>
      </c>
      <c r="B2213" s="11">
        <v>77</v>
      </c>
      <c r="C2213" t="s">
        <v>3844</v>
      </c>
      <c r="D2213" s="11" t="s">
        <v>3298</v>
      </c>
      <c r="E2213" t="s">
        <v>814</v>
      </c>
    </row>
    <row r="2214" spans="1:5">
      <c r="A2214" s="11">
        <v>1963</v>
      </c>
      <c r="B2214" s="11">
        <v>76</v>
      </c>
      <c r="C2214" t="s">
        <v>3845</v>
      </c>
      <c r="D2214" s="11" t="s">
        <v>3034</v>
      </c>
      <c r="E2214" t="s">
        <v>997</v>
      </c>
    </row>
    <row r="2215" spans="1:5">
      <c r="A2215" s="11">
        <v>4138</v>
      </c>
      <c r="B2215" s="11">
        <v>0</v>
      </c>
      <c r="C2215" t="s">
        <v>10646</v>
      </c>
      <c r="D2215" s="11" t="s">
        <v>5705</v>
      </c>
      <c r="E2215" t="s">
        <v>754</v>
      </c>
    </row>
    <row r="2216" spans="1:5">
      <c r="A2216" s="11">
        <v>3204</v>
      </c>
      <c r="B2216" s="11">
        <v>11</v>
      </c>
      <c r="C2216" t="s">
        <v>7921</v>
      </c>
      <c r="D2216" s="11" t="s">
        <v>2842</v>
      </c>
      <c r="E2216" t="s">
        <v>997</v>
      </c>
    </row>
    <row r="2217" spans="1:5">
      <c r="A2217" s="11">
        <v>3118</v>
      </c>
      <c r="B2217" s="11">
        <v>13</v>
      </c>
      <c r="C2217" t="s">
        <v>3846</v>
      </c>
      <c r="D2217" s="11" t="s">
        <v>3847</v>
      </c>
      <c r="E2217" t="s">
        <v>124</v>
      </c>
    </row>
    <row r="2218" spans="1:5">
      <c r="A2218" s="11">
        <v>546</v>
      </c>
      <c r="B2218" s="11">
        <v>452</v>
      </c>
      <c r="C2218" t="s">
        <v>3848</v>
      </c>
      <c r="D2218" s="11" t="s">
        <v>3849</v>
      </c>
      <c r="E2218" t="s">
        <v>126</v>
      </c>
    </row>
    <row r="2219" spans="1:5">
      <c r="A2219" s="11">
        <v>718</v>
      </c>
      <c r="B2219" s="11">
        <v>332</v>
      </c>
      <c r="C2219" t="s">
        <v>3850</v>
      </c>
      <c r="D2219" s="11" t="s">
        <v>3527</v>
      </c>
      <c r="E2219" t="s">
        <v>758</v>
      </c>
    </row>
    <row r="2220" spans="1:5">
      <c r="A2220" s="11">
        <v>3518</v>
      </c>
      <c r="B2220" s="11">
        <v>6</v>
      </c>
      <c r="C2220" t="s">
        <v>10647</v>
      </c>
      <c r="D2220" s="11" t="s">
        <v>7957</v>
      </c>
      <c r="E2220" t="s">
        <v>150</v>
      </c>
    </row>
    <row r="2221" spans="1:5">
      <c r="A2221" s="11">
        <v>1560</v>
      </c>
      <c r="B2221" s="11">
        <v>119</v>
      </c>
      <c r="C2221" t="s">
        <v>3851</v>
      </c>
      <c r="D2221" s="11" t="s">
        <v>3852</v>
      </c>
      <c r="E2221" t="s">
        <v>759</v>
      </c>
    </row>
    <row r="2222" spans="1:5">
      <c r="A2222" s="11">
        <v>3612</v>
      </c>
      <c r="B2222" s="11">
        <v>5</v>
      </c>
      <c r="C2222" t="s">
        <v>10648</v>
      </c>
      <c r="D2222" s="11" t="s">
        <v>5136</v>
      </c>
      <c r="E2222" t="s">
        <v>8522</v>
      </c>
    </row>
    <row r="2223" spans="1:5">
      <c r="A2223" s="11">
        <v>2693</v>
      </c>
      <c r="B2223" s="11">
        <v>27</v>
      </c>
      <c r="C2223" t="s">
        <v>7922</v>
      </c>
      <c r="D2223" s="11" t="s">
        <v>6593</v>
      </c>
      <c r="E2223" t="s">
        <v>7923</v>
      </c>
    </row>
    <row r="2224" spans="1:5">
      <c r="A2224" s="11">
        <v>4138</v>
      </c>
      <c r="B2224" s="11">
        <v>0</v>
      </c>
      <c r="C2224" t="s">
        <v>3853</v>
      </c>
      <c r="D2224" s="11" t="s">
        <v>2820</v>
      </c>
      <c r="E2224" t="s">
        <v>3663</v>
      </c>
    </row>
    <row r="2225" spans="1:5">
      <c r="A2225" s="11">
        <v>1289</v>
      </c>
      <c r="B2225" s="11">
        <v>158</v>
      </c>
      <c r="C2225" t="s">
        <v>3854</v>
      </c>
      <c r="D2225" s="11" t="s">
        <v>2593</v>
      </c>
      <c r="E2225" t="s">
        <v>3611</v>
      </c>
    </row>
    <row r="2226" spans="1:5">
      <c r="A2226" s="11">
        <v>2270</v>
      </c>
      <c r="B2226" s="11">
        <v>50</v>
      </c>
      <c r="C2226" t="s">
        <v>7924</v>
      </c>
      <c r="D2226" s="11" t="s">
        <v>7925</v>
      </c>
      <c r="E2226" t="s">
        <v>997</v>
      </c>
    </row>
    <row r="2227" spans="1:5">
      <c r="A2227" s="11">
        <v>4138</v>
      </c>
      <c r="B2227" s="11">
        <v>0</v>
      </c>
      <c r="C2227" t="s">
        <v>3855</v>
      </c>
      <c r="D2227" s="11" t="s">
        <v>3856</v>
      </c>
      <c r="E2227" t="s">
        <v>1001</v>
      </c>
    </row>
    <row r="2228" spans="1:5">
      <c r="A2228" s="11">
        <v>2771</v>
      </c>
      <c r="B2228" s="11">
        <v>24</v>
      </c>
      <c r="C2228" t="s">
        <v>3857</v>
      </c>
      <c r="D2228" s="11" t="s">
        <v>3858</v>
      </c>
      <c r="E2228" t="s">
        <v>1067</v>
      </c>
    </row>
    <row r="2229" spans="1:5">
      <c r="A2229" s="11">
        <v>1153</v>
      </c>
      <c r="B2229" s="11">
        <v>187</v>
      </c>
      <c r="C2229" t="s">
        <v>3859</v>
      </c>
      <c r="D2229" s="11" t="s">
        <v>1396</v>
      </c>
      <c r="E2229" t="s">
        <v>1001</v>
      </c>
    </row>
    <row r="2230" spans="1:5">
      <c r="A2230" s="11">
        <v>4138</v>
      </c>
      <c r="B2230" s="11">
        <v>0</v>
      </c>
      <c r="C2230" t="s">
        <v>10649</v>
      </c>
      <c r="D2230" s="11" t="s">
        <v>10650</v>
      </c>
      <c r="E2230" t="s">
        <v>128</v>
      </c>
    </row>
    <row r="2231" spans="1:5">
      <c r="A2231" s="11">
        <v>1233</v>
      </c>
      <c r="B2231" s="11">
        <v>171</v>
      </c>
      <c r="C2231" t="s">
        <v>1632</v>
      </c>
      <c r="D2231" s="11" t="s">
        <v>540</v>
      </c>
      <c r="E2231" t="s">
        <v>204</v>
      </c>
    </row>
    <row r="2232" spans="1:5">
      <c r="A2232" s="11">
        <v>4017</v>
      </c>
      <c r="B2232" s="11">
        <v>1</v>
      </c>
      <c r="C2232" t="s">
        <v>10651</v>
      </c>
      <c r="D2232" s="11" t="s">
        <v>8695</v>
      </c>
      <c r="E2232" t="s">
        <v>128</v>
      </c>
    </row>
    <row r="2233" spans="1:5">
      <c r="A2233" s="11">
        <v>2693</v>
      </c>
      <c r="B2233" s="11">
        <v>27</v>
      </c>
      <c r="C2233" t="s">
        <v>3860</v>
      </c>
      <c r="D2233" s="11" t="s">
        <v>3861</v>
      </c>
      <c r="E2233" t="s">
        <v>142</v>
      </c>
    </row>
    <row r="2234" spans="1:5">
      <c r="A2234" s="11">
        <v>3255</v>
      </c>
      <c r="B2234" s="11">
        <v>10</v>
      </c>
      <c r="C2234" t="s">
        <v>7926</v>
      </c>
      <c r="D2234" s="11" t="s">
        <v>4440</v>
      </c>
      <c r="E2234" t="s">
        <v>3419</v>
      </c>
    </row>
    <row r="2235" spans="1:5">
      <c r="A2235" s="11">
        <v>4138</v>
      </c>
      <c r="B2235" s="11">
        <v>0</v>
      </c>
      <c r="C2235" t="s">
        <v>7927</v>
      </c>
      <c r="D2235" s="11" t="s">
        <v>7928</v>
      </c>
      <c r="E2235" t="s">
        <v>122</v>
      </c>
    </row>
    <row r="2236" spans="1:5">
      <c r="A2236" s="11">
        <v>2242</v>
      </c>
      <c r="B2236" s="11">
        <v>52</v>
      </c>
      <c r="C2236" t="s">
        <v>7929</v>
      </c>
      <c r="D2236" s="11" t="s">
        <v>7892</v>
      </c>
      <c r="E2236" t="s">
        <v>1688</v>
      </c>
    </row>
    <row r="2237" spans="1:5">
      <c r="A2237" s="11">
        <v>4138</v>
      </c>
      <c r="B2237" s="11">
        <v>0</v>
      </c>
      <c r="C2237" t="s">
        <v>10652</v>
      </c>
      <c r="D2237" s="11" t="s">
        <v>4223</v>
      </c>
      <c r="E2237" t="s">
        <v>169</v>
      </c>
    </row>
    <row r="2238" spans="1:5">
      <c r="A2238" s="11">
        <v>3204</v>
      </c>
      <c r="B2238" s="11">
        <v>11</v>
      </c>
      <c r="C2238" t="s">
        <v>10653</v>
      </c>
      <c r="D2238" s="11" t="s">
        <v>3673</v>
      </c>
      <c r="E2238" t="s">
        <v>10654</v>
      </c>
    </row>
    <row r="2239" spans="1:5">
      <c r="A2239" s="11">
        <v>595</v>
      </c>
      <c r="B2239" s="11">
        <v>414</v>
      </c>
      <c r="C2239" t="s">
        <v>3863</v>
      </c>
      <c r="D2239" s="11" t="s">
        <v>621</v>
      </c>
      <c r="E2239" t="s">
        <v>1001</v>
      </c>
    </row>
    <row r="2240" spans="1:5">
      <c r="A2240" s="11">
        <v>4138</v>
      </c>
      <c r="B2240" s="11">
        <v>0</v>
      </c>
      <c r="C2240" t="s">
        <v>10655</v>
      </c>
      <c r="D2240" s="11" t="s">
        <v>3340</v>
      </c>
      <c r="E2240" t="s">
        <v>1603</v>
      </c>
    </row>
    <row r="2241" spans="1:5">
      <c r="A2241" s="11">
        <v>1055</v>
      </c>
      <c r="B2241" s="11">
        <v>206</v>
      </c>
      <c r="C2241" t="s">
        <v>10656</v>
      </c>
      <c r="D2241" s="11" t="s">
        <v>10657</v>
      </c>
      <c r="E2241" t="s">
        <v>151</v>
      </c>
    </row>
    <row r="2242" spans="1:5">
      <c r="A2242" s="11">
        <v>4017</v>
      </c>
      <c r="B2242" s="11">
        <v>1</v>
      </c>
      <c r="C2242" t="s">
        <v>7930</v>
      </c>
      <c r="D2242" s="11" t="s">
        <v>2129</v>
      </c>
      <c r="E2242" t="s">
        <v>565</v>
      </c>
    </row>
    <row r="2243" spans="1:5">
      <c r="A2243" s="11">
        <v>4017</v>
      </c>
      <c r="B2243" s="11">
        <v>1</v>
      </c>
      <c r="C2243" t="s">
        <v>3864</v>
      </c>
      <c r="D2243" s="11" t="s">
        <v>2716</v>
      </c>
      <c r="E2243" t="s">
        <v>747</v>
      </c>
    </row>
    <row r="2244" spans="1:5">
      <c r="A2244" s="11">
        <v>1785</v>
      </c>
      <c r="B2244" s="11">
        <v>93</v>
      </c>
      <c r="C2244" t="s">
        <v>3865</v>
      </c>
      <c r="D2244" s="11" t="s">
        <v>3078</v>
      </c>
      <c r="E2244" t="s">
        <v>762</v>
      </c>
    </row>
    <row r="2245" spans="1:5">
      <c r="A2245" s="11">
        <v>4138</v>
      </c>
      <c r="B2245" s="11">
        <v>0</v>
      </c>
      <c r="C2245" t="s">
        <v>10658</v>
      </c>
      <c r="D2245" s="11" t="s">
        <v>4448</v>
      </c>
      <c r="E2245" t="s">
        <v>162</v>
      </c>
    </row>
    <row r="2246" spans="1:5">
      <c r="A2246" s="11">
        <v>4138</v>
      </c>
      <c r="B2246" s="11">
        <v>0</v>
      </c>
      <c r="C2246" t="s">
        <v>10659</v>
      </c>
      <c r="D2246" s="11" t="s">
        <v>5190</v>
      </c>
      <c r="E2246" t="s">
        <v>175</v>
      </c>
    </row>
    <row r="2247" spans="1:5">
      <c r="A2247" s="11">
        <v>4138</v>
      </c>
      <c r="B2247" s="11">
        <v>0</v>
      </c>
      <c r="C2247" t="s">
        <v>10660</v>
      </c>
      <c r="D2247" s="11" t="s">
        <v>4151</v>
      </c>
      <c r="E2247" t="s">
        <v>138</v>
      </c>
    </row>
    <row r="2248" spans="1:5">
      <c r="A2248" s="11">
        <v>3323</v>
      </c>
      <c r="B2248" s="11">
        <v>9</v>
      </c>
      <c r="C2248" t="s">
        <v>7931</v>
      </c>
      <c r="D2248" s="11" t="s">
        <v>4359</v>
      </c>
      <c r="E2248" t="s">
        <v>1268</v>
      </c>
    </row>
    <row r="2249" spans="1:5">
      <c r="A2249" s="11">
        <v>2888</v>
      </c>
      <c r="B2249" s="11">
        <v>20</v>
      </c>
      <c r="C2249" t="s">
        <v>10661</v>
      </c>
      <c r="D2249" s="11" t="s">
        <v>4024</v>
      </c>
      <c r="E2249" t="s">
        <v>10662</v>
      </c>
    </row>
    <row r="2250" spans="1:5">
      <c r="A2250" s="11">
        <v>143</v>
      </c>
      <c r="B2250" s="11">
        <v>1072</v>
      </c>
      <c r="C2250" t="s">
        <v>1195</v>
      </c>
      <c r="D2250" s="11" t="s">
        <v>26</v>
      </c>
      <c r="E2250" t="s">
        <v>128</v>
      </c>
    </row>
    <row r="2251" spans="1:5">
      <c r="A2251" s="11">
        <v>1585</v>
      </c>
      <c r="B2251" s="11">
        <v>115</v>
      </c>
      <c r="C2251" t="s">
        <v>3866</v>
      </c>
      <c r="D2251" s="11" t="s">
        <v>3867</v>
      </c>
      <c r="E2251" t="s">
        <v>128</v>
      </c>
    </row>
    <row r="2252" spans="1:5">
      <c r="A2252" s="11">
        <v>4138</v>
      </c>
      <c r="B2252" s="11">
        <v>0</v>
      </c>
      <c r="C2252" t="s">
        <v>10663</v>
      </c>
      <c r="D2252" s="11" t="s">
        <v>5175</v>
      </c>
      <c r="E2252" t="s">
        <v>175</v>
      </c>
    </row>
    <row r="2253" spans="1:5">
      <c r="A2253" s="11">
        <v>2957</v>
      </c>
      <c r="B2253" s="11">
        <v>18</v>
      </c>
      <c r="C2253" t="s">
        <v>3869</v>
      </c>
      <c r="D2253" s="11" t="s">
        <v>3870</v>
      </c>
      <c r="E2253" t="s">
        <v>407</v>
      </c>
    </row>
    <row r="2254" spans="1:5">
      <c r="A2254" s="11">
        <v>4138</v>
      </c>
      <c r="B2254" s="11">
        <v>0</v>
      </c>
      <c r="C2254" t="s">
        <v>10664</v>
      </c>
      <c r="D2254" s="11" t="s">
        <v>5848</v>
      </c>
      <c r="E2254" t="s">
        <v>4077</v>
      </c>
    </row>
    <row r="2255" spans="1:5">
      <c r="A2255" s="11">
        <v>2483</v>
      </c>
      <c r="B2255" s="11">
        <v>37</v>
      </c>
      <c r="C2255" t="s">
        <v>7932</v>
      </c>
      <c r="D2255" s="11" t="s">
        <v>3377</v>
      </c>
      <c r="E2255" t="s">
        <v>3282</v>
      </c>
    </row>
    <row r="2256" spans="1:5">
      <c r="A2256" s="11">
        <v>1098</v>
      </c>
      <c r="B2256" s="11">
        <v>198</v>
      </c>
      <c r="C2256" t="s">
        <v>10665</v>
      </c>
      <c r="D2256" s="11" t="s">
        <v>347</v>
      </c>
      <c r="E2256" t="s">
        <v>1219</v>
      </c>
    </row>
    <row r="2257" spans="1:5">
      <c r="A2257" s="11">
        <v>250</v>
      </c>
      <c r="B2257" s="11">
        <v>828</v>
      </c>
      <c r="C2257" t="s">
        <v>1196</v>
      </c>
      <c r="D2257" s="11" t="s">
        <v>1167</v>
      </c>
      <c r="E2257" t="s">
        <v>122</v>
      </c>
    </row>
    <row r="2258" spans="1:5">
      <c r="A2258" s="11">
        <v>2347</v>
      </c>
      <c r="B2258" s="11">
        <v>45</v>
      </c>
      <c r="C2258" t="s">
        <v>3871</v>
      </c>
      <c r="D2258" s="11" t="s">
        <v>3872</v>
      </c>
      <c r="E2258" t="s">
        <v>742</v>
      </c>
    </row>
    <row r="2259" spans="1:5">
      <c r="A2259" s="11">
        <v>2921</v>
      </c>
      <c r="B2259" s="11">
        <v>19</v>
      </c>
      <c r="C2259" t="s">
        <v>10666</v>
      </c>
      <c r="D2259" s="11" t="s">
        <v>2661</v>
      </c>
      <c r="E2259" t="s">
        <v>169</v>
      </c>
    </row>
    <row r="2260" spans="1:5">
      <c r="A2260" s="11">
        <v>2000</v>
      </c>
      <c r="B2260" s="11">
        <v>72</v>
      </c>
      <c r="C2260" t="s">
        <v>10667</v>
      </c>
      <c r="D2260" s="11" t="s">
        <v>7275</v>
      </c>
      <c r="E2260" t="s">
        <v>128</v>
      </c>
    </row>
    <row r="2261" spans="1:5">
      <c r="A2261" s="11">
        <v>1481</v>
      </c>
      <c r="B2261" s="11">
        <v>128</v>
      </c>
      <c r="C2261" t="s">
        <v>3873</v>
      </c>
      <c r="D2261" s="11" t="s">
        <v>4</v>
      </c>
      <c r="E2261" t="s">
        <v>145</v>
      </c>
    </row>
    <row r="2262" spans="1:5">
      <c r="A2262" s="11">
        <v>2080</v>
      </c>
      <c r="B2262" s="11">
        <v>65</v>
      </c>
      <c r="C2262" t="s">
        <v>7933</v>
      </c>
      <c r="D2262" s="11" t="s">
        <v>3048</v>
      </c>
      <c r="E2262" t="s">
        <v>7934</v>
      </c>
    </row>
    <row r="2263" spans="1:5">
      <c r="A2263" s="11">
        <v>1601</v>
      </c>
      <c r="B2263" s="11">
        <v>112</v>
      </c>
      <c r="C2263" t="s">
        <v>3874</v>
      </c>
      <c r="D2263" s="11" t="s">
        <v>3875</v>
      </c>
      <c r="E2263" t="s">
        <v>130</v>
      </c>
    </row>
    <row r="2264" spans="1:5">
      <c r="A2264" s="11">
        <v>2727</v>
      </c>
      <c r="B2264" s="11">
        <v>26</v>
      </c>
      <c r="C2264" t="s">
        <v>7935</v>
      </c>
      <c r="D2264" s="11" t="s">
        <v>3551</v>
      </c>
      <c r="E2264" t="s">
        <v>1880</v>
      </c>
    </row>
    <row r="2265" spans="1:5">
      <c r="A2265" s="11">
        <v>1481</v>
      </c>
      <c r="B2265" s="11">
        <v>128</v>
      </c>
      <c r="C2265" t="s">
        <v>3876</v>
      </c>
      <c r="D2265" s="11" t="s">
        <v>3862</v>
      </c>
      <c r="E2265" t="s">
        <v>850</v>
      </c>
    </row>
    <row r="2266" spans="1:5">
      <c r="A2266" s="11">
        <v>283</v>
      </c>
      <c r="B2266" s="11">
        <v>773</v>
      </c>
      <c r="C2266" t="s">
        <v>3877</v>
      </c>
      <c r="D2266" s="11" t="s">
        <v>3001</v>
      </c>
      <c r="E2266" t="s">
        <v>128</v>
      </c>
    </row>
    <row r="2267" spans="1:5">
      <c r="A2267" s="11">
        <v>341</v>
      </c>
      <c r="B2267" s="11">
        <v>668</v>
      </c>
      <c r="C2267" t="s">
        <v>1633</v>
      </c>
      <c r="D2267" s="11" t="s">
        <v>1634</v>
      </c>
      <c r="E2267" t="s">
        <v>128</v>
      </c>
    </row>
    <row r="2268" spans="1:5">
      <c r="A2268" s="11">
        <v>1003</v>
      </c>
      <c r="B2268" s="11">
        <v>219</v>
      </c>
      <c r="C2268" t="s">
        <v>3879</v>
      </c>
      <c r="D2268" s="11" t="s">
        <v>2321</v>
      </c>
      <c r="E2268" t="s">
        <v>3880</v>
      </c>
    </row>
    <row r="2269" spans="1:5">
      <c r="A2269" s="11">
        <v>1519</v>
      </c>
      <c r="B2269" s="11">
        <v>124</v>
      </c>
      <c r="C2269" t="s">
        <v>3881</v>
      </c>
      <c r="D2269" s="11" t="s">
        <v>3882</v>
      </c>
      <c r="E2269" t="s">
        <v>1801</v>
      </c>
    </row>
    <row r="2270" spans="1:5">
      <c r="A2270" s="11">
        <v>33</v>
      </c>
      <c r="B2270" s="11">
        <v>1561</v>
      </c>
      <c r="C2270" t="s">
        <v>1197</v>
      </c>
      <c r="D2270" s="11" t="s">
        <v>1198</v>
      </c>
      <c r="E2270" t="s">
        <v>123</v>
      </c>
    </row>
    <row r="2271" spans="1:5">
      <c r="A2271" s="11">
        <v>3024</v>
      </c>
      <c r="B2271" s="11">
        <v>16</v>
      </c>
      <c r="C2271" t="s">
        <v>10668</v>
      </c>
      <c r="D2271" s="11" t="s">
        <v>4487</v>
      </c>
      <c r="E2271" t="s">
        <v>1145</v>
      </c>
    </row>
    <row r="2272" spans="1:5">
      <c r="A2272" s="11">
        <v>2609</v>
      </c>
      <c r="B2272" s="11">
        <v>30</v>
      </c>
      <c r="C2272" t="s">
        <v>7936</v>
      </c>
      <c r="D2272" s="11" t="s">
        <v>4074</v>
      </c>
      <c r="E2272" t="s">
        <v>1826</v>
      </c>
    </row>
    <row r="2273" spans="1:5">
      <c r="A2273" s="11">
        <v>540</v>
      </c>
      <c r="B2273" s="11">
        <v>455</v>
      </c>
      <c r="C2273" t="s">
        <v>10669</v>
      </c>
      <c r="D2273" s="11" t="s">
        <v>10670</v>
      </c>
      <c r="E2273" t="s">
        <v>8124</v>
      </c>
    </row>
    <row r="2274" spans="1:5">
      <c r="A2274" s="11">
        <v>1074</v>
      </c>
      <c r="B2274" s="11">
        <v>204</v>
      </c>
      <c r="C2274" t="s">
        <v>3884</v>
      </c>
      <c r="D2274" s="11" t="s">
        <v>2751</v>
      </c>
      <c r="E2274" t="s">
        <v>2312</v>
      </c>
    </row>
    <row r="2275" spans="1:5">
      <c r="A2275" s="11">
        <v>1416</v>
      </c>
      <c r="B2275" s="11">
        <v>139</v>
      </c>
      <c r="C2275" t="s">
        <v>3885</v>
      </c>
      <c r="D2275" s="11" t="s">
        <v>3886</v>
      </c>
      <c r="E2275" t="s">
        <v>1532</v>
      </c>
    </row>
    <row r="2276" spans="1:5">
      <c r="A2276" s="11">
        <v>2693</v>
      </c>
      <c r="B2276" s="11">
        <v>27</v>
      </c>
      <c r="C2276" t="s">
        <v>3887</v>
      </c>
      <c r="D2276" s="11" t="s">
        <v>2824</v>
      </c>
      <c r="E2276" t="s">
        <v>2312</v>
      </c>
    </row>
    <row r="2277" spans="1:5">
      <c r="A2277" s="11">
        <v>1503</v>
      </c>
      <c r="B2277" s="11">
        <v>125</v>
      </c>
      <c r="C2277" t="s">
        <v>3888</v>
      </c>
      <c r="D2277" s="11" t="s">
        <v>2239</v>
      </c>
      <c r="E2277" t="s">
        <v>1131</v>
      </c>
    </row>
    <row r="2278" spans="1:5">
      <c r="A2278" s="11">
        <v>2166</v>
      </c>
      <c r="B2278" s="11">
        <v>58</v>
      </c>
      <c r="C2278" t="s">
        <v>7937</v>
      </c>
      <c r="D2278" s="11" t="s">
        <v>7731</v>
      </c>
      <c r="E2278" t="s">
        <v>122</v>
      </c>
    </row>
    <row r="2279" spans="1:5">
      <c r="A2279" s="11">
        <v>1393</v>
      </c>
      <c r="B2279" s="11">
        <v>142</v>
      </c>
      <c r="C2279" t="s">
        <v>7938</v>
      </c>
      <c r="D2279" s="11" t="s">
        <v>7489</v>
      </c>
      <c r="E2279" t="s">
        <v>124</v>
      </c>
    </row>
    <row r="2280" spans="1:5">
      <c r="A2280" s="11">
        <v>1205</v>
      </c>
      <c r="B2280" s="11">
        <v>177</v>
      </c>
      <c r="C2280" t="s">
        <v>3889</v>
      </c>
      <c r="D2280" s="11" t="s">
        <v>56</v>
      </c>
      <c r="E2280" t="s">
        <v>164</v>
      </c>
    </row>
    <row r="2281" spans="1:5">
      <c r="A2281" s="11">
        <v>186</v>
      </c>
      <c r="B2281" s="11">
        <v>957</v>
      </c>
      <c r="C2281" t="s">
        <v>10671</v>
      </c>
      <c r="D2281" s="11" t="s">
        <v>10672</v>
      </c>
      <c r="E2281" t="s">
        <v>1285</v>
      </c>
    </row>
    <row r="2282" spans="1:5">
      <c r="A2282" s="11">
        <v>377</v>
      </c>
      <c r="B2282" s="11">
        <v>624</v>
      </c>
      <c r="C2282" t="s">
        <v>3890</v>
      </c>
      <c r="D2282" s="11" t="s">
        <v>575</v>
      </c>
      <c r="E2282" t="s">
        <v>122</v>
      </c>
    </row>
    <row r="2283" spans="1:5">
      <c r="A2283" s="11">
        <v>4138</v>
      </c>
      <c r="B2283" s="11">
        <v>0</v>
      </c>
      <c r="C2283" t="s">
        <v>7939</v>
      </c>
      <c r="D2283" s="11" t="s">
        <v>7844</v>
      </c>
      <c r="E2283" t="s">
        <v>128</v>
      </c>
    </row>
    <row r="2284" spans="1:5">
      <c r="A2284" s="11">
        <v>3896</v>
      </c>
      <c r="B2284" s="11">
        <v>2</v>
      </c>
      <c r="C2284" t="s">
        <v>7940</v>
      </c>
      <c r="D2284" s="11" t="s">
        <v>7928</v>
      </c>
      <c r="E2284" t="s">
        <v>138</v>
      </c>
    </row>
    <row r="2285" spans="1:5">
      <c r="A2285" s="11">
        <v>3518</v>
      </c>
      <c r="B2285" s="11">
        <v>6</v>
      </c>
      <c r="C2285" t="s">
        <v>3891</v>
      </c>
      <c r="D2285" s="11" t="s">
        <v>3827</v>
      </c>
      <c r="E2285" t="s">
        <v>128</v>
      </c>
    </row>
    <row r="2286" spans="1:5">
      <c r="A2286" s="11">
        <v>2609</v>
      </c>
      <c r="B2286" s="11">
        <v>30</v>
      </c>
      <c r="C2286" t="s">
        <v>10673</v>
      </c>
      <c r="D2286" s="11" t="s">
        <v>10674</v>
      </c>
      <c r="E2286" t="s">
        <v>746</v>
      </c>
    </row>
    <row r="2287" spans="1:5">
      <c r="A2287" s="11">
        <v>4138</v>
      </c>
      <c r="B2287" s="11">
        <v>0</v>
      </c>
      <c r="C2287" t="s">
        <v>10675</v>
      </c>
      <c r="D2287" s="11" t="s">
        <v>5136</v>
      </c>
      <c r="E2287" t="s">
        <v>996</v>
      </c>
    </row>
    <row r="2288" spans="1:5">
      <c r="A2288" s="11">
        <v>2528</v>
      </c>
      <c r="B2288" s="11">
        <v>34</v>
      </c>
      <c r="C2288" t="s">
        <v>3892</v>
      </c>
      <c r="D2288" s="11" t="s">
        <v>3130</v>
      </c>
      <c r="E2288" t="s">
        <v>142</v>
      </c>
    </row>
    <row r="2289" spans="1:5">
      <c r="A2289" s="11">
        <v>2592</v>
      </c>
      <c r="B2289" s="11">
        <v>31</v>
      </c>
      <c r="C2289" t="s">
        <v>7941</v>
      </c>
      <c r="D2289" s="11" t="s">
        <v>7942</v>
      </c>
      <c r="E2289" t="s">
        <v>133</v>
      </c>
    </row>
    <row r="2290" spans="1:5">
      <c r="A2290" s="11">
        <v>1258</v>
      </c>
      <c r="B2290" s="11">
        <v>166</v>
      </c>
      <c r="C2290" t="s">
        <v>3893</v>
      </c>
      <c r="D2290" s="11" t="s">
        <v>3894</v>
      </c>
      <c r="E2290" t="s">
        <v>710</v>
      </c>
    </row>
    <row r="2291" spans="1:5">
      <c r="A2291" s="11">
        <v>2823</v>
      </c>
      <c r="B2291" s="11">
        <v>22</v>
      </c>
      <c r="C2291" t="s">
        <v>10676</v>
      </c>
      <c r="D2291" s="11" t="s">
        <v>5601</v>
      </c>
      <c r="E2291" t="s">
        <v>766</v>
      </c>
    </row>
    <row r="2292" spans="1:5">
      <c r="A2292" s="11">
        <v>4138</v>
      </c>
      <c r="B2292" s="11">
        <v>0</v>
      </c>
      <c r="C2292" t="s">
        <v>10677</v>
      </c>
      <c r="D2292" s="11" t="s">
        <v>7980</v>
      </c>
      <c r="E2292" t="s">
        <v>8348</v>
      </c>
    </row>
    <row r="2293" spans="1:5">
      <c r="A2293" s="11">
        <v>3612</v>
      </c>
      <c r="B2293" s="11">
        <v>5</v>
      </c>
      <c r="C2293" t="s">
        <v>3895</v>
      </c>
      <c r="D2293" s="11" t="s">
        <v>3896</v>
      </c>
      <c r="E2293" t="s">
        <v>1001</v>
      </c>
    </row>
    <row r="2294" spans="1:5">
      <c r="A2294" s="11">
        <v>897</v>
      </c>
      <c r="B2294" s="11">
        <v>255</v>
      </c>
      <c r="C2294" t="s">
        <v>1635</v>
      </c>
      <c r="D2294" s="11" t="s">
        <v>1636</v>
      </c>
      <c r="E2294" t="s">
        <v>1001</v>
      </c>
    </row>
    <row r="2295" spans="1:5">
      <c r="A2295" s="11">
        <v>3518</v>
      </c>
      <c r="B2295" s="11">
        <v>6</v>
      </c>
      <c r="C2295" t="s">
        <v>10678</v>
      </c>
      <c r="D2295" s="11" t="s">
        <v>3226</v>
      </c>
      <c r="E2295" t="s">
        <v>10221</v>
      </c>
    </row>
    <row r="2296" spans="1:5">
      <c r="A2296" s="11">
        <v>2957</v>
      </c>
      <c r="B2296" s="11">
        <v>18</v>
      </c>
      <c r="C2296" t="s">
        <v>10679</v>
      </c>
      <c r="D2296" s="11" t="s">
        <v>2512</v>
      </c>
      <c r="E2296" t="s">
        <v>10680</v>
      </c>
    </row>
    <row r="2297" spans="1:5">
      <c r="A2297" s="11">
        <v>4138</v>
      </c>
      <c r="B2297" s="11">
        <v>0</v>
      </c>
      <c r="C2297" t="s">
        <v>3898</v>
      </c>
      <c r="D2297" s="11" t="s">
        <v>3899</v>
      </c>
      <c r="E2297" t="s">
        <v>710</v>
      </c>
    </row>
    <row r="2298" spans="1:5">
      <c r="A2298" s="11">
        <v>775</v>
      </c>
      <c r="B2298" s="11">
        <v>305</v>
      </c>
      <c r="C2298" t="s">
        <v>3901</v>
      </c>
      <c r="D2298" s="11" t="s">
        <v>516</v>
      </c>
      <c r="E2298" t="s">
        <v>768</v>
      </c>
    </row>
    <row r="2299" spans="1:5">
      <c r="A2299" s="11">
        <v>1481</v>
      </c>
      <c r="B2299" s="11">
        <v>128</v>
      </c>
      <c r="C2299" t="s">
        <v>3902</v>
      </c>
      <c r="D2299" s="11" t="s">
        <v>3903</v>
      </c>
      <c r="E2299" t="s">
        <v>539</v>
      </c>
    </row>
    <row r="2300" spans="1:5">
      <c r="A2300" s="11">
        <v>4138</v>
      </c>
      <c r="B2300" s="11">
        <v>0</v>
      </c>
      <c r="C2300" t="s">
        <v>7943</v>
      </c>
      <c r="D2300" s="11" t="s">
        <v>3767</v>
      </c>
      <c r="E2300" t="s">
        <v>1001</v>
      </c>
    </row>
    <row r="2301" spans="1:5">
      <c r="A2301" s="11">
        <v>2609</v>
      </c>
      <c r="B2301" s="11">
        <v>30</v>
      </c>
      <c r="C2301" t="s">
        <v>3904</v>
      </c>
      <c r="D2301" s="11" t="s">
        <v>2886</v>
      </c>
      <c r="E2301" t="s">
        <v>1245</v>
      </c>
    </row>
    <row r="2302" spans="1:5">
      <c r="A2302" s="11">
        <v>4138</v>
      </c>
      <c r="B2302" s="11">
        <v>0</v>
      </c>
      <c r="C2302" t="s">
        <v>3905</v>
      </c>
      <c r="D2302" s="11" t="s">
        <v>3906</v>
      </c>
      <c r="E2302" t="s">
        <v>270</v>
      </c>
    </row>
    <row r="2303" spans="1:5">
      <c r="A2303" s="11">
        <v>3896</v>
      </c>
      <c r="B2303" s="11">
        <v>2</v>
      </c>
      <c r="C2303" t="s">
        <v>10681</v>
      </c>
      <c r="D2303" s="11" t="s">
        <v>1671</v>
      </c>
      <c r="E2303" t="s">
        <v>144</v>
      </c>
    </row>
    <row r="2304" spans="1:5">
      <c r="A2304" s="11">
        <v>1174</v>
      </c>
      <c r="B2304" s="11">
        <v>183</v>
      </c>
      <c r="C2304" t="s">
        <v>3907</v>
      </c>
      <c r="D2304" s="11" t="s">
        <v>1209</v>
      </c>
      <c r="E2304" t="s">
        <v>754</v>
      </c>
    </row>
    <row r="2305" spans="1:5">
      <c r="A2305" s="11">
        <v>2253</v>
      </c>
      <c r="B2305" s="11">
        <v>51</v>
      </c>
      <c r="C2305" t="s">
        <v>7944</v>
      </c>
      <c r="D2305" s="11" t="s">
        <v>4636</v>
      </c>
      <c r="E2305" t="s">
        <v>593</v>
      </c>
    </row>
    <row r="2306" spans="1:5">
      <c r="A2306" s="11">
        <v>2463</v>
      </c>
      <c r="B2306" s="11">
        <v>38</v>
      </c>
      <c r="C2306" t="s">
        <v>3908</v>
      </c>
      <c r="D2306" s="11" t="s">
        <v>2264</v>
      </c>
      <c r="E2306" t="s">
        <v>142</v>
      </c>
    </row>
    <row r="2307" spans="1:5">
      <c r="A2307" s="11">
        <v>3518</v>
      </c>
      <c r="B2307" s="11">
        <v>6</v>
      </c>
      <c r="C2307" t="s">
        <v>7945</v>
      </c>
      <c r="D2307" s="11" t="s">
        <v>6587</v>
      </c>
      <c r="E2307" t="s">
        <v>3611</v>
      </c>
    </row>
    <row r="2308" spans="1:5">
      <c r="A2308" s="11">
        <v>1091</v>
      </c>
      <c r="B2308" s="11">
        <v>200</v>
      </c>
      <c r="C2308" t="s">
        <v>1200</v>
      </c>
      <c r="D2308" s="11" t="s">
        <v>435</v>
      </c>
      <c r="E2308" t="s">
        <v>122</v>
      </c>
    </row>
    <row r="2309" spans="1:5">
      <c r="A2309" s="11">
        <v>2957</v>
      </c>
      <c r="B2309" s="11">
        <v>18</v>
      </c>
      <c r="C2309" t="s">
        <v>1853</v>
      </c>
      <c r="D2309" s="11" t="s">
        <v>3332</v>
      </c>
      <c r="E2309" t="s">
        <v>845</v>
      </c>
    </row>
    <row r="2310" spans="1:5">
      <c r="A2310" s="11">
        <v>4138</v>
      </c>
      <c r="B2310" s="11">
        <v>0</v>
      </c>
      <c r="C2310" t="s">
        <v>3909</v>
      </c>
      <c r="D2310" s="11" t="s">
        <v>3910</v>
      </c>
      <c r="E2310" t="s">
        <v>128</v>
      </c>
    </row>
    <row r="2311" spans="1:5">
      <c r="A2311" s="11">
        <v>3896</v>
      </c>
      <c r="B2311" s="11">
        <v>2</v>
      </c>
      <c r="C2311" t="s">
        <v>10682</v>
      </c>
      <c r="D2311" s="11" t="s">
        <v>4712</v>
      </c>
      <c r="E2311" t="s">
        <v>130</v>
      </c>
    </row>
    <row r="2312" spans="1:5">
      <c r="A2312" s="11">
        <v>3896</v>
      </c>
      <c r="B2312" s="11">
        <v>2</v>
      </c>
      <c r="C2312" t="s">
        <v>3911</v>
      </c>
      <c r="D2312" s="11" t="s">
        <v>3268</v>
      </c>
      <c r="E2312" t="s">
        <v>122</v>
      </c>
    </row>
    <row r="2313" spans="1:5">
      <c r="A2313" s="11">
        <v>2847</v>
      </c>
      <c r="B2313" s="11">
        <v>21</v>
      </c>
      <c r="C2313" t="s">
        <v>10683</v>
      </c>
      <c r="D2313" s="11" t="s">
        <v>2189</v>
      </c>
      <c r="E2313" t="s">
        <v>758</v>
      </c>
    </row>
    <row r="2314" spans="1:5">
      <c r="A2314" s="11">
        <v>2957</v>
      </c>
      <c r="B2314" s="11">
        <v>18</v>
      </c>
      <c r="C2314" t="s">
        <v>7946</v>
      </c>
      <c r="D2314" s="11" t="s">
        <v>2152</v>
      </c>
      <c r="E2314" t="s">
        <v>139</v>
      </c>
    </row>
    <row r="2315" spans="1:5">
      <c r="A2315" s="11">
        <v>775</v>
      </c>
      <c r="B2315" s="11">
        <v>305</v>
      </c>
      <c r="C2315" t="s">
        <v>3912</v>
      </c>
      <c r="D2315" s="11" t="s">
        <v>10684</v>
      </c>
      <c r="E2315" t="s">
        <v>952</v>
      </c>
    </row>
    <row r="2316" spans="1:5">
      <c r="A2316" s="11">
        <v>2304</v>
      </c>
      <c r="B2316" s="11">
        <v>48</v>
      </c>
      <c r="C2316" t="s">
        <v>3912</v>
      </c>
      <c r="D2316" s="11" t="s">
        <v>2152</v>
      </c>
      <c r="E2316" t="s">
        <v>789</v>
      </c>
    </row>
    <row r="2317" spans="1:5">
      <c r="A2317" s="11">
        <v>4017</v>
      </c>
      <c r="B2317" s="11">
        <v>1</v>
      </c>
      <c r="C2317" t="s">
        <v>10685</v>
      </c>
      <c r="D2317" s="11" t="s">
        <v>9104</v>
      </c>
      <c r="E2317" t="s">
        <v>747</v>
      </c>
    </row>
    <row r="2318" spans="1:5">
      <c r="A2318" s="11">
        <v>218</v>
      </c>
      <c r="B2318" s="11">
        <v>898</v>
      </c>
      <c r="C2318" t="s">
        <v>454</v>
      </c>
      <c r="D2318" s="11" t="s">
        <v>3913</v>
      </c>
      <c r="E2318" t="s">
        <v>138</v>
      </c>
    </row>
    <row r="2319" spans="1:5">
      <c r="A2319" s="11">
        <v>654</v>
      </c>
      <c r="B2319" s="11">
        <v>372</v>
      </c>
      <c r="C2319" t="s">
        <v>454</v>
      </c>
      <c r="D2319" s="11" t="s">
        <v>1637</v>
      </c>
      <c r="E2319" t="s">
        <v>1285</v>
      </c>
    </row>
    <row r="2320" spans="1:5">
      <c r="A2320" s="11">
        <v>2727</v>
      </c>
      <c r="B2320" s="11">
        <v>26</v>
      </c>
      <c r="C2320" t="s">
        <v>10686</v>
      </c>
      <c r="D2320" s="11" t="s">
        <v>3725</v>
      </c>
      <c r="E2320" t="s">
        <v>144</v>
      </c>
    </row>
    <row r="2321" spans="1:5">
      <c r="A2321" s="11">
        <v>4138</v>
      </c>
      <c r="B2321" s="11">
        <v>0</v>
      </c>
      <c r="C2321" t="s">
        <v>10687</v>
      </c>
      <c r="D2321" s="11" t="s">
        <v>10688</v>
      </c>
      <c r="E2321" t="s">
        <v>10689</v>
      </c>
    </row>
    <row r="2322" spans="1:5">
      <c r="A2322" s="11">
        <v>3896</v>
      </c>
      <c r="B2322" s="11">
        <v>2</v>
      </c>
      <c r="C2322" t="s">
        <v>455</v>
      </c>
      <c r="D2322" s="11" t="s">
        <v>6365</v>
      </c>
      <c r="E2322" t="s">
        <v>128</v>
      </c>
    </row>
    <row r="2323" spans="1:5">
      <c r="A2323" s="11">
        <v>4138</v>
      </c>
      <c r="B2323" s="11">
        <v>0</v>
      </c>
      <c r="C2323" t="s">
        <v>455</v>
      </c>
      <c r="D2323" s="11" t="s">
        <v>6871</v>
      </c>
      <c r="E2323" t="s">
        <v>407</v>
      </c>
    </row>
    <row r="2324" spans="1:5">
      <c r="A2324" s="11">
        <v>1726</v>
      </c>
      <c r="B2324" s="11">
        <v>99</v>
      </c>
      <c r="C2324" t="s">
        <v>3916</v>
      </c>
      <c r="D2324" s="11" t="s">
        <v>2194</v>
      </c>
      <c r="E2324" t="s">
        <v>132</v>
      </c>
    </row>
    <row r="2325" spans="1:5">
      <c r="A2325" s="11">
        <v>3204</v>
      </c>
      <c r="B2325" s="11">
        <v>11</v>
      </c>
      <c r="C2325" t="s">
        <v>3916</v>
      </c>
      <c r="D2325" s="11" t="s">
        <v>3512</v>
      </c>
      <c r="E2325" t="s">
        <v>124</v>
      </c>
    </row>
    <row r="2326" spans="1:5">
      <c r="A2326" s="11">
        <v>3255</v>
      </c>
      <c r="B2326" s="11">
        <v>10</v>
      </c>
      <c r="C2326" t="s">
        <v>3917</v>
      </c>
      <c r="D2326" s="11" t="s">
        <v>2285</v>
      </c>
      <c r="E2326" t="s">
        <v>2072</v>
      </c>
    </row>
    <row r="2327" spans="1:5">
      <c r="A2327" s="11">
        <v>4138</v>
      </c>
      <c r="B2327" s="11">
        <v>0</v>
      </c>
      <c r="C2327" t="s">
        <v>7947</v>
      </c>
      <c r="D2327" s="11" t="s">
        <v>2452</v>
      </c>
      <c r="E2327" t="s">
        <v>132</v>
      </c>
    </row>
    <row r="2328" spans="1:5">
      <c r="A2328" s="11">
        <v>1543</v>
      </c>
      <c r="B2328" s="11">
        <v>121</v>
      </c>
      <c r="C2328" t="s">
        <v>3918</v>
      </c>
      <c r="D2328" s="11" t="s">
        <v>3919</v>
      </c>
      <c r="E2328" t="s">
        <v>1023</v>
      </c>
    </row>
    <row r="2329" spans="1:5">
      <c r="A2329" s="11">
        <v>3445</v>
      </c>
      <c r="B2329" s="11">
        <v>7</v>
      </c>
      <c r="C2329" t="s">
        <v>3918</v>
      </c>
      <c r="D2329" s="11" t="s">
        <v>4227</v>
      </c>
      <c r="E2329" t="s">
        <v>138</v>
      </c>
    </row>
    <row r="2330" spans="1:5">
      <c r="A2330" s="11">
        <v>2270</v>
      </c>
      <c r="B2330" s="11">
        <v>50</v>
      </c>
      <c r="C2330" t="s">
        <v>456</v>
      </c>
      <c r="D2330" s="11" t="s">
        <v>7948</v>
      </c>
      <c r="E2330" t="s">
        <v>128</v>
      </c>
    </row>
    <row r="2331" spans="1:5">
      <c r="A2331" s="11">
        <v>2110</v>
      </c>
      <c r="B2331" s="11">
        <v>63</v>
      </c>
      <c r="C2331" t="s">
        <v>7949</v>
      </c>
      <c r="D2331" s="11" t="s">
        <v>2084</v>
      </c>
      <c r="E2331" t="s">
        <v>769</v>
      </c>
    </row>
    <row r="2332" spans="1:5">
      <c r="A2332" s="11">
        <v>4138</v>
      </c>
      <c r="B2332" s="11">
        <v>0</v>
      </c>
      <c r="C2332" t="s">
        <v>7949</v>
      </c>
      <c r="D2332" s="11" t="s">
        <v>6105</v>
      </c>
      <c r="E2332" t="s">
        <v>1242</v>
      </c>
    </row>
    <row r="2333" spans="1:5">
      <c r="A2333" s="11">
        <v>1187</v>
      </c>
      <c r="B2333" s="11">
        <v>181</v>
      </c>
      <c r="C2333" t="s">
        <v>3920</v>
      </c>
      <c r="D2333" s="11" t="s">
        <v>1755</v>
      </c>
      <c r="E2333" t="s">
        <v>814</v>
      </c>
    </row>
    <row r="2334" spans="1:5">
      <c r="A2334" s="11">
        <v>3386</v>
      </c>
      <c r="B2334" s="11">
        <v>8</v>
      </c>
      <c r="C2334" t="s">
        <v>3920</v>
      </c>
      <c r="D2334" s="11" t="s">
        <v>2074</v>
      </c>
      <c r="E2334" t="s">
        <v>123</v>
      </c>
    </row>
    <row r="2335" spans="1:5">
      <c r="A2335" s="11">
        <v>3896</v>
      </c>
      <c r="B2335" s="11">
        <v>2</v>
      </c>
      <c r="C2335" t="s">
        <v>10690</v>
      </c>
      <c r="D2335" s="11" t="s">
        <v>9129</v>
      </c>
      <c r="E2335" t="s">
        <v>238</v>
      </c>
    </row>
    <row r="2336" spans="1:5">
      <c r="A2336" s="11">
        <v>402</v>
      </c>
      <c r="B2336" s="11">
        <v>599</v>
      </c>
      <c r="C2336" t="s">
        <v>7950</v>
      </c>
      <c r="D2336" s="11" t="s">
        <v>7951</v>
      </c>
      <c r="E2336" t="s">
        <v>767</v>
      </c>
    </row>
    <row r="2337" spans="1:5">
      <c r="A2337" s="11">
        <v>3709</v>
      </c>
      <c r="B2337" s="11">
        <v>4</v>
      </c>
      <c r="C2337" t="s">
        <v>7952</v>
      </c>
      <c r="D2337" s="11" t="s">
        <v>2392</v>
      </c>
      <c r="E2337" t="s">
        <v>175</v>
      </c>
    </row>
    <row r="2338" spans="1:5">
      <c r="A2338" s="11">
        <v>4138</v>
      </c>
      <c r="B2338" s="11">
        <v>0</v>
      </c>
      <c r="C2338" t="s">
        <v>7952</v>
      </c>
      <c r="D2338" s="11" t="s">
        <v>6365</v>
      </c>
      <c r="E2338" t="s">
        <v>122</v>
      </c>
    </row>
    <row r="2339" spans="1:5">
      <c r="A2339" s="11">
        <v>1240</v>
      </c>
      <c r="B2339" s="11">
        <v>170</v>
      </c>
      <c r="C2339" t="s">
        <v>1950</v>
      </c>
      <c r="D2339" s="11" t="s">
        <v>3921</v>
      </c>
      <c r="E2339" t="s">
        <v>175</v>
      </c>
    </row>
    <row r="2340" spans="1:5">
      <c r="A2340" s="11">
        <v>4138</v>
      </c>
      <c r="B2340" s="11">
        <v>0</v>
      </c>
      <c r="C2340" t="s">
        <v>10691</v>
      </c>
      <c r="D2340" s="11" t="s">
        <v>3422</v>
      </c>
      <c r="E2340" t="s">
        <v>175</v>
      </c>
    </row>
    <row r="2341" spans="1:5">
      <c r="A2341" s="11">
        <v>4138</v>
      </c>
      <c r="B2341" s="11">
        <v>0</v>
      </c>
      <c r="C2341" t="s">
        <v>10692</v>
      </c>
      <c r="D2341" s="11" t="s">
        <v>2990</v>
      </c>
      <c r="E2341" t="s">
        <v>539</v>
      </c>
    </row>
    <row r="2342" spans="1:5">
      <c r="A2342" s="11">
        <v>3896</v>
      </c>
      <c r="B2342" s="11">
        <v>2</v>
      </c>
      <c r="C2342" t="s">
        <v>3922</v>
      </c>
      <c r="D2342" s="11" t="s">
        <v>2588</v>
      </c>
      <c r="E2342" t="s">
        <v>128</v>
      </c>
    </row>
    <row r="2343" spans="1:5">
      <c r="A2343" s="11">
        <v>3896</v>
      </c>
      <c r="B2343" s="11">
        <v>2</v>
      </c>
      <c r="C2343" t="s">
        <v>7953</v>
      </c>
      <c r="D2343" s="11" t="s">
        <v>4036</v>
      </c>
      <c r="E2343" t="s">
        <v>7954</v>
      </c>
    </row>
    <row r="2344" spans="1:5">
      <c r="A2344" s="11">
        <v>2639</v>
      </c>
      <c r="B2344" s="11">
        <v>29</v>
      </c>
      <c r="C2344" t="s">
        <v>7955</v>
      </c>
      <c r="D2344" s="11" t="s">
        <v>7437</v>
      </c>
      <c r="E2344" t="s">
        <v>1650</v>
      </c>
    </row>
    <row r="2345" spans="1:5">
      <c r="A2345" s="11">
        <v>3204</v>
      </c>
      <c r="B2345" s="11">
        <v>11</v>
      </c>
      <c r="C2345" t="s">
        <v>10693</v>
      </c>
      <c r="D2345" s="11" t="s">
        <v>10694</v>
      </c>
      <c r="E2345" t="s">
        <v>1134</v>
      </c>
    </row>
    <row r="2346" spans="1:5">
      <c r="A2346" s="11">
        <v>3809</v>
      </c>
      <c r="B2346" s="11">
        <v>3</v>
      </c>
      <c r="C2346" t="s">
        <v>10695</v>
      </c>
      <c r="D2346" s="11" t="s">
        <v>10696</v>
      </c>
      <c r="E2346" t="s">
        <v>646</v>
      </c>
    </row>
    <row r="2347" spans="1:5">
      <c r="A2347" s="11">
        <v>737</v>
      </c>
      <c r="B2347" s="11">
        <v>322</v>
      </c>
      <c r="C2347" t="s">
        <v>1638</v>
      </c>
      <c r="D2347" s="11" t="s">
        <v>1639</v>
      </c>
      <c r="E2347" t="s">
        <v>123</v>
      </c>
    </row>
    <row r="2348" spans="1:5">
      <c r="A2348" s="11">
        <v>4138</v>
      </c>
      <c r="B2348" s="11">
        <v>0</v>
      </c>
      <c r="C2348" t="s">
        <v>10697</v>
      </c>
      <c r="D2348" s="11" t="s">
        <v>10698</v>
      </c>
      <c r="E2348" t="s">
        <v>128</v>
      </c>
    </row>
    <row r="2349" spans="1:5">
      <c r="A2349" s="11">
        <v>4138</v>
      </c>
      <c r="B2349" s="11">
        <v>0</v>
      </c>
      <c r="C2349" t="s">
        <v>10699</v>
      </c>
      <c r="D2349" s="11" t="s">
        <v>2536</v>
      </c>
      <c r="E2349" t="s">
        <v>1131</v>
      </c>
    </row>
    <row r="2350" spans="1:5">
      <c r="A2350" s="11">
        <v>4138</v>
      </c>
      <c r="B2350" s="11">
        <v>0</v>
      </c>
      <c r="C2350" t="s">
        <v>3925</v>
      </c>
      <c r="D2350" s="11" t="s">
        <v>3926</v>
      </c>
      <c r="E2350" t="s">
        <v>1001</v>
      </c>
    </row>
    <row r="2351" spans="1:5">
      <c r="A2351" s="11">
        <v>2448</v>
      </c>
      <c r="B2351" s="11">
        <v>39</v>
      </c>
      <c r="C2351" t="s">
        <v>3927</v>
      </c>
      <c r="D2351" s="11" t="s">
        <v>3928</v>
      </c>
      <c r="E2351" t="s">
        <v>128</v>
      </c>
    </row>
    <row r="2352" spans="1:5">
      <c r="A2352" s="11">
        <v>4138</v>
      </c>
      <c r="B2352" s="11">
        <v>0</v>
      </c>
      <c r="C2352" t="s">
        <v>10700</v>
      </c>
      <c r="D2352" s="11" t="s">
        <v>8579</v>
      </c>
      <c r="E2352" t="s">
        <v>124</v>
      </c>
    </row>
    <row r="2353" spans="1:5">
      <c r="A2353" s="11">
        <v>4138</v>
      </c>
      <c r="B2353" s="11">
        <v>0</v>
      </c>
      <c r="C2353" t="s">
        <v>10701</v>
      </c>
      <c r="D2353" s="11" t="s">
        <v>10702</v>
      </c>
      <c r="E2353" t="s">
        <v>128</v>
      </c>
    </row>
    <row r="2354" spans="1:5">
      <c r="A2354" s="11">
        <v>4138</v>
      </c>
      <c r="B2354" s="11">
        <v>0</v>
      </c>
      <c r="C2354" t="s">
        <v>3930</v>
      </c>
      <c r="D2354" s="11" t="s">
        <v>3931</v>
      </c>
      <c r="E2354" t="s">
        <v>135</v>
      </c>
    </row>
    <row r="2355" spans="1:5">
      <c r="A2355" s="11">
        <v>3255</v>
      </c>
      <c r="B2355" s="11">
        <v>10</v>
      </c>
      <c r="C2355" t="s">
        <v>10703</v>
      </c>
      <c r="D2355" s="11" t="s">
        <v>3932</v>
      </c>
      <c r="E2355" t="s">
        <v>124</v>
      </c>
    </row>
    <row r="2356" spans="1:5">
      <c r="A2356" s="11">
        <v>4138</v>
      </c>
      <c r="B2356" s="11">
        <v>0</v>
      </c>
      <c r="C2356" t="s">
        <v>7956</v>
      </c>
      <c r="D2356" s="11" t="s">
        <v>7957</v>
      </c>
      <c r="E2356" t="s">
        <v>1285</v>
      </c>
    </row>
    <row r="2357" spans="1:5">
      <c r="A2357" s="11">
        <v>40</v>
      </c>
      <c r="B2357" s="11">
        <v>1539</v>
      </c>
      <c r="C2357" t="s">
        <v>1202</v>
      </c>
      <c r="D2357" s="11" t="s">
        <v>1203</v>
      </c>
      <c r="E2357" t="s">
        <v>814</v>
      </c>
    </row>
    <row r="2358" spans="1:5">
      <c r="A2358" s="11">
        <v>4017</v>
      </c>
      <c r="B2358" s="11">
        <v>1</v>
      </c>
      <c r="C2358" t="s">
        <v>10704</v>
      </c>
      <c r="D2358" s="11" t="s">
        <v>10705</v>
      </c>
      <c r="E2358" t="s">
        <v>1615</v>
      </c>
    </row>
    <row r="2359" spans="1:5">
      <c r="A2359" s="11">
        <v>3386</v>
      </c>
      <c r="B2359" s="11">
        <v>8</v>
      </c>
      <c r="C2359" t="s">
        <v>3935</v>
      </c>
      <c r="D2359" s="11" t="s">
        <v>3936</v>
      </c>
      <c r="E2359" t="s">
        <v>2863</v>
      </c>
    </row>
    <row r="2360" spans="1:5">
      <c r="A2360" s="11">
        <v>111</v>
      </c>
      <c r="B2360" s="11">
        <v>1176</v>
      </c>
      <c r="C2360" t="s">
        <v>1204</v>
      </c>
      <c r="D2360" s="11" t="s">
        <v>1205</v>
      </c>
      <c r="E2360" t="s">
        <v>164</v>
      </c>
    </row>
    <row r="2361" spans="1:5">
      <c r="A2361" s="11">
        <v>897</v>
      </c>
      <c r="B2361" s="11">
        <v>255</v>
      </c>
      <c r="C2361" t="s">
        <v>10706</v>
      </c>
      <c r="D2361" s="11" t="s">
        <v>517</v>
      </c>
      <c r="E2361" t="s">
        <v>742</v>
      </c>
    </row>
    <row r="2362" spans="1:5">
      <c r="A2362" s="11">
        <v>603</v>
      </c>
      <c r="B2362" s="11">
        <v>409</v>
      </c>
      <c r="C2362" t="s">
        <v>3937</v>
      </c>
      <c r="D2362" s="11" t="s">
        <v>3938</v>
      </c>
      <c r="E2362" t="s">
        <v>133</v>
      </c>
    </row>
    <row r="2363" spans="1:5">
      <c r="A2363" s="11">
        <v>3386</v>
      </c>
      <c r="B2363" s="11">
        <v>8</v>
      </c>
      <c r="C2363" t="s">
        <v>10707</v>
      </c>
      <c r="D2363" s="11" t="s">
        <v>7535</v>
      </c>
      <c r="E2363" t="s">
        <v>2703</v>
      </c>
    </row>
    <row r="2364" spans="1:5">
      <c r="A2364" s="11">
        <v>3159</v>
      </c>
      <c r="B2364" s="11">
        <v>12</v>
      </c>
      <c r="C2364" t="s">
        <v>7958</v>
      </c>
      <c r="D2364" s="11" t="s">
        <v>7959</v>
      </c>
      <c r="E2364" t="s">
        <v>128</v>
      </c>
    </row>
    <row r="2365" spans="1:5">
      <c r="A2365" s="11">
        <v>2957</v>
      </c>
      <c r="B2365" s="11">
        <v>18</v>
      </c>
      <c r="C2365" t="s">
        <v>3939</v>
      </c>
      <c r="D2365" s="11" t="s">
        <v>3940</v>
      </c>
      <c r="E2365" t="s">
        <v>140</v>
      </c>
    </row>
    <row r="2366" spans="1:5">
      <c r="A2366" s="11">
        <v>639</v>
      </c>
      <c r="B2366" s="11">
        <v>382</v>
      </c>
      <c r="C2366" t="s">
        <v>3941</v>
      </c>
      <c r="D2366" s="11" t="s">
        <v>3942</v>
      </c>
      <c r="E2366" t="s">
        <v>768</v>
      </c>
    </row>
    <row r="2367" spans="1:5">
      <c r="A2367" s="11">
        <v>934</v>
      </c>
      <c r="B2367" s="11">
        <v>242</v>
      </c>
      <c r="C2367" t="s">
        <v>7960</v>
      </c>
      <c r="D2367" s="11" t="s">
        <v>1206</v>
      </c>
      <c r="E2367" t="s">
        <v>7679</v>
      </c>
    </row>
    <row r="2368" spans="1:5">
      <c r="A2368" s="11">
        <v>564</v>
      </c>
      <c r="B2368" s="11">
        <v>435</v>
      </c>
      <c r="C2368" t="s">
        <v>1640</v>
      </c>
      <c r="D2368" s="11" t="s">
        <v>1641</v>
      </c>
      <c r="E2368" t="s">
        <v>122</v>
      </c>
    </row>
    <row r="2369" spans="1:5">
      <c r="A2369" s="11">
        <v>151</v>
      </c>
      <c r="B2369" s="11">
        <v>1059</v>
      </c>
      <c r="C2369" t="s">
        <v>457</v>
      </c>
      <c r="D2369" s="11" t="s">
        <v>458</v>
      </c>
      <c r="E2369" t="s">
        <v>1002</v>
      </c>
    </row>
    <row r="2370" spans="1:5">
      <c r="A2370" s="11">
        <v>2463</v>
      </c>
      <c r="B2370" s="11">
        <v>38</v>
      </c>
      <c r="C2370" t="s">
        <v>3943</v>
      </c>
      <c r="D2370" s="11" t="s">
        <v>3944</v>
      </c>
      <c r="E2370" t="s">
        <v>128</v>
      </c>
    </row>
    <row r="2371" spans="1:5">
      <c r="A2371" s="11">
        <v>2426</v>
      </c>
      <c r="B2371" s="11">
        <v>40</v>
      </c>
      <c r="C2371" t="s">
        <v>3945</v>
      </c>
      <c r="D2371" s="11" t="s">
        <v>3944</v>
      </c>
      <c r="E2371" t="s">
        <v>128</v>
      </c>
    </row>
    <row r="2372" spans="1:5">
      <c r="A2372" s="11">
        <v>3518</v>
      </c>
      <c r="B2372" s="11">
        <v>6</v>
      </c>
      <c r="C2372" t="s">
        <v>10708</v>
      </c>
      <c r="D2372" s="11" t="s">
        <v>9685</v>
      </c>
      <c r="E2372" t="s">
        <v>150</v>
      </c>
    </row>
    <row r="2373" spans="1:5">
      <c r="A2373" s="11">
        <v>3612</v>
      </c>
      <c r="B2373" s="11">
        <v>5</v>
      </c>
      <c r="C2373" t="s">
        <v>10709</v>
      </c>
      <c r="D2373" s="11" t="s">
        <v>10710</v>
      </c>
      <c r="E2373" t="s">
        <v>1145</v>
      </c>
    </row>
    <row r="2374" spans="1:5">
      <c r="A2374" s="11">
        <v>4138</v>
      </c>
      <c r="B2374" s="11">
        <v>0</v>
      </c>
      <c r="C2374" t="s">
        <v>10711</v>
      </c>
      <c r="D2374" s="11" t="s">
        <v>10712</v>
      </c>
      <c r="E2374" t="s">
        <v>126</v>
      </c>
    </row>
    <row r="2375" spans="1:5">
      <c r="A2375" s="11">
        <v>1258</v>
      </c>
      <c r="B2375" s="11">
        <v>166</v>
      </c>
      <c r="C2375" t="s">
        <v>3948</v>
      </c>
      <c r="D2375" s="11" t="s">
        <v>3949</v>
      </c>
      <c r="E2375" t="s">
        <v>1276</v>
      </c>
    </row>
    <row r="2376" spans="1:5">
      <c r="A2376" s="11">
        <v>4138</v>
      </c>
      <c r="B2376" s="11">
        <v>0</v>
      </c>
      <c r="C2376" t="s">
        <v>10713</v>
      </c>
      <c r="D2376" s="11" t="s">
        <v>10083</v>
      </c>
      <c r="E2376" t="s">
        <v>128</v>
      </c>
    </row>
    <row r="2377" spans="1:5">
      <c r="A2377" s="11">
        <v>2000</v>
      </c>
      <c r="B2377" s="11">
        <v>72</v>
      </c>
      <c r="C2377" t="s">
        <v>3950</v>
      </c>
      <c r="D2377" s="11" t="s">
        <v>2681</v>
      </c>
      <c r="E2377" t="s">
        <v>61</v>
      </c>
    </row>
    <row r="2378" spans="1:5">
      <c r="A2378" s="11">
        <v>2068</v>
      </c>
      <c r="B2378" s="11">
        <v>66</v>
      </c>
      <c r="C2378" t="s">
        <v>3951</v>
      </c>
      <c r="D2378" s="11" t="s">
        <v>3952</v>
      </c>
      <c r="E2378" t="s">
        <v>150</v>
      </c>
    </row>
    <row r="2379" spans="1:5">
      <c r="A2379" s="11">
        <v>2957</v>
      </c>
      <c r="B2379" s="11">
        <v>18</v>
      </c>
      <c r="C2379" t="s">
        <v>10714</v>
      </c>
      <c r="D2379" s="11" t="s">
        <v>10715</v>
      </c>
      <c r="E2379" t="s">
        <v>215</v>
      </c>
    </row>
    <row r="2380" spans="1:5">
      <c r="A2380" s="11">
        <v>3159</v>
      </c>
      <c r="B2380" s="11">
        <v>12</v>
      </c>
      <c r="C2380" t="s">
        <v>7961</v>
      </c>
      <c r="D2380" s="11" t="s">
        <v>2353</v>
      </c>
      <c r="E2380" t="s">
        <v>122</v>
      </c>
    </row>
    <row r="2381" spans="1:5">
      <c r="A2381" s="11">
        <v>4138</v>
      </c>
      <c r="B2381" s="11">
        <v>0</v>
      </c>
      <c r="C2381" t="s">
        <v>10716</v>
      </c>
      <c r="D2381" s="11" t="s">
        <v>2700</v>
      </c>
      <c r="E2381" t="s">
        <v>745</v>
      </c>
    </row>
    <row r="2382" spans="1:5">
      <c r="A2382" s="11">
        <v>1739</v>
      </c>
      <c r="B2382" s="11">
        <v>98</v>
      </c>
      <c r="C2382" t="s">
        <v>7962</v>
      </c>
      <c r="D2382" s="11" t="s">
        <v>5580</v>
      </c>
      <c r="E2382" t="s">
        <v>1464</v>
      </c>
    </row>
    <row r="2383" spans="1:5">
      <c r="A2383" s="11">
        <v>3612</v>
      </c>
      <c r="B2383" s="11">
        <v>5</v>
      </c>
      <c r="C2383" t="s">
        <v>10717</v>
      </c>
      <c r="D2383" s="11" t="s">
        <v>4914</v>
      </c>
      <c r="E2383" t="s">
        <v>130</v>
      </c>
    </row>
    <row r="2384" spans="1:5">
      <c r="A2384" s="11">
        <v>2665</v>
      </c>
      <c r="B2384" s="11">
        <v>28</v>
      </c>
      <c r="C2384" t="s">
        <v>7963</v>
      </c>
      <c r="D2384" s="11" t="s">
        <v>4313</v>
      </c>
      <c r="E2384" t="s">
        <v>1001</v>
      </c>
    </row>
    <row r="2385" spans="1:5">
      <c r="A2385" s="11">
        <v>550</v>
      </c>
      <c r="B2385" s="11">
        <v>448</v>
      </c>
      <c r="C2385" t="s">
        <v>1207</v>
      </c>
      <c r="D2385" s="11" t="s">
        <v>1208</v>
      </c>
      <c r="E2385" t="s">
        <v>149</v>
      </c>
    </row>
    <row r="2386" spans="1:5">
      <c r="A2386" s="11">
        <v>2771</v>
      </c>
      <c r="B2386" s="11">
        <v>24</v>
      </c>
      <c r="C2386" t="s">
        <v>10718</v>
      </c>
      <c r="D2386" s="11" t="s">
        <v>5975</v>
      </c>
      <c r="E2386" t="s">
        <v>151</v>
      </c>
    </row>
    <row r="2387" spans="1:5">
      <c r="A2387" s="11">
        <v>4138</v>
      </c>
      <c r="B2387" s="11">
        <v>0</v>
      </c>
      <c r="C2387" t="s">
        <v>10719</v>
      </c>
      <c r="D2387" s="11" t="s">
        <v>6163</v>
      </c>
      <c r="E2387" t="s">
        <v>1588</v>
      </c>
    </row>
    <row r="2388" spans="1:5">
      <c r="A2388" s="11">
        <v>1251</v>
      </c>
      <c r="B2388" s="11">
        <v>168</v>
      </c>
      <c r="C2388" t="s">
        <v>7964</v>
      </c>
      <c r="D2388" s="11" t="s">
        <v>1686</v>
      </c>
      <c r="E2388" t="s">
        <v>1990</v>
      </c>
    </row>
    <row r="2389" spans="1:5">
      <c r="A2389" s="11">
        <v>3709</v>
      </c>
      <c r="B2389" s="11">
        <v>4</v>
      </c>
      <c r="C2389" t="s">
        <v>10720</v>
      </c>
      <c r="D2389" s="11" t="s">
        <v>6677</v>
      </c>
      <c r="E2389" t="s">
        <v>130</v>
      </c>
    </row>
    <row r="2390" spans="1:5">
      <c r="A2390" s="11">
        <v>1625</v>
      </c>
      <c r="B2390" s="11">
        <v>108</v>
      </c>
      <c r="C2390" t="s">
        <v>10721</v>
      </c>
      <c r="D2390" s="11" t="s">
        <v>3955</v>
      </c>
      <c r="E2390" t="s">
        <v>36</v>
      </c>
    </row>
    <row r="2391" spans="1:5">
      <c r="A2391" s="11">
        <v>4138</v>
      </c>
      <c r="B2391" s="11">
        <v>0</v>
      </c>
      <c r="C2391" t="s">
        <v>10722</v>
      </c>
      <c r="D2391" s="11" t="s">
        <v>9729</v>
      </c>
      <c r="E2391" t="s">
        <v>223</v>
      </c>
    </row>
    <row r="2392" spans="1:5">
      <c r="A2392" s="11">
        <v>2080</v>
      </c>
      <c r="B2392" s="11">
        <v>65</v>
      </c>
      <c r="C2392" t="s">
        <v>3956</v>
      </c>
      <c r="D2392" s="11" t="s">
        <v>3957</v>
      </c>
      <c r="E2392" t="s">
        <v>757</v>
      </c>
    </row>
    <row r="2393" spans="1:5">
      <c r="A2393" s="11">
        <v>3118</v>
      </c>
      <c r="B2393" s="11">
        <v>13</v>
      </c>
      <c r="C2393" t="s">
        <v>10723</v>
      </c>
      <c r="D2393" s="11" t="s">
        <v>2590</v>
      </c>
      <c r="E2393" t="s">
        <v>271</v>
      </c>
    </row>
    <row r="2394" spans="1:5">
      <c r="A2394" s="11">
        <v>2000</v>
      </c>
      <c r="B2394" s="11">
        <v>72</v>
      </c>
      <c r="C2394" t="s">
        <v>3958</v>
      </c>
      <c r="D2394" s="11" t="s">
        <v>3959</v>
      </c>
      <c r="E2394" t="s">
        <v>138</v>
      </c>
    </row>
    <row r="2395" spans="1:5">
      <c r="A2395" s="11">
        <v>4138</v>
      </c>
      <c r="B2395" s="11">
        <v>0</v>
      </c>
      <c r="C2395" t="s">
        <v>10724</v>
      </c>
      <c r="D2395" s="11" t="s">
        <v>10725</v>
      </c>
      <c r="E2395" t="s">
        <v>281</v>
      </c>
    </row>
    <row r="2396" spans="1:5">
      <c r="A2396" s="11">
        <v>2513</v>
      </c>
      <c r="B2396" s="11">
        <v>35</v>
      </c>
      <c r="C2396" t="s">
        <v>10726</v>
      </c>
      <c r="D2396" s="11" t="s">
        <v>10727</v>
      </c>
      <c r="E2396" t="s">
        <v>128</v>
      </c>
    </row>
    <row r="2397" spans="1:5">
      <c r="A2397" s="11">
        <v>836</v>
      </c>
      <c r="B2397" s="11">
        <v>281</v>
      </c>
      <c r="C2397" t="s">
        <v>3960</v>
      </c>
      <c r="D2397" s="11" t="s">
        <v>3144</v>
      </c>
      <c r="E2397" t="s">
        <v>742</v>
      </c>
    </row>
    <row r="2398" spans="1:5">
      <c r="A2398" s="11">
        <v>2847</v>
      </c>
      <c r="B2398" s="11">
        <v>21</v>
      </c>
      <c r="C2398" t="s">
        <v>3961</v>
      </c>
      <c r="D2398" s="11" t="s">
        <v>3233</v>
      </c>
      <c r="E2398" t="s">
        <v>790</v>
      </c>
    </row>
    <row r="2399" spans="1:5">
      <c r="A2399" s="11">
        <v>929</v>
      </c>
      <c r="B2399" s="11">
        <v>243</v>
      </c>
      <c r="C2399" t="s">
        <v>1644</v>
      </c>
      <c r="D2399" s="11" t="s">
        <v>1645</v>
      </c>
      <c r="E2399" t="s">
        <v>150</v>
      </c>
    </row>
    <row r="2400" spans="1:5">
      <c r="A2400" s="11">
        <v>2592</v>
      </c>
      <c r="B2400" s="11">
        <v>31</v>
      </c>
      <c r="C2400" t="s">
        <v>3962</v>
      </c>
      <c r="D2400" s="11" t="s">
        <v>3963</v>
      </c>
      <c r="E2400" t="s">
        <v>790</v>
      </c>
    </row>
    <row r="2401" spans="1:5">
      <c r="A2401" s="11">
        <v>646</v>
      </c>
      <c r="B2401" s="11">
        <v>376</v>
      </c>
      <c r="C2401" t="s">
        <v>3964</v>
      </c>
      <c r="D2401" s="11" t="s">
        <v>3285</v>
      </c>
      <c r="E2401" t="s">
        <v>122</v>
      </c>
    </row>
    <row r="2402" spans="1:5">
      <c r="A2402" s="11">
        <v>4138</v>
      </c>
      <c r="B2402" s="11">
        <v>0</v>
      </c>
      <c r="C2402" t="s">
        <v>10728</v>
      </c>
      <c r="D2402" s="11" t="s">
        <v>10175</v>
      </c>
      <c r="E2402" t="s">
        <v>128</v>
      </c>
    </row>
    <row r="2403" spans="1:5">
      <c r="A2403" s="11">
        <v>1143</v>
      </c>
      <c r="B2403" s="11">
        <v>189</v>
      </c>
      <c r="C2403" t="s">
        <v>3965</v>
      </c>
      <c r="D2403" s="11" t="s">
        <v>3966</v>
      </c>
      <c r="E2403" t="s">
        <v>1023</v>
      </c>
    </row>
    <row r="2404" spans="1:5">
      <c r="A2404" s="11">
        <v>2374</v>
      </c>
      <c r="B2404" s="11">
        <v>43</v>
      </c>
      <c r="C2404" t="s">
        <v>3967</v>
      </c>
      <c r="D2404" s="11" t="s">
        <v>3329</v>
      </c>
      <c r="E2404" t="s">
        <v>130</v>
      </c>
    </row>
    <row r="2405" spans="1:5">
      <c r="A2405" s="11">
        <v>4138</v>
      </c>
      <c r="B2405" s="11">
        <v>0</v>
      </c>
      <c r="C2405" t="s">
        <v>10729</v>
      </c>
      <c r="D2405" s="11" t="s">
        <v>4843</v>
      </c>
      <c r="E2405" t="s">
        <v>128</v>
      </c>
    </row>
    <row r="2406" spans="1:5">
      <c r="A2406" s="11">
        <v>2592</v>
      </c>
      <c r="B2406" s="11">
        <v>31</v>
      </c>
      <c r="C2406" t="s">
        <v>10730</v>
      </c>
      <c r="D2406" s="11" t="s">
        <v>5391</v>
      </c>
      <c r="E2406" t="s">
        <v>122</v>
      </c>
    </row>
    <row r="2407" spans="1:5">
      <c r="A2407" s="11">
        <v>1566</v>
      </c>
      <c r="B2407" s="11">
        <v>118</v>
      </c>
      <c r="C2407" t="s">
        <v>3968</v>
      </c>
      <c r="D2407" s="11" t="s">
        <v>3333</v>
      </c>
      <c r="E2407" t="s">
        <v>130</v>
      </c>
    </row>
    <row r="2408" spans="1:5">
      <c r="A2408" s="11">
        <v>3159</v>
      </c>
      <c r="B2408" s="11">
        <v>12</v>
      </c>
      <c r="C2408" t="s">
        <v>10731</v>
      </c>
      <c r="D2408" s="11" t="s">
        <v>10252</v>
      </c>
      <c r="E2408" t="s">
        <v>144</v>
      </c>
    </row>
    <row r="2409" spans="1:5">
      <c r="A2409" s="11">
        <v>1408</v>
      </c>
      <c r="B2409" s="11">
        <v>140</v>
      </c>
      <c r="C2409" t="s">
        <v>3969</v>
      </c>
      <c r="D2409" s="11" t="s">
        <v>3970</v>
      </c>
      <c r="E2409" t="s">
        <v>122</v>
      </c>
    </row>
    <row r="2410" spans="1:5">
      <c r="A2410" s="11">
        <v>4138</v>
      </c>
      <c r="B2410" s="11">
        <v>0</v>
      </c>
      <c r="C2410" t="s">
        <v>7965</v>
      </c>
      <c r="D2410" s="11" t="s">
        <v>5084</v>
      </c>
      <c r="E2410" t="s">
        <v>742</v>
      </c>
    </row>
    <row r="2411" spans="1:5">
      <c r="A2411" s="11">
        <v>3709</v>
      </c>
      <c r="B2411" s="11">
        <v>4</v>
      </c>
      <c r="C2411" t="s">
        <v>10732</v>
      </c>
      <c r="D2411" s="11" t="s">
        <v>4265</v>
      </c>
      <c r="E2411" t="s">
        <v>846</v>
      </c>
    </row>
    <row r="2412" spans="1:5">
      <c r="A2412" s="11">
        <v>409</v>
      </c>
      <c r="B2412" s="11">
        <v>592</v>
      </c>
      <c r="C2412" t="s">
        <v>10733</v>
      </c>
      <c r="D2412" s="11" t="s">
        <v>10734</v>
      </c>
      <c r="E2412" t="s">
        <v>194</v>
      </c>
    </row>
    <row r="2413" spans="1:5">
      <c r="A2413" s="11">
        <v>1625</v>
      </c>
      <c r="B2413" s="11">
        <v>108</v>
      </c>
      <c r="C2413" t="s">
        <v>3973</v>
      </c>
      <c r="D2413" s="11" t="s">
        <v>3974</v>
      </c>
      <c r="E2413" t="s">
        <v>996</v>
      </c>
    </row>
    <row r="2414" spans="1:5">
      <c r="A2414" s="11">
        <v>1159</v>
      </c>
      <c r="B2414" s="11">
        <v>186</v>
      </c>
      <c r="C2414" t="s">
        <v>1212</v>
      </c>
      <c r="D2414" s="11" t="s">
        <v>1048</v>
      </c>
      <c r="E2414" t="s">
        <v>122</v>
      </c>
    </row>
    <row r="2415" spans="1:5">
      <c r="A2415" s="11">
        <v>1801</v>
      </c>
      <c r="B2415" s="11">
        <v>92</v>
      </c>
      <c r="C2415" t="s">
        <v>3977</v>
      </c>
      <c r="D2415" s="11" t="s">
        <v>3978</v>
      </c>
      <c r="E2415" t="s">
        <v>122</v>
      </c>
    </row>
    <row r="2416" spans="1:5">
      <c r="A2416" s="11">
        <v>2823</v>
      </c>
      <c r="B2416" s="11">
        <v>22</v>
      </c>
      <c r="C2416" t="s">
        <v>10735</v>
      </c>
      <c r="D2416" s="11" t="s">
        <v>2565</v>
      </c>
      <c r="E2416" t="s">
        <v>952</v>
      </c>
    </row>
    <row r="2417" spans="1:5">
      <c r="A2417" s="11">
        <v>2110</v>
      </c>
      <c r="B2417" s="11">
        <v>63</v>
      </c>
      <c r="C2417" t="s">
        <v>7966</v>
      </c>
      <c r="D2417" s="11" t="s">
        <v>3687</v>
      </c>
      <c r="E2417" t="s">
        <v>126</v>
      </c>
    </row>
    <row r="2418" spans="1:5">
      <c r="A2418" s="11">
        <v>2192</v>
      </c>
      <c r="B2418" s="11">
        <v>56</v>
      </c>
      <c r="C2418" t="s">
        <v>7967</v>
      </c>
      <c r="D2418" s="11" t="s">
        <v>7968</v>
      </c>
      <c r="E2418" t="s">
        <v>131</v>
      </c>
    </row>
    <row r="2419" spans="1:5">
      <c r="A2419" s="11">
        <v>3118</v>
      </c>
      <c r="B2419" s="11">
        <v>13</v>
      </c>
      <c r="C2419" t="s">
        <v>3980</v>
      </c>
      <c r="D2419" s="11" t="s">
        <v>3981</v>
      </c>
      <c r="E2419" t="s">
        <v>3982</v>
      </c>
    </row>
    <row r="2420" spans="1:5">
      <c r="A2420" s="11">
        <v>371</v>
      </c>
      <c r="B2420" s="11">
        <v>631</v>
      </c>
      <c r="C2420" t="s">
        <v>1962</v>
      </c>
      <c r="D2420" s="11" t="s">
        <v>1963</v>
      </c>
      <c r="E2420" t="s">
        <v>1263</v>
      </c>
    </row>
    <row r="2421" spans="1:5">
      <c r="A2421" s="11">
        <v>3896</v>
      </c>
      <c r="B2421" s="11">
        <v>2</v>
      </c>
      <c r="C2421" t="s">
        <v>10736</v>
      </c>
      <c r="D2421" s="11" t="s">
        <v>7770</v>
      </c>
      <c r="E2421" t="s">
        <v>133</v>
      </c>
    </row>
    <row r="2422" spans="1:5">
      <c r="A2422" s="11">
        <v>3323</v>
      </c>
      <c r="B2422" s="11">
        <v>9</v>
      </c>
      <c r="C2422" t="s">
        <v>7969</v>
      </c>
      <c r="D2422" s="11" t="s">
        <v>3427</v>
      </c>
      <c r="E2422" t="s">
        <v>149</v>
      </c>
    </row>
    <row r="2423" spans="1:5">
      <c r="A2423" s="11">
        <v>2329</v>
      </c>
      <c r="B2423" s="11">
        <v>46</v>
      </c>
      <c r="C2423" t="s">
        <v>10737</v>
      </c>
      <c r="D2423" s="11" t="s">
        <v>6039</v>
      </c>
      <c r="E2423" t="s">
        <v>149</v>
      </c>
    </row>
    <row r="2424" spans="1:5">
      <c r="A2424" s="11">
        <v>2016</v>
      </c>
      <c r="B2424" s="11">
        <v>71</v>
      </c>
      <c r="C2424" t="s">
        <v>7970</v>
      </c>
      <c r="D2424" s="11" t="s">
        <v>2103</v>
      </c>
      <c r="E2424" t="s">
        <v>814</v>
      </c>
    </row>
    <row r="2425" spans="1:5">
      <c r="A2425" s="11">
        <v>4017</v>
      </c>
      <c r="B2425" s="11">
        <v>1</v>
      </c>
      <c r="C2425" t="s">
        <v>7971</v>
      </c>
      <c r="D2425" s="11" t="s">
        <v>6216</v>
      </c>
      <c r="E2425" t="s">
        <v>1276</v>
      </c>
    </row>
    <row r="2426" spans="1:5">
      <c r="A2426" s="11">
        <v>4138</v>
      </c>
      <c r="B2426" s="11">
        <v>0</v>
      </c>
      <c r="C2426" t="s">
        <v>3983</v>
      </c>
      <c r="D2426" s="11" t="s">
        <v>2567</v>
      </c>
      <c r="E2426" t="s">
        <v>190</v>
      </c>
    </row>
    <row r="2427" spans="1:5">
      <c r="A2427" s="11">
        <v>2270</v>
      </c>
      <c r="B2427" s="11">
        <v>50</v>
      </c>
      <c r="C2427" t="s">
        <v>7972</v>
      </c>
      <c r="D2427" s="11" t="s">
        <v>5672</v>
      </c>
      <c r="E2427" t="s">
        <v>1077</v>
      </c>
    </row>
    <row r="2428" spans="1:5">
      <c r="A2428" s="11">
        <v>3896</v>
      </c>
      <c r="B2428" s="11">
        <v>2</v>
      </c>
      <c r="C2428" t="s">
        <v>10738</v>
      </c>
      <c r="D2428" s="11" t="s">
        <v>4163</v>
      </c>
      <c r="E2428" t="s">
        <v>122</v>
      </c>
    </row>
    <row r="2429" spans="1:5">
      <c r="A2429" s="11">
        <v>3204</v>
      </c>
      <c r="B2429" s="11">
        <v>11</v>
      </c>
      <c r="C2429" t="s">
        <v>10739</v>
      </c>
      <c r="D2429" s="11" t="s">
        <v>1500</v>
      </c>
      <c r="E2429" t="s">
        <v>741</v>
      </c>
    </row>
    <row r="2430" spans="1:5">
      <c r="A2430" s="11">
        <v>4138</v>
      </c>
      <c r="B2430" s="11">
        <v>0</v>
      </c>
      <c r="C2430" t="s">
        <v>10740</v>
      </c>
      <c r="D2430" s="11" t="s">
        <v>4309</v>
      </c>
      <c r="E2430" t="s">
        <v>138</v>
      </c>
    </row>
    <row r="2431" spans="1:5">
      <c r="A2431" s="11">
        <v>4138</v>
      </c>
      <c r="B2431" s="11">
        <v>0</v>
      </c>
      <c r="C2431" t="s">
        <v>3984</v>
      </c>
      <c r="D2431" s="11" t="s">
        <v>3985</v>
      </c>
      <c r="E2431" t="s">
        <v>1134</v>
      </c>
    </row>
    <row r="2432" spans="1:5">
      <c r="A2432" s="11">
        <v>3255</v>
      </c>
      <c r="B2432" s="11">
        <v>10</v>
      </c>
      <c r="C2432" t="s">
        <v>10741</v>
      </c>
      <c r="D2432" s="11" t="s">
        <v>4250</v>
      </c>
      <c r="E2432" t="s">
        <v>132</v>
      </c>
    </row>
    <row r="2433" spans="1:5">
      <c r="A2433" s="11">
        <v>3709</v>
      </c>
      <c r="B2433" s="11">
        <v>4</v>
      </c>
      <c r="C2433" t="s">
        <v>10742</v>
      </c>
      <c r="D2433" s="11" t="s">
        <v>2464</v>
      </c>
      <c r="E2433" t="s">
        <v>132</v>
      </c>
    </row>
    <row r="2434" spans="1:5">
      <c r="A2434" s="11">
        <v>2823</v>
      </c>
      <c r="B2434" s="11">
        <v>22</v>
      </c>
      <c r="C2434" t="s">
        <v>7973</v>
      </c>
      <c r="D2434" s="11" t="s">
        <v>4448</v>
      </c>
      <c r="E2434" t="s">
        <v>138</v>
      </c>
    </row>
    <row r="2435" spans="1:5">
      <c r="A2435" s="11">
        <v>4017</v>
      </c>
      <c r="B2435" s="11">
        <v>1</v>
      </c>
      <c r="C2435" t="s">
        <v>10743</v>
      </c>
      <c r="D2435" s="11" t="s">
        <v>3959</v>
      </c>
      <c r="E2435" t="s">
        <v>5257</v>
      </c>
    </row>
    <row r="2436" spans="1:5">
      <c r="A2436" s="11">
        <v>415</v>
      </c>
      <c r="B2436" s="11">
        <v>581</v>
      </c>
      <c r="C2436" t="s">
        <v>1915</v>
      </c>
      <c r="D2436" s="11" t="s">
        <v>1916</v>
      </c>
      <c r="E2436" t="s">
        <v>1917</v>
      </c>
    </row>
    <row r="2437" spans="1:5">
      <c r="A2437" s="11">
        <v>4138</v>
      </c>
      <c r="B2437" s="11">
        <v>0</v>
      </c>
      <c r="C2437" t="s">
        <v>10744</v>
      </c>
      <c r="D2437" s="11" t="s">
        <v>10745</v>
      </c>
      <c r="E2437" t="s">
        <v>124</v>
      </c>
    </row>
    <row r="2438" spans="1:5">
      <c r="A2438" s="11">
        <v>4138</v>
      </c>
      <c r="B2438" s="11">
        <v>0</v>
      </c>
      <c r="C2438" t="s">
        <v>3986</v>
      </c>
      <c r="D2438" s="11" t="s">
        <v>3987</v>
      </c>
      <c r="E2438" t="s">
        <v>122</v>
      </c>
    </row>
    <row r="2439" spans="1:5">
      <c r="A2439" s="11">
        <v>2053</v>
      </c>
      <c r="B2439" s="11">
        <v>67</v>
      </c>
      <c r="C2439" t="s">
        <v>3988</v>
      </c>
      <c r="D2439" s="11" t="s">
        <v>2307</v>
      </c>
      <c r="E2439" t="s">
        <v>789</v>
      </c>
    </row>
    <row r="2440" spans="1:5">
      <c r="A2440" s="11">
        <v>2847</v>
      </c>
      <c r="B2440" s="11">
        <v>21</v>
      </c>
      <c r="C2440" t="s">
        <v>10746</v>
      </c>
      <c r="D2440" s="11" t="s">
        <v>10747</v>
      </c>
      <c r="E2440" t="s">
        <v>758</v>
      </c>
    </row>
    <row r="2441" spans="1:5">
      <c r="A2441" s="11">
        <v>4017</v>
      </c>
      <c r="B2441" s="11">
        <v>1</v>
      </c>
      <c r="C2441" t="s">
        <v>10748</v>
      </c>
      <c r="D2441" s="11" t="s">
        <v>8456</v>
      </c>
      <c r="E2441" t="s">
        <v>128</v>
      </c>
    </row>
    <row r="2442" spans="1:5">
      <c r="A2442" s="11">
        <v>3204</v>
      </c>
      <c r="B2442" s="11">
        <v>11</v>
      </c>
      <c r="C2442" t="s">
        <v>7974</v>
      </c>
      <c r="D2442" s="11" t="s">
        <v>7975</v>
      </c>
      <c r="E2442" t="s">
        <v>128</v>
      </c>
    </row>
    <row r="2443" spans="1:5">
      <c r="A2443" s="11">
        <v>3118</v>
      </c>
      <c r="B2443" s="11">
        <v>13</v>
      </c>
      <c r="C2443" t="s">
        <v>3989</v>
      </c>
      <c r="D2443" s="11" t="s">
        <v>3587</v>
      </c>
      <c r="E2443" t="s">
        <v>1647</v>
      </c>
    </row>
    <row r="2444" spans="1:5">
      <c r="A2444" s="11">
        <v>4138</v>
      </c>
      <c r="B2444" s="11">
        <v>0</v>
      </c>
      <c r="C2444" t="s">
        <v>10749</v>
      </c>
      <c r="D2444" s="11" t="s">
        <v>8146</v>
      </c>
      <c r="E2444" t="s">
        <v>130</v>
      </c>
    </row>
    <row r="2445" spans="1:5">
      <c r="A2445" s="11">
        <v>3896</v>
      </c>
      <c r="B2445" s="11">
        <v>2</v>
      </c>
      <c r="C2445" t="s">
        <v>10750</v>
      </c>
      <c r="D2445" s="11" t="s">
        <v>10751</v>
      </c>
      <c r="E2445" t="s">
        <v>747</v>
      </c>
    </row>
    <row r="2446" spans="1:5">
      <c r="A2446" s="11">
        <v>4138</v>
      </c>
      <c r="B2446" s="11">
        <v>0</v>
      </c>
      <c r="C2446" t="s">
        <v>3991</v>
      </c>
      <c r="D2446" s="11" t="s">
        <v>3992</v>
      </c>
      <c r="E2446" t="s">
        <v>124</v>
      </c>
    </row>
    <row r="2447" spans="1:5">
      <c r="A2447" s="11">
        <v>725</v>
      </c>
      <c r="B2447" s="11">
        <v>329</v>
      </c>
      <c r="C2447" t="s">
        <v>3994</v>
      </c>
      <c r="D2447" s="11" t="s">
        <v>781</v>
      </c>
      <c r="E2447" t="s">
        <v>1262</v>
      </c>
    </row>
    <row r="2448" spans="1:5">
      <c r="A2448" s="11">
        <v>934</v>
      </c>
      <c r="B2448" s="11">
        <v>242</v>
      </c>
      <c r="C2448" t="s">
        <v>1213</v>
      </c>
      <c r="D2448" s="11" t="s">
        <v>1214</v>
      </c>
      <c r="E2448" t="s">
        <v>122</v>
      </c>
    </row>
    <row r="2449" spans="1:5">
      <c r="A2449" s="11">
        <v>3709</v>
      </c>
      <c r="B2449" s="11">
        <v>4</v>
      </c>
      <c r="C2449" t="s">
        <v>10752</v>
      </c>
      <c r="D2449" s="11" t="s">
        <v>3165</v>
      </c>
      <c r="E2449" t="s">
        <v>3982</v>
      </c>
    </row>
    <row r="2450" spans="1:5">
      <c r="A2450" s="11">
        <v>2096</v>
      </c>
      <c r="B2450" s="11">
        <v>64</v>
      </c>
      <c r="C2450" t="s">
        <v>7976</v>
      </c>
      <c r="D2450" s="11" t="s">
        <v>5838</v>
      </c>
      <c r="E2450" t="s">
        <v>150</v>
      </c>
    </row>
    <row r="2451" spans="1:5">
      <c r="A2451" s="11">
        <v>2253</v>
      </c>
      <c r="B2451" s="11">
        <v>51</v>
      </c>
      <c r="C2451" t="s">
        <v>3995</v>
      </c>
      <c r="D2451" s="11" t="s">
        <v>5472</v>
      </c>
      <c r="E2451" t="s">
        <v>826</v>
      </c>
    </row>
    <row r="2452" spans="1:5">
      <c r="A2452" s="11">
        <v>824</v>
      </c>
      <c r="B2452" s="11">
        <v>287</v>
      </c>
      <c r="C2452" t="s">
        <v>3997</v>
      </c>
      <c r="D2452" s="11" t="s">
        <v>3998</v>
      </c>
      <c r="E2452" t="s">
        <v>122</v>
      </c>
    </row>
    <row r="2453" spans="1:5">
      <c r="A2453" s="11">
        <v>518</v>
      </c>
      <c r="B2453" s="11">
        <v>474</v>
      </c>
      <c r="C2453" t="s">
        <v>3999</v>
      </c>
      <c r="D2453" s="11" t="s">
        <v>827</v>
      </c>
      <c r="E2453" t="s">
        <v>122</v>
      </c>
    </row>
    <row r="2454" spans="1:5">
      <c r="A2454" s="11">
        <v>1829</v>
      </c>
      <c r="B2454" s="11">
        <v>89</v>
      </c>
      <c r="C2454" t="s">
        <v>7977</v>
      </c>
      <c r="D2454" s="11" t="s">
        <v>4650</v>
      </c>
      <c r="E2454" t="s">
        <v>162</v>
      </c>
    </row>
    <row r="2455" spans="1:5">
      <c r="A2455" s="11">
        <v>1646</v>
      </c>
      <c r="B2455" s="11">
        <v>106</v>
      </c>
      <c r="C2455" t="s">
        <v>7978</v>
      </c>
      <c r="D2455" s="11" t="s">
        <v>3929</v>
      </c>
      <c r="E2455" t="s">
        <v>7431</v>
      </c>
    </row>
    <row r="2456" spans="1:5">
      <c r="A2456" s="11">
        <v>1495</v>
      </c>
      <c r="B2456" s="11">
        <v>126</v>
      </c>
      <c r="C2456" t="s">
        <v>10753</v>
      </c>
      <c r="D2456" s="11" t="s">
        <v>10754</v>
      </c>
      <c r="E2456" t="s">
        <v>138</v>
      </c>
    </row>
    <row r="2457" spans="1:5">
      <c r="A2457" s="11">
        <v>1991</v>
      </c>
      <c r="B2457" s="11">
        <v>73</v>
      </c>
      <c r="C2457" t="s">
        <v>4000</v>
      </c>
      <c r="D2457" s="11" t="s">
        <v>4001</v>
      </c>
      <c r="E2457" t="s">
        <v>814</v>
      </c>
    </row>
    <row r="2458" spans="1:5">
      <c r="A2458" s="11">
        <v>3204</v>
      </c>
      <c r="B2458" s="11">
        <v>11</v>
      </c>
      <c r="C2458" t="s">
        <v>7979</v>
      </c>
      <c r="D2458" s="11" t="s">
        <v>7980</v>
      </c>
      <c r="E2458" t="s">
        <v>127</v>
      </c>
    </row>
    <row r="2459" spans="1:5">
      <c r="A2459" s="11">
        <v>19</v>
      </c>
      <c r="B2459" s="11">
        <v>1672</v>
      </c>
      <c r="C2459" t="s">
        <v>1215</v>
      </c>
      <c r="D2459" s="11" t="s">
        <v>1216</v>
      </c>
      <c r="E2459" t="s">
        <v>130</v>
      </c>
    </row>
    <row r="2460" spans="1:5">
      <c r="A2460" s="11">
        <v>497</v>
      </c>
      <c r="B2460" s="11">
        <v>496</v>
      </c>
      <c r="C2460" t="s">
        <v>4002</v>
      </c>
      <c r="D2460" s="11" t="s">
        <v>4003</v>
      </c>
      <c r="E2460" t="s">
        <v>1131</v>
      </c>
    </row>
    <row r="2461" spans="1:5">
      <c r="A2461" s="11">
        <v>2997</v>
      </c>
      <c r="B2461" s="11">
        <v>17</v>
      </c>
      <c r="C2461" t="s">
        <v>10755</v>
      </c>
      <c r="D2461" s="11" t="s">
        <v>4872</v>
      </c>
      <c r="E2461" t="s">
        <v>128</v>
      </c>
    </row>
    <row r="2462" spans="1:5">
      <c r="A2462" s="11">
        <v>4017</v>
      </c>
      <c r="B2462" s="11">
        <v>1</v>
      </c>
      <c r="C2462" t="s">
        <v>7981</v>
      </c>
      <c r="D2462" s="11" t="s">
        <v>6181</v>
      </c>
      <c r="E2462" t="s">
        <v>769</v>
      </c>
    </row>
    <row r="2463" spans="1:5">
      <c r="A2463" s="11">
        <v>4138</v>
      </c>
      <c r="B2463" s="11">
        <v>0</v>
      </c>
      <c r="C2463" t="s">
        <v>10756</v>
      </c>
      <c r="D2463" s="11" t="s">
        <v>10757</v>
      </c>
      <c r="E2463" t="s">
        <v>9582</v>
      </c>
    </row>
    <row r="2464" spans="1:5">
      <c r="A2464" s="11">
        <v>2957</v>
      </c>
      <c r="B2464" s="11">
        <v>18</v>
      </c>
      <c r="C2464" t="s">
        <v>4004</v>
      </c>
      <c r="D2464" s="11" t="s">
        <v>4005</v>
      </c>
      <c r="E2464" t="s">
        <v>139</v>
      </c>
    </row>
    <row r="2465" spans="1:5">
      <c r="A2465" s="11">
        <v>4138</v>
      </c>
      <c r="B2465" s="11">
        <v>0</v>
      </c>
      <c r="C2465" t="s">
        <v>10758</v>
      </c>
      <c r="D2465" s="11" t="s">
        <v>10450</v>
      </c>
      <c r="E2465" t="s">
        <v>9582</v>
      </c>
    </row>
    <row r="2466" spans="1:5">
      <c r="A2466" s="11">
        <v>4138</v>
      </c>
      <c r="B2466" s="11">
        <v>0</v>
      </c>
      <c r="C2466" t="s">
        <v>10759</v>
      </c>
      <c r="D2466" s="11" t="s">
        <v>2296</v>
      </c>
      <c r="E2466" t="s">
        <v>122</v>
      </c>
    </row>
    <row r="2467" spans="1:5">
      <c r="A2467" s="11">
        <v>4138</v>
      </c>
      <c r="B2467" s="11">
        <v>0</v>
      </c>
      <c r="C2467" t="s">
        <v>10760</v>
      </c>
      <c r="D2467" s="11" t="s">
        <v>10761</v>
      </c>
      <c r="E2467" t="s">
        <v>144</v>
      </c>
    </row>
    <row r="2468" spans="1:5">
      <c r="A2468" s="11">
        <v>967</v>
      </c>
      <c r="B2468" s="11">
        <v>231</v>
      </c>
      <c r="C2468" t="s">
        <v>4007</v>
      </c>
      <c r="D2468" s="11" t="s">
        <v>4008</v>
      </c>
      <c r="E2468" t="s">
        <v>742</v>
      </c>
    </row>
    <row r="2469" spans="1:5">
      <c r="A2469" s="11">
        <v>4138</v>
      </c>
      <c r="B2469" s="11">
        <v>0</v>
      </c>
      <c r="C2469" t="s">
        <v>10762</v>
      </c>
      <c r="D2469" s="11" t="s">
        <v>4693</v>
      </c>
      <c r="E2469" t="s">
        <v>128</v>
      </c>
    </row>
    <row r="2470" spans="1:5">
      <c r="A2470" s="11">
        <v>341</v>
      </c>
      <c r="B2470" s="11">
        <v>668</v>
      </c>
      <c r="C2470" t="s">
        <v>4009</v>
      </c>
      <c r="D2470" s="11" t="s">
        <v>4010</v>
      </c>
      <c r="E2470" t="s">
        <v>124</v>
      </c>
    </row>
    <row r="2471" spans="1:5">
      <c r="A2471" s="11">
        <v>1438</v>
      </c>
      <c r="B2471" s="11">
        <v>136</v>
      </c>
      <c r="C2471" t="s">
        <v>4011</v>
      </c>
      <c r="D2471" s="11" t="s">
        <v>2540</v>
      </c>
      <c r="E2471" t="s">
        <v>190</v>
      </c>
    </row>
    <row r="2472" spans="1:5">
      <c r="A2472" s="11">
        <v>2500</v>
      </c>
      <c r="B2472" s="11">
        <v>36</v>
      </c>
      <c r="C2472" t="s">
        <v>4012</v>
      </c>
      <c r="D2472" s="11" t="s">
        <v>2182</v>
      </c>
      <c r="E2472" t="s">
        <v>2594</v>
      </c>
    </row>
    <row r="2473" spans="1:5">
      <c r="A2473" s="11">
        <v>1907</v>
      </c>
      <c r="B2473" s="11">
        <v>81</v>
      </c>
      <c r="C2473" t="s">
        <v>4013</v>
      </c>
      <c r="D2473" s="11" t="s">
        <v>2505</v>
      </c>
      <c r="E2473" t="s">
        <v>128</v>
      </c>
    </row>
    <row r="2474" spans="1:5">
      <c r="A2474" s="11">
        <v>4138</v>
      </c>
      <c r="B2474" s="11">
        <v>0</v>
      </c>
      <c r="C2474" t="s">
        <v>10763</v>
      </c>
      <c r="D2474" s="11" t="s">
        <v>8013</v>
      </c>
      <c r="E2474" t="s">
        <v>130</v>
      </c>
    </row>
    <row r="2475" spans="1:5">
      <c r="A2475" s="11">
        <v>663</v>
      </c>
      <c r="B2475" s="11">
        <v>367</v>
      </c>
      <c r="C2475" t="s">
        <v>462</v>
      </c>
      <c r="D2475" s="11" t="s">
        <v>4014</v>
      </c>
      <c r="E2475" t="s">
        <v>123</v>
      </c>
    </row>
    <row r="2476" spans="1:5">
      <c r="A2476" s="11">
        <v>4138</v>
      </c>
      <c r="B2476" s="11">
        <v>0</v>
      </c>
      <c r="C2476" t="s">
        <v>10764</v>
      </c>
      <c r="D2476" s="11" t="s">
        <v>10311</v>
      </c>
      <c r="E2476" t="s">
        <v>747</v>
      </c>
    </row>
    <row r="2477" spans="1:5">
      <c r="A2477" s="11">
        <v>3078</v>
      </c>
      <c r="B2477" s="11">
        <v>14</v>
      </c>
      <c r="C2477" t="s">
        <v>10765</v>
      </c>
      <c r="D2477" s="11" t="s">
        <v>369</v>
      </c>
      <c r="E2477" t="s">
        <v>766</v>
      </c>
    </row>
    <row r="2478" spans="1:5">
      <c r="A2478" s="11">
        <v>1031</v>
      </c>
      <c r="B2478" s="11">
        <v>212</v>
      </c>
      <c r="C2478" t="s">
        <v>4015</v>
      </c>
      <c r="D2478" s="11" t="s">
        <v>1689</v>
      </c>
      <c r="E2478" t="s">
        <v>740</v>
      </c>
    </row>
    <row r="2479" spans="1:5">
      <c r="A2479" s="11">
        <v>3323</v>
      </c>
      <c r="B2479" s="11">
        <v>9</v>
      </c>
      <c r="C2479" t="s">
        <v>4016</v>
      </c>
      <c r="D2479" s="11" t="s">
        <v>4017</v>
      </c>
      <c r="E2479" t="s">
        <v>507</v>
      </c>
    </row>
    <row r="2480" spans="1:5">
      <c r="A2480" s="11">
        <v>3612</v>
      </c>
      <c r="B2480" s="11">
        <v>5</v>
      </c>
      <c r="C2480" t="s">
        <v>10766</v>
      </c>
      <c r="D2480" s="11" t="s">
        <v>5663</v>
      </c>
      <c r="E2480" t="s">
        <v>130</v>
      </c>
    </row>
    <row r="2481" spans="1:5">
      <c r="A2481" s="11">
        <v>2727</v>
      </c>
      <c r="B2481" s="11">
        <v>26</v>
      </c>
      <c r="C2481" t="s">
        <v>10767</v>
      </c>
      <c r="D2481" s="11" t="s">
        <v>3932</v>
      </c>
      <c r="E2481" t="s">
        <v>281</v>
      </c>
    </row>
    <row r="2482" spans="1:5">
      <c r="A2482" s="11">
        <v>4138</v>
      </c>
      <c r="B2482" s="11">
        <v>0</v>
      </c>
      <c r="C2482" t="s">
        <v>4018</v>
      </c>
      <c r="D2482" s="11" t="s">
        <v>4019</v>
      </c>
      <c r="E2482" t="s">
        <v>747</v>
      </c>
    </row>
    <row r="2483" spans="1:5">
      <c r="A2483" s="11">
        <v>184</v>
      </c>
      <c r="B2483" s="11">
        <v>960</v>
      </c>
      <c r="C2483" t="s">
        <v>10768</v>
      </c>
      <c r="D2483" s="11" t="s">
        <v>10769</v>
      </c>
      <c r="E2483" t="s">
        <v>1263</v>
      </c>
    </row>
    <row r="2484" spans="1:5">
      <c r="A2484" s="11">
        <v>4138</v>
      </c>
      <c r="B2484" s="11">
        <v>0</v>
      </c>
      <c r="C2484" t="s">
        <v>10768</v>
      </c>
      <c r="D2484" s="11" t="s">
        <v>3733</v>
      </c>
      <c r="E2484" t="s">
        <v>128</v>
      </c>
    </row>
    <row r="2485" spans="1:5">
      <c r="A2485" s="11">
        <v>457</v>
      </c>
      <c r="B2485" s="11">
        <v>537</v>
      </c>
      <c r="C2485" t="s">
        <v>463</v>
      </c>
      <c r="D2485" s="11" t="s">
        <v>464</v>
      </c>
      <c r="E2485" t="s">
        <v>142</v>
      </c>
    </row>
    <row r="2486" spans="1:5">
      <c r="A2486" s="11">
        <v>3323</v>
      </c>
      <c r="B2486" s="11">
        <v>9</v>
      </c>
      <c r="C2486" t="s">
        <v>463</v>
      </c>
      <c r="D2486" s="11" t="s">
        <v>3974</v>
      </c>
      <c r="E2486" t="s">
        <v>744</v>
      </c>
    </row>
    <row r="2487" spans="1:5">
      <c r="A2487" s="11">
        <v>3809</v>
      </c>
      <c r="B2487" s="11">
        <v>3</v>
      </c>
      <c r="C2487" t="s">
        <v>10770</v>
      </c>
      <c r="D2487" s="11" t="s">
        <v>6566</v>
      </c>
      <c r="E2487" t="s">
        <v>740</v>
      </c>
    </row>
    <row r="2488" spans="1:5">
      <c r="A2488" s="11">
        <v>1408</v>
      </c>
      <c r="B2488" s="11">
        <v>140</v>
      </c>
      <c r="C2488" t="s">
        <v>4021</v>
      </c>
      <c r="D2488" s="11" t="s">
        <v>2936</v>
      </c>
      <c r="E2488" t="s">
        <v>268</v>
      </c>
    </row>
    <row r="2489" spans="1:5">
      <c r="A2489" s="11">
        <v>2270</v>
      </c>
      <c r="B2489" s="11">
        <v>50</v>
      </c>
      <c r="C2489" t="s">
        <v>4022</v>
      </c>
      <c r="D2489" s="11" t="s">
        <v>4023</v>
      </c>
      <c r="E2489" t="s">
        <v>164</v>
      </c>
    </row>
    <row r="2490" spans="1:5">
      <c r="A2490" s="11">
        <v>3386</v>
      </c>
      <c r="B2490" s="11">
        <v>8</v>
      </c>
      <c r="C2490" t="s">
        <v>10771</v>
      </c>
      <c r="D2490" s="11" t="s">
        <v>6566</v>
      </c>
      <c r="E2490" t="s">
        <v>1826</v>
      </c>
    </row>
    <row r="2491" spans="1:5">
      <c r="A2491" s="11">
        <v>3518</v>
      </c>
      <c r="B2491" s="11">
        <v>6</v>
      </c>
      <c r="C2491" t="s">
        <v>10772</v>
      </c>
      <c r="D2491" s="11" t="s">
        <v>5789</v>
      </c>
      <c r="E2491" t="s">
        <v>4766</v>
      </c>
    </row>
    <row r="2492" spans="1:5">
      <c r="A2492" s="11">
        <v>3386</v>
      </c>
      <c r="B2492" s="11">
        <v>8</v>
      </c>
      <c r="C2492" t="s">
        <v>10773</v>
      </c>
      <c r="D2492" s="11" t="s">
        <v>10774</v>
      </c>
      <c r="E2492" t="s">
        <v>2863</v>
      </c>
    </row>
    <row r="2493" spans="1:5">
      <c r="A2493" s="11">
        <v>2609</v>
      </c>
      <c r="B2493" s="11">
        <v>30</v>
      </c>
      <c r="C2493" t="s">
        <v>4025</v>
      </c>
      <c r="D2493" s="11" t="s">
        <v>4026</v>
      </c>
      <c r="E2493" t="s">
        <v>739</v>
      </c>
    </row>
    <row r="2494" spans="1:5">
      <c r="A2494" s="11">
        <v>3078</v>
      </c>
      <c r="B2494" s="11">
        <v>14</v>
      </c>
      <c r="C2494" t="s">
        <v>10775</v>
      </c>
      <c r="D2494" s="11" t="s">
        <v>3160</v>
      </c>
      <c r="E2494" t="s">
        <v>2329</v>
      </c>
    </row>
    <row r="2495" spans="1:5">
      <c r="A2495" s="11">
        <v>4138</v>
      </c>
      <c r="B2495" s="11">
        <v>0</v>
      </c>
      <c r="C2495" t="s">
        <v>10776</v>
      </c>
      <c r="D2495" s="11" t="s">
        <v>6688</v>
      </c>
      <c r="E2495" t="s">
        <v>142</v>
      </c>
    </row>
    <row r="2496" spans="1:5">
      <c r="A2496" s="11">
        <v>4138</v>
      </c>
      <c r="B2496" s="11">
        <v>0</v>
      </c>
      <c r="C2496" t="s">
        <v>10777</v>
      </c>
      <c r="D2496" s="11" t="s">
        <v>3163</v>
      </c>
      <c r="E2496" t="s">
        <v>1131</v>
      </c>
    </row>
    <row r="2497" spans="1:5">
      <c r="A2497" s="11">
        <v>3896</v>
      </c>
      <c r="B2497" s="11">
        <v>2</v>
      </c>
      <c r="C2497" t="s">
        <v>10778</v>
      </c>
      <c r="D2497" s="11" t="s">
        <v>4369</v>
      </c>
      <c r="E2497" t="s">
        <v>978</v>
      </c>
    </row>
    <row r="2498" spans="1:5">
      <c r="A2498" s="11">
        <v>1829</v>
      </c>
      <c r="B2498" s="11">
        <v>89</v>
      </c>
      <c r="C2498" t="s">
        <v>4027</v>
      </c>
      <c r="D2498" s="11" t="s">
        <v>4028</v>
      </c>
      <c r="E2498" t="s">
        <v>763</v>
      </c>
    </row>
    <row r="2499" spans="1:5">
      <c r="A2499" s="11">
        <v>4138</v>
      </c>
      <c r="B2499" s="11">
        <v>0</v>
      </c>
      <c r="C2499" t="s">
        <v>10779</v>
      </c>
      <c r="D2499" s="11" t="s">
        <v>10024</v>
      </c>
      <c r="E2499" t="s">
        <v>997</v>
      </c>
    </row>
    <row r="2500" spans="1:5">
      <c r="A2500" s="11">
        <v>1442</v>
      </c>
      <c r="B2500" s="11">
        <v>135</v>
      </c>
      <c r="C2500" t="s">
        <v>4029</v>
      </c>
      <c r="D2500" s="11" t="s">
        <v>4030</v>
      </c>
      <c r="E2500" t="s">
        <v>790</v>
      </c>
    </row>
    <row r="2501" spans="1:5">
      <c r="A2501" s="11">
        <v>1739</v>
      </c>
      <c r="B2501" s="11">
        <v>98</v>
      </c>
      <c r="C2501" t="s">
        <v>4031</v>
      </c>
      <c r="D2501" s="11" t="s">
        <v>2731</v>
      </c>
      <c r="E2501" t="s">
        <v>142</v>
      </c>
    </row>
    <row r="2502" spans="1:5">
      <c r="A2502" s="11">
        <v>4138</v>
      </c>
      <c r="B2502" s="11">
        <v>0</v>
      </c>
      <c r="C2502" t="s">
        <v>10780</v>
      </c>
      <c r="D2502" s="11" t="s">
        <v>6965</v>
      </c>
      <c r="E2502" t="s">
        <v>2489</v>
      </c>
    </row>
    <row r="2503" spans="1:5">
      <c r="A2503" s="11">
        <v>1067</v>
      </c>
      <c r="B2503" s="11">
        <v>205</v>
      </c>
      <c r="C2503" t="s">
        <v>4032</v>
      </c>
      <c r="D2503" s="11" t="s">
        <v>4033</v>
      </c>
      <c r="E2503" t="s">
        <v>412</v>
      </c>
    </row>
    <row r="2504" spans="1:5">
      <c r="A2504" s="11">
        <v>1702</v>
      </c>
      <c r="B2504" s="11">
        <v>101</v>
      </c>
      <c r="C2504" t="s">
        <v>1648</v>
      </c>
      <c r="D2504" s="11" t="s">
        <v>4034</v>
      </c>
      <c r="E2504" t="s">
        <v>130</v>
      </c>
    </row>
    <row r="2505" spans="1:5">
      <c r="A2505" s="11">
        <v>280</v>
      </c>
      <c r="B2505" s="11">
        <v>781</v>
      </c>
      <c r="C2505" t="s">
        <v>1218</v>
      </c>
      <c r="D2505" s="11" t="s">
        <v>296</v>
      </c>
      <c r="E2505" t="s">
        <v>1219</v>
      </c>
    </row>
    <row r="2506" spans="1:5">
      <c r="A2506" s="11">
        <v>686</v>
      </c>
      <c r="B2506" s="11">
        <v>347</v>
      </c>
      <c r="C2506" t="s">
        <v>1649</v>
      </c>
      <c r="D2506" s="11" t="s">
        <v>1607</v>
      </c>
      <c r="E2506" t="s">
        <v>130</v>
      </c>
    </row>
    <row r="2507" spans="1:5">
      <c r="A2507" s="11">
        <v>4138</v>
      </c>
      <c r="B2507" s="11">
        <v>0</v>
      </c>
      <c r="C2507" t="s">
        <v>10781</v>
      </c>
      <c r="D2507" s="11" t="s">
        <v>2363</v>
      </c>
      <c r="E2507" t="s">
        <v>846</v>
      </c>
    </row>
    <row r="2508" spans="1:5">
      <c r="A2508" s="11">
        <v>2253</v>
      </c>
      <c r="B2508" s="11">
        <v>51</v>
      </c>
      <c r="C2508" t="s">
        <v>10782</v>
      </c>
      <c r="D2508" s="11" t="s">
        <v>4036</v>
      </c>
      <c r="E2508" t="s">
        <v>1150</v>
      </c>
    </row>
    <row r="2509" spans="1:5">
      <c r="A2509" s="11">
        <v>4138</v>
      </c>
      <c r="B2509" s="11">
        <v>0</v>
      </c>
      <c r="C2509" t="s">
        <v>4037</v>
      </c>
      <c r="D2509" s="11" t="s">
        <v>4038</v>
      </c>
      <c r="E2509" t="s">
        <v>128</v>
      </c>
    </row>
    <row r="2510" spans="1:5">
      <c r="A2510" s="11">
        <v>3896</v>
      </c>
      <c r="B2510" s="11">
        <v>2</v>
      </c>
      <c r="C2510" t="s">
        <v>7982</v>
      </c>
      <c r="D2510" s="11" t="s">
        <v>4659</v>
      </c>
      <c r="E2510" t="s">
        <v>128</v>
      </c>
    </row>
    <row r="2511" spans="1:5">
      <c r="A2511" s="11">
        <v>3159</v>
      </c>
      <c r="B2511" s="11">
        <v>12</v>
      </c>
      <c r="C2511" t="s">
        <v>7983</v>
      </c>
      <c r="D2511" s="11" t="s">
        <v>4038</v>
      </c>
      <c r="E2511" t="s">
        <v>1046</v>
      </c>
    </row>
    <row r="2512" spans="1:5">
      <c r="A2512" s="11">
        <v>518</v>
      </c>
      <c r="B2512" s="11">
        <v>474</v>
      </c>
      <c r="C2512" t="s">
        <v>1220</v>
      </c>
      <c r="D2512" s="11" t="s">
        <v>1221</v>
      </c>
      <c r="E2512" t="s">
        <v>1131</v>
      </c>
    </row>
    <row r="2513" spans="1:5">
      <c r="A2513" s="11">
        <v>279</v>
      </c>
      <c r="B2513" s="11">
        <v>782</v>
      </c>
      <c r="C2513" t="s">
        <v>7985</v>
      </c>
      <c r="D2513" s="11" t="s">
        <v>1223</v>
      </c>
      <c r="E2513" t="s">
        <v>10662</v>
      </c>
    </row>
    <row r="2514" spans="1:5">
      <c r="A2514" s="11">
        <v>1170</v>
      </c>
      <c r="B2514" s="11">
        <v>184</v>
      </c>
      <c r="C2514" t="s">
        <v>4040</v>
      </c>
      <c r="D2514" s="11" t="s">
        <v>4041</v>
      </c>
      <c r="E2514" t="s">
        <v>2693</v>
      </c>
    </row>
    <row r="2515" spans="1:5">
      <c r="A2515" s="11">
        <v>18</v>
      </c>
      <c r="B2515" s="11">
        <v>1678</v>
      </c>
      <c r="C2515" t="s">
        <v>1224</v>
      </c>
      <c r="D2515" s="11" t="s">
        <v>1225</v>
      </c>
      <c r="E2515" t="s">
        <v>122</v>
      </c>
    </row>
    <row r="2516" spans="1:5">
      <c r="A2516" s="11">
        <v>2693</v>
      </c>
      <c r="B2516" s="11">
        <v>27</v>
      </c>
      <c r="C2516" t="s">
        <v>10783</v>
      </c>
      <c r="D2516" s="11" t="s">
        <v>1211</v>
      </c>
      <c r="E2516" t="s">
        <v>128</v>
      </c>
    </row>
    <row r="2517" spans="1:5">
      <c r="A2517" s="11">
        <v>4138</v>
      </c>
      <c r="B2517" s="11">
        <v>0</v>
      </c>
      <c r="C2517" t="s">
        <v>7986</v>
      </c>
      <c r="D2517" s="11" t="s">
        <v>7987</v>
      </c>
      <c r="E2517" t="s">
        <v>769</v>
      </c>
    </row>
    <row r="2518" spans="1:5">
      <c r="A2518" s="11">
        <v>120</v>
      </c>
      <c r="B2518" s="11">
        <v>1154</v>
      </c>
      <c r="C2518" t="s">
        <v>1226</v>
      </c>
      <c r="D2518" s="11" t="s">
        <v>1227</v>
      </c>
      <c r="E2518" t="s">
        <v>1002</v>
      </c>
    </row>
    <row r="2519" spans="1:5">
      <c r="A2519" s="11">
        <v>1711</v>
      </c>
      <c r="B2519" s="11">
        <v>100</v>
      </c>
      <c r="C2519" t="s">
        <v>948</v>
      </c>
      <c r="D2519" s="11" t="s">
        <v>831</v>
      </c>
      <c r="E2519" t="s">
        <v>133</v>
      </c>
    </row>
    <row r="2520" spans="1:5">
      <c r="A2520" s="11">
        <v>537</v>
      </c>
      <c r="B2520" s="11">
        <v>457</v>
      </c>
      <c r="C2520" t="s">
        <v>10784</v>
      </c>
      <c r="D2520" s="11" t="s">
        <v>10785</v>
      </c>
      <c r="E2520" t="s">
        <v>138</v>
      </c>
    </row>
    <row r="2521" spans="1:5">
      <c r="A2521" s="11">
        <v>3386</v>
      </c>
      <c r="B2521" s="11">
        <v>8</v>
      </c>
      <c r="C2521" t="s">
        <v>10786</v>
      </c>
      <c r="D2521" s="11" t="s">
        <v>10787</v>
      </c>
      <c r="E2521" t="s">
        <v>996</v>
      </c>
    </row>
    <row r="2522" spans="1:5">
      <c r="A2522" s="11">
        <v>953</v>
      </c>
      <c r="B2522" s="11">
        <v>236</v>
      </c>
      <c r="C2522" t="s">
        <v>10788</v>
      </c>
      <c r="D2522" s="11" t="s">
        <v>451</v>
      </c>
      <c r="E2522" t="s">
        <v>142</v>
      </c>
    </row>
    <row r="2523" spans="1:5">
      <c r="A2523" s="11">
        <v>4138</v>
      </c>
      <c r="B2523" s="11">
        <v>0</v>
      </c>
      <c r="C2523" t="s">
        <v>10789</v>
      </c>
      <c r="D2523" s="11" t="s">
        <v>4300</v>
      </c>
      <c r="E2523" t="s">
        <v>744</v>
      </c>
    </row>
    <row r="2524" spans="1:5">
      <c r="A2524" s="11">
        <v>4138</v>
      </c>
      <c r="B2524" s="11">
        <v>0</v>
      </c>
      <c r="C2524" t="s">
        <v>10790</v>
      </c>
      <c r="D2524" s="11" t="s">
        <v>2848</v>
      </c>
      <c r="E2524" t="s">
        <v>175</v>
      </c>
    </row>
    <row r="2525" spans="1:5">
      <c r="A2525" s="11">
        <v>3809</v>
      </c>
      <c r="B2525" s="11">
        <v>3</v>
      </c>
      <c r="C2525" t="s">
        <v>7988</v>
      </c>
      <c r="D2525" s="11" t="s">
        <v>3075</v>
      </c>
      <c r="E2525" t="s">
        <v>128</v>
      </c>
    </row>
    <row r="2526" spans="1:5">
      <c r="A2526" s="11">
        <v>4017</v>
      </c>
      <c r="B2526" s="11">
        <v>1</v>
      </c>
      <c r="C2526" t="s">
        <v>10791</v>
      </c>
      <c r="D2526" s="11" t="s">
        <v>2940</v>
      </c>
      <c r="E2526" t="s">
        <v>215</v>
      </c>
    </row>
    <row r="2527" spans="1:5">
      <c r="A2527" s="11">
        <v>4017</v>
      </c>
      <c r="B2527" s="11">
        <v>1</v>
      </c>
      <c r="C2527" t="s">
        <v>4043</v>
      </c>
      <c r="D2527" s="11" t="s">
        <v>2641</v>
      </c>
      <c r="E2527" t="s">
        <v>306</v>
      </c>
    </row>
    <row r="2528" spans="1:5">
      <c r="A2528" s="11">
        <v>1639</v>
      </c>
      <c r="B2528" s="11">
        <v>107</v>
      </c>
      <c r="C2528" t="s">
        <v>4044</v>
      </c>
      <c r="D2528" s="11" t="s">
        <v>3809</v>
      </c>
      <c r="E2528" t="s">
        <v>184</v>
      </c>
    </row>
    <row r="2529" spans="1:5">
      <c r="A2529" s="11">
        <v>2053</v>
      </c>
      <c r="B2529" s="11">
        <v>67</v>
      </c>
      <c r="C2529" t="s">
        <v>10792</v>
      </c>
      <c r="D2529" s="11" t="s">
        <v>3809</v>
      </c>
      <c r="E2529" t="s">
        <v>739</v>
      </c>
    </row>
    <row r="2530" spans="1:5">
      <c r="A2530" s="11">
        <v>3709</v>
      </c>
      <c r="B2530" s="11">
        <v>4</v>
      </c>
      <c r="C2530" t="s">
        <v>10793</v>
      </c>
      <c r="D2530" s="11" t="s">
        <v>3482</v>
      </c>
      <c r="E2530" t="s">
        <v>3419</v>
      </c>
    </row>
    <row r="2531" spans="1:5">
      <c r="A2531" s="11">
        <v>4138</v>
      </c>
      <c r="B2531" s="11">
        <v>0</v>
      </c>
      <c r="C2531" t="s">
        <v>7989</v>
      </c>
      <c r="D2531" s="11" t="s">
        <v>7705</v>
      </c>
      <c r="E2531" t="s">
        <v>128</v>
      </c>
    </row>
    <row r="2532" spans="1:5">
      <c r="A2532" s="11">
        <v>4017</v>
      </c>
      <c r="B2532" s="11">
        <v>1</v>
      </c>
      <c r="C2532" t="s">
        <v>10794</v>
      </c>
      <c r="D2532" s="11" t="s">
        <v>8948</v>
      </c>
      <c r="E2532" t="s">
        <v>149</v>
      </c>
    </row>
    <row r="2533" spans="1:5">
      <c r="A2533" s="11">
        <v>1393</v>
      </c>
      <c r="B2533" s="11">
        <v>142</v>
      </c>
      <c r="C2533" t="s">
        <v>4045</v>
      </c>
      <c r="D2533" s="11" t="s">
        <v>4046</v>
      </c>
      <c r="E2533" t="s">
        <v>204</v>
      </c>
    </row>
    <row r="2534" spans="1:5">
      <c r="A2534" s="11">
        <v>2823</v>
      </c>
      <c r="B2534" s="11">
        <v>22</v>
      </c>
      <c r="C2534" t="s">
        <v>4047</v>
      </c>
      <c r="D2534" s="11" t="s">
        <v>2247</v>
      </c>
      <c r="E2534" t="s">
        <v>814</v>
      </c>
    </row>
    <row r="2535" spans="1:5">
      <c r="A2535" s="11">
        <v>1855</v>
      </c>
      <c r="B2535" s="11">
        <v>87</v>
      </c>
      <c r="C2535" t="s">
        <v>4048</v>
      </c>
      <c r="D2535" s="11" t="s">
        <v>4049</v>
      </c>
      <c r="E2535" t="s">
        <v>1285</v>
      </c>
    </row>
    <row r="2536" spans="1:5">
      <c r="A2536" s="11">
        <v>387</v>
      </c>
      <c r="B2536" s="11">
        <v>615</v>
      </c>
      <c r="C2536" t="s">
        <v>7990</v>
      </c>
      <c r="D2536" s="11" t="s">
        <v>7991</v>
      </c>
      <c r="E2536" t="s">
        <v>7679</v>
      </c>
    </row>
    <row r="2537" spans="1:5">
      <c r="A2537" s="11">
        <v>4138</v>
      </c>
      <c r="B2537" s="11">
        <v>0</v>
      </c>
      <c r="C2537" t="s">
        <v>10795</v>
      </c>
      <c r="D2537" s="11" t="s">
        <v>7957</v>
      </c>
      <c r="E2537" t="s">
        <v>884</v>
      </c>
    </row>
    <row r="2538" spans="1:5">
      <c r="A2538" s="11">
        <v>3612</v>
      </c>
      <c r="B2538" s="11">
        <v>5</v>
      </c>
      <c r="C2538" t="s">
        <v>10796</v>
      </c>
      <c r="D2538" s="11" t="s">
        <v>2477</v>
      </c>
      <c r="E2538" t="s">
        <v>1001</v>
      </c>
    </row>
    <row r="2539" spans="1:5">
      <c r="A2539" s="11">
        <v>3612</v>
      </c>
      <c r="B2539" s="11">
        <v>5</v>
      </c>
      <c r="C2539" t="s">
        <v>10797</v>
      </c>
      <c r="D2539" s="11" t="s">
        <v>8015</v>
      </c>
      <c r="E2539" t="s">
        <v>3797</v>
      </c>
    </row>
    <row r="2540" spans="1:5">
      <c r="A2540" s="11">
        <v>3159</v>
      </c>
      <c r="B2540" s="11">
        <v>12</v>
      </c>
      <c r="C2540" t="s">
        <v>7992</v>
      </c>
      <c r="D2540" s="11" t="s">
        <v>7957</v>
      </c>
      <c r="E2540" t="s">
        <v>740</v>
      </c>
    </row>
    <row r="2541" spans="1:5">
      <c r="A2541" s="11">
        <v>703</v>
      </c>
      <c r="B2541" s="11">
        <v>341</v>
      </c>
      <c r="C2541" t="s">
        <v>4050</v>
      </c>
      <c r="D2541" s="11" t="s">
        <v>4051</v>
      </c>
      <c r="E2541" t="s">
        <v>128</v>
      </c>
    </row>
    <row r="2542" spans="1:5">
      <c r="A2542" s="11">
        <v>222</v>
      </c>
      <c r="B2542" s="11">
        <v>894</v>
      </c>
      <c r="C2542" t="s">
        <v>1830</v>
      </c>
      <c r="D2542" s="11" t="s">
        <v>1827</v>
      </c>
      <c r="E2542" t="s">
        <v>128</v>
      </c>
    </row>
    <row r="2543" spans="1:5">
      <c r="A2543" s="11">
        <v>631</v>
      </c>
      <c r="B2543" s="11">
        <v>391</v>
      </c>
      <c r="C2543" t="s">
        <v>4052</v>
      </c>
      <c r="D2543" s="11" t="s">
        <v>4053</v>
      </c>
      <c r="E2543" t="s">
        <v>130</v>
      </c>
    </row>
    <row r="2544" spans="1:5">
      <c r="A2544" s="11">
        <v>4138</v>
      </c>
      <c r="B2544" s="11">
        <v>0</v>
      </c>
      <c r="C2544" t="s">
        <v>4054</v>
      </c>
      <c r="D2544" s="11" t="s">
        <v>2646</v>
      </c>
      <c r="E2544" t="s">
        <v>122</v>
      </c>
    </row>
    <row r="2545" spans="1:5">
      <c r="A2545" s="11">
        <v>1117</v>
      </c>
      <c r="B2545" s="11">
        <v>195</v>
      </c>
      <c r="C2545" t="s">
        <v>4055</v>
      </c>
      <c r="D2545" s="11" t="s">
        <v>4056</v>
      </c>
      <c r="E2545" t="s">
        <v>1566</v>
      </c>
    </row>
    <row r="2546" spans="1:5">
      <c r="A2546" s="11">
        <v>3255</v>
      </c>
      <c r="B2546" s="11">
        <v>10</v>
      </c>
      <c r="C2546" t="s">
        <v>4057</v>
      </c>
      <c r="D2546" s="11" t="s">
        <v>4058</v>
      </c>
      <c r="E2546" t="s">
        <v>128</v>
      </c>
    </row>
    <row r="2547" spans="1:5">
      <c r="A2547" s="11">
        <v>2921</v>
      </c>
      <c r="B2547" s="11">
        <v>19</v>
      </c>
      <c r="C2547" t="s">
        <v>4059</v>
      </c>
      <c r="D2547" s="11" t="s">
        <v>4060</v>
      </c>
      <c r="E2547" t="s">
        <v>128</v>
      </c>
    </row>
    <row r="2548" spans="1:5">
      <c r="A2548" s="11">
        <v>2847</v>
      </c>
      <c r="B2548" s="11">
        <v>21</v>
      </c>
      <c r="C2548" t="s">
        <v>10798</v>
      </c>
      <c r="D2548" s="11" t="s">
        <v>10173</v>
      </c>
      <c r="E2548" t="s">
        <v>1566</v>
      </c>
    </row>
    <row r="2549" spans="1:5">
      <c r="A2549" s="11">
        <v>4138</v>
      </c>
      <c r="B2549" s="11">
        <v>0</v>
      </c>
      <c r="C2549" t="s">
        <v>10798</v>
      </c>
      <c r="D2549" s="11" t="s">
        <v>2191</v>
      </c>
      <c r="E2549" t="s">
        <v>130</v>
      </c>
    </row>
    <row r="2550" spans="1:5">
      <c r="A2550" s="11">
        <v>2391</v>
      </c>
      <c r="B2550" s="11">
        <v>42</v>
      </c>
      <c r="C2550" t="s">
        <v>10799</v>
      </c>
      <c r="D2550" s="11" t="s">
        <v>7063</v>
      </c>
      <c r="E2550" t="s">
        <v>144</v>
      </c>
    </row>
    <row r="2551" spans="1:5">
      <c r="A2551" s="11">
        <v>3255</v>
      </c>
      <c r="B2551" s="11">
        <v>10</v>
      </c>
      <c r="C2551" t="s">
        <v>7993</v>
      </c>
      <c r="D2551" s="11" t="s">
        <v>2484</v>
      </c>
      <c r="E2551" t="s">
        <v>2570</v>
      </c>
    </row>
    <row r="2552" spans="1:5">
      <c r="A2552" s="11">
        <v>4138</v>
      </c>
      <c r="B2552" s="11">
        <v>0</v>
      </c>
      <c r="C2552" t="s">
        <v>10800</v>
      </c>
      <c r="D2552" s="11" t="s">
        <v>10801</v>
      </c>
      <c r="E2552" t="s">
        <v>997</v>
      </c>
    </row>
    <row r="2553" spans="1:5">
      <c r="A2553" s="11">
        <v>1767</v>
      </c>
      <c r="B2553" s="11">
        <v>95</v>
      </c>
      <c r="C2553" t="s">
        <v>7994</v>
      </c>
      <c r="D2553" s="11" t="s">
        <v>7995</v>
      </c>
      <c r="E2553" t="s">
        <v>2703</v>
      </c>
    </row>
    <row r="2554" spans="1:5">
      <c r="A2554" s="11">
        <v>2639</v>
      </c>
      <c r="B2554" s="11">
        <v>29</v>
      </c>
      <c r="C2554" t="s">
        <v>7996</v>
      </c>
      <c r="D2554" s="11" t="s">
        <v>3158</v>
      </c>
      <c r="E2554" t="s">
        <v>222</v>
      </c>
    </row>
    <row r="2555" spans="1:5">
      <c r="A2555" s="11">
        <v>1691</v>
      </c>
      <c r="B2555" s="11">
        <v>102</v>
      </c>
      <c r="C2555" t="s">
        <v>4062</v>
      </c>
      <c r="D2555" s="11" t="s">
        <v>2052</v>
      </c>
      <c r="E2555" t="s">
        <v>407</v>
      </c>
    </row>
    <row r="2556" spans="1:5">
      <c r="A2556" s="11">
        <v>4138</v>
      </c>
      <c r="B2556" s="11">
        <v>0</v>
      </c>
      <c r="C2556" t="s">
        <v>7997</v>
      </c>
      <c r="D2556" s="11" t="s">
        <v>3966</v>
      </c>
      <c r="E2556" t="s">
        <v>1880</v>
      </c>
    </row>
    <row r="2557" spans="1:5">
      <c r="A2557" s="11">
        <v>2957</v>
      </c>
      <c r="B2557" s="11">
        <v>18</v>
      </c>
      <c r="C2557" t="s">
        <v>10802</v>
      </c>
      <c r="D2557" s="11" t="s">
        <v>10650</v>
      </c>
      <c r="E2557" t="s">
        <v>128</v>
      </c>
    </row>
    <row r="2558" spans="1:5">
      <c r="A2558" s="11">
        <v>424</v>
      </c>
      <c r="B2558" s="11">
        <v>570</v>
      </c>
      <c r="C2558" t="s">
        <v>950</v>
      </c>
      <c r="D2558" s="11" t="s">
        <v>951</v>
      </c>
      <c r="E2558" t="s">
        <v>952</v>
      </c>
    </row>
    <row r="2559" spans="1:5">
      <c r="A2559" s="11">
        <v>264</v>
      </c>
      <c r="B2559" s="11">
        <v>808</v>
      </c>
      <c r="C2559" t="s">
        <v>1228</v>
      </c>
      <c r="D2559" s="11" t="s">
        <v>1229</v>
      </c>
      <c r="E2559" t="s">
        <v>1001</v>
      </c>
    </row>
    <row r="2560" spans="1:5">
      <c r="A2560" s="11">
        <v>3709</v>
      </c>
      <c r="B2560" s="11">
        <v>4</v>
      </c>
      <c r="C2560" t="s">
        <v>10803</v>
      </c>
      <c r="D2560" s="11" t="s">
        <v>5866</v>
      </c>
      <c r="E2560" t="s">
        <v>996</v>
      </c>
    </row>
    <row r="2561" spans="1:5">
      <c r="A2561" s="11">
        <v>3049</v>
      </c>
      <c r="B2561" s="11">
        <v>15</v>
      </c>
      <c r="C2561" t="s">
        <v>7998</v>
      </c>
      <c r="D2561" s="11" t="s">
        <v>3928</v>
      </c>
      <c r="E2561" t="s">
        <v>149</v>
      </c>
    </row>
    <row r="2562" spans="1:5">
      <c r="A2562" s="11">
        <v>764</v>
      </c>
      <c r="B2562" s="11">
        <v>310</v>
      </c>
      <c r="C2562" t="s">
        <v>4064</v>
      </c>
      <c r="D2562" s="11" t="s">
        <v>4065</v>
      </c>
      <c r="E2562" t="s">
        <v>128</v>
      </c>
    </row>
    <row r="2563" spans="1:5">
      <c r="A2563" s="11">
        <v>4138</v>
      </c>
      <c r="B2563" s="11">
        <v>0</v>
      </c>
      <c r="C2563" t="s">
        <v>10804</v>
      </c>
      <c r="D2563" s="11" t="s">
        <v>4604</v>
      </c>
      <c r="E2563" t="s">
        <v>10680</v>
      </c>
    </row>
    <row r="2564" spans="1:5">
      <c r="A2564" s="11">
        <v>376</v>
      </c>
      <c r="B2564" s="11">
        <v>625</v>
      </c>
      <c r="C2564" t="s">
        <v>1230</v>
      </c>
      <c r="D2564" s="11" t="s">
        <v>4066</v>
      </c>
      <c r="E2564" t="s">
        <v>996</v>
      </c>
    </row>
    <row r="2565" spans="1:5">
      <c r="A2565" s="11">
        <v>4138</v>
      </c>
      <c r="B2565" s="11">
        <v>0</v>
      </c>
      <c r="C2565" t="s">
        <v>7999</v>
      </c>
      <c r="D2565" s="11" t="s">
        <v>7263</v>
      </c>
      <c r="E2565" t="s">
        <v>124</v>
      </c>
    </row>
    <row r="2566" spans="1:5">
      <c r="A2566" s="11">
        <v>4138</v>
      </c>
      <c r="B2566" s="11">
        <v>0</v>
      </c>
      <c r="C2566" t="s">
        <v>8000</v>
      </c>
      <c r="D2566" s="11" t="s">
        <v>6810</v>
      </c>
      <c r="E2566" t="s">
        <v>2805</v>
      </c>
    </row>
    <row r="2567" spans="1:5">
      <c r="A2567" s="11">
        <v>2053</v>
      </c>
      <c r="B2567" s="11">
        <v>67</v>
      </c>
      <c r="C2567" t="s">
        <v>10805</v>
      </c>
      <c r="D2567" s="11" t="s">
        <v>3138</v>
      </c>
      <c r="E2567" t="s">
        <v>10806</v>
      </c>
    </row>
    <row r="2568" spans="1:5">
      <c r="A2568" s="11">
        <v>3323</v>
      </c>
      <c r="B2568" s="11">
        <v>9</v>
      </c>
      <c r="C2568" t="s">
        <v>8001</v>
      </c>
      <c r="D2568" s="11" t="s">
        <v>2557</v>
      </c>
      <c r="E2568" t="s">
        <v>2095</v>
      </c>
    </row>
    <row r="2569" spans="1:5">
      <c r="A2569" s="11">
        <v>4138</v>
      </c>
      <c r="B2569" s="11">
        <v>0</v>
      </c>
      <c r="C2569" t="s">
        <v>10807</v>
      </c>
      <c r="D2569" s="11" t="s">
        <v>9884</v>
      </c>
      <c r="E2569" t="s">
        <v>407</v>
      </c>
    </row>
    <row r="2570" spans="1:5">
      <c r="A2570" s="11">
        <v>1486</v>
      </c>
      <c r="B2570" s="11">
        <v>127</v>
      </c>
      <c r="C2570" t="s">
        <v>4067</v>
      </c>
      <c r="D2570" s="11" t="s">
        <v>3298</v>
      </c>
      <c r="E2570" t="s">
        <v>128</v>
      </c>
    </row>
    <row r="2571" spans="1:5">
      <c r="A2571" s="11">
        <v>3255</v>
      </c>
      <c r="B2571" s="11">
        <v>10</v>
      </c>
      <c r="C2571" t="s">
        <v>8002</v>
      </c>
      <c r="D2571" s="11" t="s">
        <v>3268</v>
      </c>
      <c r="E2571" t="s">
        <v>142</v>
      </c>
    </row>
    <row r="2572" spans="1:5">
      <c r="A2572" s="11">
        <v>2798</v>
      </c>
      <c r="B2572" s="11">
        <v>23</v>
      </c>
      <c r="C2572" t="s">
        <v>10808</v>
      </c>
      <c r="D2572" s="11" t="s">
        <v>8938</v>
      </c>
      <c r="E2572" t="s">
        <v>997</v>
      </c>
    </row>
    <row r="2573" spans="1:5">
      <c r="A2573" s="11">
        <v>3024</v>
      </c>
      <c r="B2573" s="11">
        <v>16</v>
      </c>
      <c r="C2573" t="s">
        <v>4069</v>
      </c>
      <c r="D2573" s="11" t="s">
        <v>3255</v>
      </c>
      <c r="E2573" t="s">
        <v>138</v>
      </c>
    </row>
    <row r="2574" spans="1:5">
      <c r="A2574" s="11">
        <v>4138</v>
      </c>
      <c r="B2574" s="11">
        <v>0</v>
      </c>
      <c r="C2574" t="s">
        <v>10809</v>
      </c>
      <c r="D2574" s="11" t="s">
        <v>10810</v>
      </c>
      <c r="E2574" t="s">
        <v>1172</v>
      </c>
    </row>
    <row r="2575" spans="1:5">
      <c r="A2575" s="11">
        <v>2888</v>
      </c>
      <c r="B2575" s="11">
        <v>20</v>
      </c>
      <c r="C2575" t="s">
        <v>4070</v>
      </c>
      <c r="D2575" s="11" t="s">
        <v>4071</v>
      </c>
      <c r="E2575" t="s">
        <v>145</v>
      </c>
    </row>
    <row r="2576" spans="1:5">
      <c r="A2576" s="11">
        <v>152</v>
      </c>
      <c r="B2576" s="11">
        <v>1057</v>
      </c>
      <c r="C2576" t="s">
        <v>1651</v>
      </c>
      <c r="D2576" s="11" t="s">
        <v>1652</v>
      </c>
      <c r="E2576" t="s">
        <v>122</v>
      </c>
    </row>
    <row r="2577" spans="1:5">
      <c r="A2577" s="11">
        <v>4138</v>
      </c>
      <c r="B2577" s="11">
        <v>0</v>
      </c>
      <c r="C2577" t="s">
        <v>10811</v>
      </c>
      <c r="D2577" s="11" t="s">
        <v>10812</v>
      </c>
      <c r="E2577" t="s">
        <v>136</v>
      </c>
    </row>
    <row r="2578" spans="1:5">
      <c r="A2578" s="11">
        <v>3709</v>
      </c>
      <c r="B2578" s="11">
        <v>4</v>
      </c>
      <c r="C2578" t="s">
        <v>10813</v>
      </c>
      <c r="D2578" s="11" t="s">
        <v>5273</v>
      </c>
      <c r="E2578" t="s">
        <v>128</v>
      </c>
    </row>
    <row r="2579" spans="1:5">
      <c r="A2579" s="11">
        <v>1423</v>
      </c>
      <c r="B2579" s="11">
        <v>138</v>
      </c>
      <c r="C2579" t="s">
        <v>4072</v>
      </c>
      <c r="D2579" s="11" t="s">
        <v>4073</v>
      </c>
      <c r="E2579" t="s">
        <v>123</v>
      </c>
    </row>
    <row r="2580" spans="1:5">
      <c r="A2580" s="11">
        <v>1280</v>
      </c>
      <c r="B2580" s="11">
        <v>161</v>
      </c>
      <c r="C2580" t="s">
        <v>4075</v>
      </c>
      <c r="D2580" s="11" t="s">
        <v>2888</v>
      </c>
      <c r="E2580" t="s">
        <v>162</v>
      </c>
    </row>
    <row r="2581" spans="1:5">
      <c r="A2581" s="11">
        <v>4138</v>
      </c>
      <c r="B2581" s="11">
        <v>0</v>
      </c>
      <c r="C2581" t="s">
        <v>10814</v>
      </c>
      <c r="D2581" s="11" t="s">
        <v>8308</v>
      </c>
      <c r="E2581" t="s">
        <v>128</v>
      </c>
    </row>
    <row r="2582" spans="1:5">
      <c r="A2582" s="11">
        <v>3078</v>
      </c>
      <c r="B2582" s="11">
        <v>14</v>
      </c>
      <c r="C2582" t="s">
        <v>10815</v>
      </c>
      <c r="D2582" s="11" t="s">
        <v>5283</v>
      </c>
      <c r="E2582" t="s">
        <v>144</v>
      </c>
    </row>
    <row r="2583" spans="1:5">
      <c r="A2583" s="11">
        <v>4138</v>
      </c>
      <c r="B2583" s="11">
        <v>0</v>
      </c>
      <c r="C2583" t="s">
        <v>10816</v>
      </c>
      <c r="D2583" s="11" t="s">
        <v>10817</v>
      </c>
      <c r="E2583" t="s">
        <v>136</v>
      </c>
    </row>
    <row r="2584" spans="1:5">
      <c r="A2584" s="11">
        <v>185</v>
      </c>
      <c r="B2584" s="11">
        <v>959</v>
      </c>
      <c r="C2584" t="s">
        <v>1831</v>
      </c>
      <c r="D2584" s="11" t="s">
        <v>1366</v>
      </c>
      <c r="E2584" t="s">
        <v>761</v>
      </c>
    </row>
    <row r="2585" spans="1:5">
      <c r="A2585" s="11">
        <v>3159</v>
      </c>
      <c r="B2585" s="11">
        <v>12</v>
      </c>
      <c r="C2585" t="s">
        <v>10818</v>
      </c>
      <c r="D2585" s="11" t="s">
        <v>2907</v>
      </c>
      <c r="E2585" t="s">
        <v>10585</v>
      </c>
    </row>
    <row r="2586" spans="1:5">
      <c r="A2586" s="11">
        <v>3386</v>
      </c>
      <c r="B2586" s="11">
        <v>8</v>
      </c>
      <c r="C2586" t="s">
        <v>8003</v>
      </c>
      <c r="D2586" s="11" t="s">
        <v>8004</v>
      </c>
      <c r="E2586" t="s">
        <v>128</v>
      </c>
    </row>
    <row r="2587" spans="1:5">
      <c r="A2587" s="11">
        <v>1656</v>
      </c>
      <c r="B2587" s="11">
        <v>105</v>
      </c>
      <c r="C2587" t="s">
        <v>4078</v>
      </c>
      <c r="D2587" s="11" t="s">
        <v>4079</v>
      </c>
      <c r="E2587" t="s">
        <v>1183</v>
      </c>
    </row>
    <row r="2588" spans="1:5">
      <c r="A2588" s="11">
        <v>2253</v>
      </c>
      <c r="B2588" s="11">
        <v>51</v>
      </c>
      <c r="C2588" t="s">
        <v>4080</v>
      </c>
      <c r="D2588" s="11" t="s">
        <v>2120</v>
      </c>
      <c r="E2588" t="s">
        <v>1001</v>
      </c>
    </row>
    <row r="2589" spans="1:5">
      <c r="A2589" s="11">
        <v>2159</v>
      </c>
      <c r="B2589" s="11">
        <v>59</v>
      </c>
      <c r="C2589" t="s">
        <v>4082</v>
      </c>
      <c r="D2589" s="11" t="s">
        <v>4083</v>
      </c>
      <c r="E2589" t="s">
        <v>752</v>
      </c>
    </row>
    <row r="2590" spans="1:5">
      <c r="A2590" s="11">
        <v>4017</v>
      </c>
      <c r="B2590" s="11">
        <v>1</v>
      </c>
      <c r="C2590" t="s">
        <v>10819</v>
      </c>
      <c r="D2590" s="11" t="s">
        <v>2224</v>
      </c>
      <c r="E2590" t="s">
        <v>184</v>
      </c>
    </row>
    <row r="2591" spans="1:5">
      <c r="A2591" s="11">
        <v>2217</v>
      </c>
      <c r="B2591" s="11">
        <v>54</v>
      </c>
      <c r="C2591" t="s">
        <v>1752</v>
      </c>
      <c r="D2591" s="11" t="s">
        <v>201</v>
      </c>
      <c r="E2591" t="s">
        <v>128</v>
      </c>
    </row>
    <row r="2592" spans="1:5">
      <c r="A2592" s="11">
        <v>3204</v>
      </c>
      <c r="B2592" s="11">
        <v>11</v>
      </c>
      <c r="C2592" t="s">
        <v>8005</v>
      </c>
      <c r="D2592" s="11" t="s">
        <v>8006</v>
      </c>
      <c r="E2592" t="s">
        <v>138</v>
      </c>
    </row>
    <row r="2593" spans="1:5">
      <c r="A2593" s="11">
        <v>491</v>
      </c>
      <c r="B2593" s="11">
        <v>503</v>
      </c>
      <c r="C2593" t="s">
        <v>4084</v>
      </c>
      <c r="D2593" s="11" t="s">
        <v>1408</v>
      </c>
      <c r="E2593" t="s">
        <v>539</v>
      </c>
    </row>
    <row r="2594" spans="1:5">
      <c r="A2594" s="11">
        <v>4138</v>
      </c>
      <c r="B2594" s="11">
        <v>0</v>
      </c>
      <c r="C2594" t="s">
        <v>10820</v>
      </c>
      <c r="D2594" s="11" t="s">
        <v>4223</v>
      </c>
      <c r="E2594" t="s">
        <v>169</v>
      </c>
    </row>
    <row r="2595" spans="1:5">
      <c r="A2595" s="11">
        <v>2205</v>
      </c>
      <c r="B2595" s="11">
        <v>55</v>
      </c>
      <c r="C2595" t="s">
        <v>4085</v>
      </c>
      <c r="D2595" s="11" t="s">
        <v>4086</v>
      </c>
      <c r="E2595" t="s">
        <v>169</v>
      </c>
    </row>
    <row r="2596" spans="1:5">
      <c r="A2596" s="11">
        <v>3445</v>
      </c>
      <c r="B2596" s="11">
        <v>7</v>
      </c>
      <c r="C2596" t="s">
        <v>8007</v>
      </c>
      <c r="D2596" s="11" t="s">
        <v>4538</v>
      </c>
      <c r="E2596" t="s">
        <v>128</v>
      </c>
    </row>
    <row r="2597" spans="1:5">
      <c r="A2597" s="11">
        <v>884</v>
      </c>
      <c r="B2597" s="11">
        <v>261</v>
      </c>
      <c r="C2597" t="s">
        <v>4087</v>
      </c>
      <c r="D2597" s="11" t="s">
        <v>4088</v>
      </c>
      <c r="E2597" t="s">
        <v>142</v>
      </c>
    </row>
    <row r="2598" spans="1:5">
      <c r="A2598" s="11">
        <v>255</v>
      </c>
      <c r="B2598" s="11">
        <v>824</v>
      </c>
      <c r="C2598" t="s">
        <v>4089</v>
      </c>
      <c r="D2598" s="11" t="s">
        <v>1577</v>
      </c>
      <c r="E2598" t="s">
        <v>1482</v>
      </c>
    </row>
    <row r="2599" spans="1:5">
      <c r="A2599" s="11">
        <v>3709</v>
      </c>
      <c r="B2599" s="11">
        <v>4</v>
      </c>
      <c r="C2599" t="s">
        <v>10821</v>
      </c>
      <c r="D2599" s="11" t="s">
        <v>8511</v>
      </c>
      <c r="E2599" t="s">
        <v>149</v>
      </c>
    </row>
    <row r="2600" spans="1:5">
      <c r="A2600" s="11">
        <v>3709</v>
      </c>
      <c r="B2600" s="11">
        <v>4</v>
      </c>
      <c r="C2600" t="s">
        <v>10822</v>
      </c>
      <c r="D2600" s="11" t="s">
        <v>10823</v>
      </c>
      <c r="E2600" t="s">
        <v>3611</v>
      </c>
    </row>
    <row r="2601" spans="1:5">
      <c r="A2601" s="11">
        <v>1618</v>
      </c>
      <c r="B2601" s="11">
        <v>109</v>
      </c>
      <c r="C2601" t="s">
        <v>4090</v>
      </c>
      <c r="D2601" s="11" t="s">
        <v>4091</v>
      </c>
      <c r="E2601" t="s">
        <v>814</v>
      </c>
    </row>
    <row r="2602" spans="1:5">
      <c r="A2602" s="11">
        <v>3159</v>
      </c>
      <c r="B2602" s="11">
        <v>12</v>
      </c>
      <c r="C2602" t="s">
        <v>8008</v>
      </c>
      <c r="D2602" s="11" t="s">
        <v>2137</v>
      </c>
      <c r="E2602" t="s">
        <v>10240</v>
      </c>
    </row>
    <row r="2603" spans="1:5">
      <c r="A2603" s="11">
        <v>4017</v>
      </c>
      <c r="B2603" s="11">
        <v>1</v>
      </c>
      <c r="C2603" t="s">
        <v>4092</v>
      </c>
      <c r="D2603" s="11" t="s">
        <v>3543</v>
      </c>
      <c r="E2603" t="s">
        <v>122</v>
      </c>
    </row>
    <row r="2604" spans="1:5">
      <c r="A2604" s="11">
        <v>419</v>
      </c>
      <c r="B2604" s="11">
        <v>575</v>
      </c>
      <c r="C2604" t="s">
        <v>4093</v>
      </c>
      <c r="D2604" s="11" t="s">
        <v>1869</v>
      </c>
      <c r="E2604" t="s">
        <v>132</v>
      </c>
    </row>
    <row r="2605" spans="1:5">
      <c r="A2605" s="11">
        <v>4138</v>
      </c>
      <c r="B2605" s="11">
        <v>0</v>
      </c>
      <c r="C2605" t="s">
        <v>4094</v>
      </c>
      <c r="D2605" s="11" t="s">
        <v>2206</v>
      </c>
      <c r="E2605" t="s">
        <v>130</v>
      </c>
    </row>
    <row r="2606" spans="1:5">
      <c r="A2606" s="11">
        <v>4138</v>
      </c>
      <c r="B2606" s="11">
        <v>0</v>
      </c>
      <c r="C2606" t="s">
        <v>8009</v>
      </c>
      <c r="D2606" s="11" t="s">
        <v>3932</v>
      </c>
      <c r="E2606" t="s">
        <v>1907</v>
      </c>
    </row>
    <row r="2607" spans="1:5">
      <c r="A2607" s="11">
        <v>619</v>
      </c>
      <c r="B2607" s="11">
        <v>399</v>
      </c>
      <c r="C2607" t="s">
        <v>10824</v>
      </c>
      <c r="D2607" s="11" t="s">
        <v>10825</v>
      </c>
      <c r="E2607" t="s">
        <v>1131</v>
      </c>
    </row>
    <row r="2608" spans="1:5">
      <c r="A2608" s="11">
        <v>4138</v>
      </c>
      <c r="B2608" s="11">
        <v>0</v>
      </c>
      <c r="C2608" t="s">
        <v>10826</v>
      </c>
      <c r="D2608" s="11" t="s">
        <v>8059</v>
      </c>
      <c r="E2608" t="s">
        <v>2863</v>
      </c>
    </row>
    <row r="2609" spans="1:5">
      <c r="A2609" s="11">
        <v>2513</v>
      </c>
      <c r="B2609" s="11">
        <v>35</v>
      </c>
      <c r="C2609" t="s">
        <v>10827</v>
      </c>
      <c r="D2609" s="11" t="s">
        <v>10828</v>
      </c>
      <c r="E2609" t="s">
        <v>122</v>
      </c>
    </row>
    <row r="2610" spans="1:5">
      <c r="A2610" s="11">
        <v>1289</v>
      </c>
      <c r="B2610" s="11">
        <v>158</v>
      </c>
      <c r="C2610" t="s">
        <v>4095</v>
      </c>
      <c r="D2610" s="11" t="s">
        <v>2670</v>
      </c>
      <c r="E2610" t="s">
        <v>137</v>
      </c>
    </row>
    <row r="2611" spans="1:5">
      <c r="A2611" s="11">
        <v>1303</v>
      </c>
      <c r="B2611" s="11">
        <v>156</v>
      </c>
      <c r="C2611" t="s">
        <v>10829</v>
      </c>
      <c r="D2611" s="11" t="s">
        <v>10830</v>
      </c>
      <c r="E2611" t="s">
        <v>10831</v>
      </c>
    </row>
    <row r="2612" spans="1:5">
      <c r="A2612" s="11">
        <v>4138</v>
      </c>
      <c r="B2612" s="11">
        <v>0</v>
      </c>
      <c r="C2612" t="s">
        <v>10832</v>
      </c>
      <c r="D2612" s="11" t="s">
        <v>4086</v>
      </c>
      <c r="E2612" t="s">
        <v>740</v>
      </c>
    </row>
    <row r="2613" spans="1:5">
      <c r="A2613" s="11">
        <v>2592</v>
      </c>
      <c r="B2613" s="11">
        <v>31</v>
      </c>
      <c r="C2613" t="s">
        <v>4096</v>
      </c>
      <c r="D2613" s="11" t="s">
        <v>4097</v>
      </c>
      <c r="E2613" t="s">
        <v>1134</v>
      </c>
    </row>
    <row r="2614" spans="1:5">
      <c r="A2614" s="11">
        <v>4017</v>
      </c>
      <c r="B2614" s="11">
        <v>1</v>
      </c>
      <c r="C2614" t="s">
        <v>10833</v>
      </c>
      <c r="D2614" s="11" t="s">
        <v>8177</v>
      </c>
      <c r="E2614" t="s">
        <v>138</v>
      </c>
    </row>
    <row r="2615" spans="1:5">
      <c r="A2615" s="11">
        <v>4138</v>
      </c>
      <c r="B2615" s="11">
        <v>0</v>
      </c>
      <c r="C2615" t="s">
        <v>10834</v>
      </c>
      <c r="D2615" s="11" t="s">
        <v>8232</v>
      </c>
      <c r="E2615" t="s">
        <v>972</v>
      </c>
    </row>
    <row r="2616" spans="1:5">
      <c r="A2616" s="11">
        <v>2847</v>
      </c>
      <c r="B2616" s="11">
        <v>21</v>
      </c>
      <c r="C2616" t="s">
        <v>4098</v>
      </c>
      <c r="D2616" s="11" t="s">
        <v>4099</v>
      </c>
      <c r="E2616" t="s">
        <v>814</v>
      </c>
    </row>
    <row r="2617" spans="1:5">
      <c r="A2617" s="11">
        <v>2080</v>
      </c>
      <c r="B2617" s="11">
        <v>65</v>
      </c>
      <c r="C2617" t="s">
        <v>4100</v>
      </c>
      <c r="D2617" s="11" t="s">
        <v>4101</v>
      </c>
      <c r="E2617" t="s">
        <v>190</v>
      </c>
    </row>
    <row r="2618" spans="1:5">
      <c r="A2618" s="11">
        <v>1940</v>
      </c>
      <c r="B2618" s="11">
        <v>78</v>
      </c>
      <c r="C2618" t="s">
        <v>8011</v>
      </c>
      <c r="D2618" s="11" t="s">
        <v>10835</v>
      </c>
      <c r="E2618" t="s">
        <v>130</v>
      </c>
    </row>
    <row r="2619" spans="1:5">
      <c r="A2619" s="11">
        <v>4138</v>
      </c>
      <c r="B2619" s="11">
        <v>0</v>
      </c>
      <c r="C2619" t="s">
        <v>8012</v>
      </c>
      <c r="D2619" s="11" t="s">
        <v>8013</v>
      </c>
      <c r="E2619" t="s">
        <v>128</v>
      </c>
    </row>
    <row r="2620" spans="1:5">
      <c r="A2620" s="11">
        <v>1283</v>
      </c>
      <c r="B2620" s="11">
        <v>160</v>
      </c>
      <c r="C2620" t="s">
        <v>4102</v>
      </c>
      <c r="D2620" s="11" t="s">
        <v>2441</v>
      </c>
      <c r="E2620" t="s">
        <v>268</v>
      </c>
    </row>
    <row r="2621" spans="1:5">
      <c r="A2621" s="11">
        <v>4138</v>
      </c>
      <c r="B2621" s="11">
        <v>0</v>
      </c>
      <c r="C2621" t="s">
        <v>10836</v>
      </c>
      <c r="D2621" s="11" t="s">
        <v>2206</v>
      </c>
      <c r="E2621" t="s">
        <v>2028</v>
      </c>
    </row>
    <row r="2622" spans="1:5">
      <c r="A2622" s="11">
        <v>2771</v>
      </c>
      <c r="B2622" s="11">
        <v>24</v>
      </c>
      <c r="C2622" t="s">
        <v>8014</v>
      </c>
      <c r="D2622" s="11" t="s">
        <v>4475</v>
      </c>
      <c r="E2622" t="s">
        <v>131</v>
      </c>
    </row>
    <row r="2623" spans="1:5">
      <c r="A2623" s="11">
        <v>3709</v>
      </c>
      <c r="B2623" s="11">
        <v>4</v>
      </c>
      <c r="C2623" t="s">
        <v>10837</v>
      </c>
      <c r="D2623" s="11" t="s">
        <v>2347</v>
      </c>
      <c r="E2623" t="s">
        <v>146</v>
      </c>
    </row>
    <row r="2624" spans="1:5">
      <c r="A2624" s="11">
        <v>100</v>
      </c>
      <c r="B2624" s="11">
        <v>1214</v>
      </c>
      <c r="C2624" t="s">
        <v>960</v>
      </c>
      <c r="D2624" s="11" t="s">
        <v>961</v>
      </c>
      <c r="E2624" t="s">
        <v>124</v>
      </c>
    </row>
    <row r="2625" spans="1:5">
      <c r="A2625" s="11">
        <v>4138</v>
      </c>
      <c r="B2625" s="11">
        <v>0</v>
      </c>
      <c r="C2625" t="s">
        <v>960</v>
      </c>
      <c r="D2625" s="11" t="s">
        <v>4104</v>
      </c>
      <c r="E2625" t="s">
        <v>747</v>
      </c>
    </row>
    <row r="2626" spans="1:5">
      <c r="A2626" s="11">
        <v>59</v>
      </c>
      <c r="B2626" s="11">
        <v>1406</v>
      </c>
      <c r="C2626" t="s">
        <v>1654</v>
      </c>
      <c r="D2626" s="11" t="s">
        <v>1655</v>
      </c>
      <c r="E2626" t="s">
        <v>122</v>
      </c>
    </row>
    <row r="2627" spans="1:5">
      <c r="A2627" s="11">
        <v>564</v>
      </c>
      <c r="B2627" s="11">
        <v>435</v>
      </c>
      <c r="C2627" t="s">
        <v>4105</v>
      </c>
      <c r="D2627" s="11" t="s">
        <v>4106</v>
      </c>
      <c r="E2627" t="s">
        <v>122</v>
      </c>
    </row>
    <row r="2628" spans="1:5">
      <c r="A2628" s="11">
        <v>4138</v>
      </c>
      <c r="B2628" s="11">
        <v>0</v>
      </c>
      <c r="C2628" t="s">
        <v>4105</v>
      </c>
      <c r="D2628" s="11" t="s">
        <v>2544</v>
      </c>
      <c r="E2628" t="s">
        <v>128</v>
      </c>
    </row>
    <row r="2629" spans="1:5">
      <c r="A2629" s="11">
        <v>1018</v>
      </c>
      <c r="B2629" s="11">
        <v>215</v>
      </c>
      <c r="C2629" t="s">
        <v>4107</v>
      </c>
      <c r="D2629" s="11" t="s">
        <v>2846</v>
      </c>
      <c r="E2629" t="s">
        <v>761</v>
      </c>
    </row>
    <row r="2630" spans="1:5">
      <c r="A2630" s="11">
        <v>2997</v>
      </c>
      <c r="B2630" s="11">
        <v>17</v>
      </c>
      <c r="C2630" t="s">
        <v>4108</v>
      </c>
      <c r="D2630" s="11" t="s">
        <v>8015</v>
      </c>
      <c r="E2630" t="s">
        <v>1245</v>
      </c>
    </row>
    <row r="2631" spans="1:5">
      <c r="A2631" s="11">
        <v>3809</v>
      </c>
      <c r="B2631" s="11">
        <v>3</v>
      </c>
      <c r="C2631" t="s">
        <v>10838</v>
      </c>
      <c r="D2631" s="11" t="s">
        <v>3261</v>
      </c>
      <c r="E2631" t="s">
        <v>4766</v>
      </c>
    </row>
    <row r="2632" spans="1:5">
      <c r="A2632" s="11">
        <v>4138</v>
      </c>
      <c r="B2632" s="11">
        <v>0</v>
      </c>
      <c r="C2632" t="s">
        <v>10839</v>
      </c>
      <c r="D2632" s="11" t="s">
        <v>3112</v>
      </c>
      <c r="E2632" t="s">
        <v>740</v>
      </c>
    </row>
    <row r="2633" spans="1:5">
      <c r="A2633" s="11">
        <v>589</v>
      </c>
      <c r="B2633" s="11">
        <v>418</v>
      </c>
      <c r="C2633" t="s">
        <v>1656</v>
      </c>
      <c r="D2633" s="11" t="s">
        <v>1007</v>
      </c>
      <c r="E2633" t="s">
        <v>135</v>
      </c>
    </row>
    <row r="2634" spans="1:5">
      <c r="A2634" s="11">
        <v>841</v>
      </c>
      <c r="B2634" s="11">
        <v>278</v>
      </c>
      <c r="C2634" t="s">
        <v>1656</v>
      </c>
      <c r="D2634" s="11" t="s">
        <v>2573</v>
      </c>
      <c r="E2634" t="s">
        <v>122</v>
      </c>
    </row>
    <row r="2635" spans="1:5">
      <c r="A2635" s="11">
        <v>600</v>
      </c>
      <c r="B2635" s="11">
        <v>410</v>
      </c>
      <c r="C2635" t="s">
        <v>10840</v>
      </c>
      <c r="D2635" s="11" t="s">
        <v>1166</v>
      </c>
      <c r="E2635" t="s">
        <v>739</v>
      </c>
    </row>
    <row r="2636" spans="1:5">
      <c r="A2636" s="11">
        <v>1940</v>
      </c>
      <c r="B2636" s="11">
        <v>78</v>
      </c>
      <c r="C2636" t="s">
        <v>10840</v>
      </c>
      <c r="D2636" s="11" t="s">
        <v>4784</v>
      </c>
      <c r="E2636" t="s">
        <v>802</v>
      </c>
    </row>
    <row r="2637" spans="1:5">
      <c r="A2637" s="11">
        <v>2921</v>
      </c>
      <c r="B2637" s="11">
        <v>19</v>
      </c>
      <c r="C2637" t="s">
        <v>8016</v>
      </c>
      <c r="D2637" s="11" t="s">
        <v>3875</v>
      </c>
      <c r="E2637" t="s">
        <v>138</v>
      </c>
    </row>
    <row r="2638" spans="1:5">
      <c r="A2638" s="11">
        <v>1963</v>
      </c>
      <c r="B2638" s="11">
        <v>76</v>
      </c>
      <c r="C2638" t="s">
        <v>8017</v>
      </c>
      <c r="D2638" s="11" t="s">
        <v>2614</v>
      </c>
      <c r="E2638" t="s">
        <v>1172</v>
      </c>
    </row>
    <row r="2639" spans="1:5">
      <c r="A2639" s="11">
        <v>129</v>
      </c>
      <c r="B2639" s="11">
        <v>1122</v>
      </c>
      <c r="C2639" t="s">
        <v>966</v>
      </c>
      <c r="D2639" s="11" t="s">
        <v>967</v>
      </c>
      <c r="E2639" t="s">
        <v>124</v>
      </c>
    </row>
    <row r="2640" spans="1:5">
      <c r="A2640" s="11">
        <v>4138</v>
      </c>
      <c r="B2640" s="11">
        <v>0</v>
      </c>
      <c r="C2640" t="s">
        <v>4111</v>
      </c>
      <c r="D2640" s="11" t="s">
        <v>2069</v>
      </c>
      <c r="E2640" t="s">
        <v>1428</v>
      </c>
    </row>
    <row r="2641" spans="1:5">
      <c r="A2641" s="11">
        <v>1495</v>
      </c>
      <c r="B2641" s="11">
        <v>126</v>
      </c>
      <c r="C2641" t="s">
        <v>10841</v>
      </c>
      <c r="D2641" s="11" t="s">
        <v>10842</v>
      </c>
      <c r="E2641" t="s">
        <v>123</v>
      </c>
    </row>
    <row r="2642" spans="1:5">
      <c r="A2642" s="11">
        <v>1865</v>
      </c>
      <c r="B2642" s="11">
        <v>85</v>
      </c>
      <c r="C2642" t="s">
        <v>4112</v>
      </c>
      <c r="D2642" s="11" t="s">
        <v>3043</v>
      </c>
      <c r="E2642" t="s">
        <v>223</v>
      </c>
    </row>
    <row r="2643" spans="1:5">
      <c r="A2643" s="11">
        <v>801</v>
      </c>
      <c r="B2643" s="11">
        <v>293</v>
      </c>
      <c r="C2643" t="s">
        <v>4114</v>
      </c>
      <c r="D2643" s="11" t="s">
        <v>4019</v>
      </c>
      <c r="E2643" t="s">
        <v>742</v>
      </c>
    </row>
    <row r="2644" spans="1:5">
      <c r="A2644" s="11">
        <v>2592</v>
      </c>
      <c r="B2644" s="11">
        <v>31</v>
      </c>
      <c r="C2644" t="s">
        <v>8018</v>
      </c>
      <c r="D2644" s="11" t="s">
        <v>2969</v>
      </c>
      <c r="E2644" t="s">
        <v>251</v>
      </c>
    </row>
    <row r="2645" spans="1:5">
      <c r="A2645" s="11">
        <v>993</v>
      </c>
      <c r="B2645" s="11">
        <v>223</v>
      </c>
      <c r="C2645" t="s">
        <v>4115</v>
      </c>
      <c r="D2645" s="11" t="s">
        <v>2461</v>
      </c>
      <c r="E2645" t="s">
        <v>814</v>
      </c>
    </row>
    <row r="2646" spans="1:5">
      <c r="A2646" s="11">
        <v>3709</v>
      </c>
      <c r="B2646" s="11">
        <v>4</v>
      </c>
      <c r="C2646" t="s">
        <v>4116</v>
      </c>
      <c r="D2646" s="11" t="s">
        <v>4555</v>
      </c>
      <c r="E2646" t="s">
        <v>983</v>
      </c>
    </row>
    <row r="2647" spans="1:5">
      <c r="A2647" s="11">
        <v>1884</v>
      </c>
      <c r="B2647" s="11">
        <v>83</v>
      </c>
      <c r="C2647" t="s">
        <v>4118</v>
      </c>
      <c r="D2647" s="11" t="s">
        <v>4119</v>
      </c>
      <c r="E2647" t="s">
        <v>215</v>
      </c>
    </row>
    <row r="2648" spans="1:5">
      <c r="A2648" s="11">
        <v>3809</v>
      </c>
      <c r="B2648" s="11">
        <v>3</v>
      </c>
      <c r="C2648" t="s">
        <v>4118</v>
      </c>
      <c r="D2648" s="11" t="s">
        <v>2921</v>
      </c>
      <c r="E2648" t="s">
        <v>3416</v>
      </c>
    </row>
    <row r="2649" spans="1:5">
      <c r="A2649" s="11">
        <v>3445</v>
      </c>
      <c r="B2649" s="11">
        <v>7</v>
      </c>
      <c r="C2649" t="s">
        <v>10843</v>
      </c>
      <c r="D2649" s="11" t="s">
        <v>10844</v>
      </c>
      <c r="E2649" t="s">
        <v>268</v>
      </c>
    </row>
    <row r="2650" spans="1:5">
      <c r="A2650" s="11">
        <v>4138</v>
      </c>
      <c r="B2650" s="11">
        <v>0</v>
      </c>
      <c r="C2650" t="s">
        <v>8019</v>
      </c>
      <c r="D2650" s="11" t="s">
        <v>8020</v>
      </c>
      <c r="E2650" t="s">
        <v>61</v>
      </c>
    </row>
    <row r="2651" spans="1:5">
      <c r="A2651" s="11">
        <v>2592</v>
      </c>
      <c r="B2651" s="11">
        <v>31</v>
      </c>
      <c r="C2651" t="s">
        <v>10845</v>
      </c>
      <c r="D2651" s="11" t="s">
        <v>3882</v>
      </c>
      <c r="E2651" t="s">
        <v>742</v>
      </c>
    </row>
    <row r="2652" spans="1:5">
      <c r="A2652" s="11">
        <v>1821</v>
      </c>
      <c r="B2652" s="11">
        <v>90</v>
      </c>
      <c r="C2652" t="s">
        <v>4120</v>
      </c>
      <c r="D2652" s="11" t="s">
        <v>3804</v>
      </c>
      <c r="E2652" t="s">
        <v>1599</v>
      </c>
    </row>
    <row r="2653" spans="1:5">
      <c r="A2653" s="11">
        <v>1917</v>
      </c>
      <c r="B2653" s="11">
        <v>80</v>
      </c>
      <c r="C2653" t="s">
        <v>4121</v>
      </c>
      <c r="D2653" s="11" t="s">
        <v>4122</v>
      </c>
      <c r="E2653" t="s">
        <v>814</v>
      </c>
    </row>
    <row r="2654" spans="1:5">
      <c r="A2654" s="11">
        <v>91</v>
      </c>
      <c r="B2654" s="11">
        <v>1256</v>
      </c>
      <c r="C2654" t="s">
        <v>994</v>
      </c>
      <c r="D2654" s="11" t="s">
        <v>859</v>
      </c>
      <c r="E2654" t="s">
        <v>122</v>
      </c>
    </row>
    <row r="2655" spans="1:5">
      <c r="A2655" s="11">
        <v>773</v>
      </c>
      <c r="B2655" s="11">
        <v>307</v>
      </c>
      <c r="C2655" t="s">
        <v>2001</v>
      </c>
      <c r="D2655" s="11" t="s">
        <v>2002</v>
      </c>
      <c r="E2655" t="s">
        <v>510</v>
      </c>
    </row>
    <row r="2656" spans="1:5">
      <c r="A2656" s="11">
        <v>1111</v>
      </c>
      <c r="B2656" s="11">
        <v>196</v>
      </c>
      <c r="C2656" t="s">
        <v>8021</v>
      </c>
      <c r="D2656" s="11" t="s">
        <v>296</v>
      </c>
      <c r="E2656" t="s">
        <v>222</v>
      </c>
    </row>
    <row r="2657" spans="1:5">
      <c r="A2657" s="11">
        <v>2639</v>
      </c>
      <c r="B2657" s="11">
        <v>29</v>
      </c>
      <c r="C2657" t="s">
        <v>4123</v>
      </c>
      <c r="D2657" s="11" t="s">
        <v>4124</v>
      </c>
      <c r="E2657" t="s">
        <v>128</v>
      </c>
    </row>
    <row r="2658" spans="1:5">
      <c r="A2658" s="11">
        <v>2347</v>
      </c>
      <c r="B2658" s="11">
        <v>45</v>
      </c>
      <c r="C2658" t="s">
        <v>4125</v>
      </c>
      <c r="D2658" s="11" t="s">
        <v>4042</v>
      </c>
      <c r="E2658" t="s">
        <v>1464</v>
      </c>
    </row>
    <row r="2659" spans="1:5">
      <c r="A2659" s="11">
        <v>3255</v>
      </c>
      <c r="B2659" s="11">
        <v>10</v>
      </c>
      <c r="C2659" t="s">
        <v>4126</v>
      </c>
      <c r="D2659" s="11" t="s">
        <v>8022</v>
      </c>
      <c r="E2659" t="s">
        <v>130</v>
      </c>
    </row>
    <row r="2660" spans="1:5">
      <c r="A2660" s="11">
        <v>4138</v>
      </c>
      <c r="B2660" s="11">
        <v>0</v>
      </c>
      <c r="C2660" t="s">
        <v>10846</v>
      </c>
      <c r="D2660" s="11" t="s">
        <v>9598</v>
      </c>
      <c r="E2660" t="s">
        <v>128</v>
      </c>
    </row>
    <row r="2661" spans="1:5">
      <c r="A2661" s="11">
        <v>1182</v>
      </c>
      <c r="B2661" s="11">
        <v>182</v>
      </c>
      <c r="C2661" t="s">
        <v>4127</v>
      </c>
      <c r="D2661" s="11" t="s">
        <v>4128</v>
      </c>
      <c r="E2661" t="s">
        <v>122</v>
      </c>
    </row>
    <row r="2662" spans="1:5">
      <c r="A2662" s="11">
        <v>665</v>
      </c>
      <c r="B2662" s="11">
        <v>366</v>
      </c>
      <c r="C2662" t="s">
        <v>4130</v>
      </c>
      <c r="D2662" s="11" t="s">
        <v>438</v>
      </c>
      <c r="E2662" t="s">
        <v>745</v>
      </c>
    </row>
    <row r="2663" spans="1:5">
      <c r="A2663" s="11">
        <v>1240</v>
      </c>
      <c r="B2663" s="11">
        <v>170</v>
      </c>
      <c r="C2663" t="s">
        <v>4131</v>
      </c>
      <c r="D2663" s="11" t="s">
        <v>2002</v>
      </c>
      <c r="E2663" t="s">
        <v>745</v>
      </c>
    </row>
    <row r="2664" spans="1:5">
      <c r="A2664" s="11">
        <v>1240</v>
      </c>
      <c r="B2664" s="11">
        <v>170</v>
      </c>
      <c r="C2664" t="s">
        <v>4133</v>
      </c>
      <c r="D2664" s="11" t="s">
        <v>2053</v>
      </c>
      <c r="E2664" t="s">
        <v>139</v>
      </c>
    </row>
    <row r="2665" spans="1:5">
      <c r="A2665" s="11">
        <v>571</v>
      </c>
      <c r="B2665" s="11">
        <v>431</v>
      </c>
      <c r="C2665" t="s">
        <v>1234</v>
      </c>
      <c r="D2665" s="11" t="s">
        <v>473</v>
      </c>
      <c r="E2665" t="s">
        <v>759</v>
      </c>
    </row>
    <row r="2666" spans="1:5">
      <c r="A2666" s="11">
        <v>2448</v>
      </c>
      <c r="B2666" s="11">
        <v>39</v>
      </c>
      <c r="C2666" t="s">
        <v>8023</v>
      </c>
      <c r="D2666" s="11" t="s">
        <v>3115</v>
      </c>
      <c r="E2666" t="s">
        <v>1584</v>
      </c>
    </row>
    <row r="2667" spans="1:5">
      <c r="A2667" s="11">
        <v>2847</v>
      </c>
      <c r="B2667" s="11">
        <v>21</v>
      </c>
      <c r="C2667" t="s">
        <v>10847</v>
      </c>
      <c r="D2667" s="11" t="s">
        <v>8240</v>
      </c>
      <c r="E2667" t="s">
        <v>1079</v>
      </c>
    </row>
    <row r="2668" spans="1:5">
      <c r="A2668" s="11">
        <v>4138</v>
      </c>
      <c r="B2668" s="11">
        <v>0</v>
      </c>
      <c r="C2668" t="s">
        <v>10848</v>
      </c>
      <c r="D2668" s="11" t="s">
        <v>8020</v>
      </c>
      <c r="E2668" t="s">
        <v>996</v>
      </c>
    </row>
    <row r="2669" spans="1:5">
      <c r="A2669" s="11">
        <v>3255</v>
      </c>
      <c r="B2669" s="11">
        <v>10</v>
      </c>
      <c r="C2669" t="s">
        <v>10849</v>
      </c>
      <c r="D2669" s="11" t="s">
        <v>10850</v>
      </c>
      <c r="E2669" t="s">
        <v>843</v>
      </c>
    </row>
    <row r="2670" spans="1:5">
      <c r="A2670" s="11">
        <v>4138</v>
      </c>
      <c r="B2670" s="11">
        <v>0</v>
      </c>
      <c r="C2670" t="s">
        <v>10851</v>
      </c>
      <c r="D2670" s="11" t="s">
        <v>10852</v>
      </c>
      <c r="E2670" t="s">
        <v>138</v>
      </c>
    </row>
    <row r="2671" spans="1:5">
      <c r="A2671" s="11">
        <v>3078</v>
      </c>
      <c r="B2671" s="11">
        <v>14</v>
      </c>
      <c r="C2671" t="s">
        <v>8024</v>
      </c>
      <c r="D2671" s="11" t="s">
        <v>6312</v>
      </c>
      <c r="E2671" t="s">
        <v>814</v>
      </c>
    </row>
    <row r="2672" spans="1:5">
      <c r="A2672" s="11">
        <v>3159</v>
      </c>
      <c r="B2672" s="11">
        <v>12</v>
      </c>
      <c r="C2672" t="s">
        <v>8025</v>
      </c>
      <c r="D2672" s="11" t="s">
        <v>2159</v>
      </c>
      <c r="E2672" t="s">
        <v>130</v>
      </c>
    </row>
    <row r="2673" spans="1:5">
      <c r="A2673" s="11">
        <v>3896</v>
      </c>
      <c r="B2673" s="11">
        <v>2</v>
      </c>
      <c r="C2673" t="s">
        <v>8026</v>
      </c>
      <c r="D2673" s="11" t="s">
        <v>3315</v>
      </c>
      <c r="E2673" t="s">
        <v>4199</v>
      </c>
    </row>
    <row r="2674" spans="1:5">
      <c r="A2674" s="11">
        <v>958</v>
      </c>
      <c r="B2674" s="11">
        <v>235</v>
      </c>
      <c r="C2674" t="s">
        <v>4135</v>
      </c>
      <c r="D2674" s="11" t="s">
        <v>2399</v>
      </c>
      <c r="E2674" t="s">
        <v>1923</v>
      </c>
    </row>
    <row r="2675" spans="1:5">
      <c r="A2675" s="11">
        <v>4138</v>
      </c>
      <c r="B2675" s="11">
        <v>0</v>
      </c>
      <c r="C2675" t="s">
        <v>4136</v>
      </c>
      <c r="D2675" s="11" t="s">
        <v>4137</v>
      </c>
      <c r="E2675" t="s">
        <v>122</v>
      </c>
    </row>
    <row r="2676" spans="1:5">
      <c r="A2676" s="11">
        <v>4138</v>
      </c>
      <c r="B2676" s="11">
        <v>0</v>
      </c>
      <c r="C2676" t="s">
        <v>10853</v>
      </c>
      <c r="D2676" s="11" t="s">
        <v>5720</v>
      </c>
      <c r="E2676" t="s">
        <v>744</v>
      </c>
    </row>
    <row r="2677" spans="1:5">
      <c r="A2677" s="11">
        <v>2000</v>
      </c>
      <c r="B2677" s="11">
        <v>72</v>
      </c>
      <c r="C2677" t="s">
        <v>4138</v>
      </c>
      <c r="D2677" s="11" t="s">
        <v>3294</v>
      </c>
      <c r="E2677" t="s">
        <v>1023</v>
      </c>
    </row>
    <row r="2678" spans="1:5">
      <c r="A2678" s="11">
        <v>1899</v>
      </c>
      <c r="B2678" s="11">
        <v>82</v>
      </c>
      <c r="C2678" t="s">
        <v>10854</v>
      </c>
      <c r="D2678" s="11" t="s">
        <v>10855</v>
      </c>
      <c r="E2678" t="s">
        <v>145</v>
      </c>
    </row>
    <row r="2679" spans="1:5">
      <c r="A2679" s="11">
        <v>2639</v>
      </c>
      <c r="B2679" s="11">
        <v>29</v>
      </c>
      <c r="C2679" t="s">
        <v>10856</v>
      </c>
      <c r="D2679" s="11" t="s">
        <v>5530</v>
      </c>
      <c r="E2679" t="s">
        <v>9886</v>
      </c>
    </row>
    <row r="2680" spans="1:5">
      <c r="A2680" s="11">
        <v>608</v>
      </c>
      <c r="B2680" s="11">
        <v>403</v>
      </c>
      <c r="C2680" t="s">
        <v>4139</v>
      </c>
      <c r="D2680" s="11" t="s">
        <v>1772</v>
      </c>
      <c r="E2680" t="s">
        <v>767</v>
      </c>
    </row>
    <row r="2681" spans="1:5">
      <c r="A2681" s="11">
        <v>1785</v>
      </c>
      <c r="B2681" s="11">
        <v>93</v>
      </c>
      <c r="C2681" t="s">
        <v>4140</v>
      </c>
      <c r="D2681" s="11" t="s">
        <v>3604</v>
      </c>
      <c r="E2681" t="s">
        <v>742</v>
      </c>
    </row>
    <row r="2682" spans="1:5">
      <c r="A2682" s="11">
        <v>4138</v>
      </c>
      <c r="B2682" s="11">
        <v>0</v>
      </c>
      <c r="C2682" t="s">
        <v>8027</v>
      </c>
      <c r="D2682" s="11" t="s">
        <v>2557</v>
      </c>
      <c r="E2682" t="s">
        <v>757</v>
      </c>
    </row>
    <row r="2683" spans="1:5">
      <c r="A2683" s="11">
        <v>2426</v>
      </c>
      <c r="B2683" s="11">
        <v>40</v>
      </c>
      <c r="C2683" t="s">
        <v>10857</v>
      </c>
      <c r="D2683" s="11" t="s">
        <v>10858</v>
      </c>
      <c r="E2683" t="s">
        <v>128</v>
      </c>
    </row>
    <row r="2684" spans="1:5">
      <c r="A2684" s="11">
        <v>2823</v>
      </c>
      <c r="B2684" s="11">
        <v>22</v>
      </c>
      <c r="C2684" t="s">
        <v>10859</v>
      </c>
      <c r="D2684" s="11" t="s">
        <v>10860</v>
      </c>
      <c r="E2684" t="s">
        <v>1131</v>
      </c>
    </row>
    <row r="2685" spans="1:5">
      <c r="A2685" s="11">
        <v>1442</v>
      </c>
      <c r="B2685" s="11">
        <v>135</v>
      </c>
      <c r="C2685" t="s">
        <v>10861</v>
      </c>
      <c r="D2685" s="11" t="s">
        <v>4668</v>
      </c>
      <c r="E2685" t="s">
        <v>1131</v>
      </c>
    </row>
    <row r="2686" spans="1:5">
      <c r="A2686" s="11">
        <v>3078</v>
      </c>
      <c r="B2686" s="11">
        <v>14</v>
      </c>
      <c r="C2686" t="s">
        <v>8028</v>
      </c>
      <c r="D2686" s="11" t="s">
        <v>3212</v>
      </c>
      <c r="E2686" t="s">
        <v>1001</v>
      </c>
    </row>
    <row r="2687" spans="1:5">
      <c r="A2687" s="11">
        <v>1702</v>
      </c>
      <c r="B2687" s="11">
        <v>101</v>
      </c>
      <c r="C2687" t="s">
        <v>4141</v>
      </c>
      <c r="D2687" s="11" t="s">
        <v>3055</v>
      </c>
      <c r="E2687" t="s">
        <v>1131</v>
      </c>
    </row>
    <row r="2688" spans="1:5">
      <c r="A2688" s="11">
        <v>194</v>
      </c>
      <c r="B2688" s="11">
        <v>946</v>
      </c>
      <c r="C2688" t="s">
        <v>1235</v>
      </c>
      <c r="D2688" s="11" t="s">
        <v>1236</v>
      </c>
      <c r="E2688" t="s">
        <v>128</v>
      </c>
    </row>
    <row r="2689" spans="1:5">
      <c r="A2689" s="11">
        <v>3386</v>
      </c>
      <c r="B2689" s="11">
        <v>8</v>
      </c>
      <c r="C2689" t="s">
        <v>10862</v>
      </c>
      <c r="D2689" s="11" t="s">
        <v>2842</v>
      </c>
      <c r="E2689" t="s">
        <v>742</v>
      </c>
    </row>
    <row r="2690" spans="1:5">
      <c r="A2690" s="11">
        <v>4138</v>
      </c>
      <c r="B2690" s="11">
        <v>0</v>
      </c>
      <c r="C2690" t="s">
        <v>10863</v>
      </c>
      <c r="D2690" s="11" t="s">
        <v>10864</v>
      </c>
      <c r="E2690" t="s">
        <v>128</v>
      </c>
    </row>
    <row r="2691" spans="1:5">
      <c r="A2691" s="11">
        <v>4138</v>
      </c>
      <c r="B2691" s="11">
        <v>0</v>
      </c>
      <c r="C2691" t="s">
        <v>10865</v>
      </c>
      <c r="D2691" s="11" t="s">
        <v>2118</v>
      </c>
      <c r="E2691" t="s">
        <v>740</v>
      </c>
    </row>
    <row r="2692" spans="1:5">
      <c r="A2692" s="11">
        <v>4138</v>
      </c>
      <c r="B2692" s="11">
        <v>0</v>
      </c>
      <c r="C2692" t="s">
        <v>10866</v>
      </c>
      <c r="D2692" s="11" t="s">
        <v>3241</v>
      </c>
      <c r="E2692" t="s">
        <v>122</v>
      </c>
    </row>
    <row r="2693" spans="1:5">
      <c r="A2693" s="11">
        <v>1884</v>
      </c>
      <c r="B2693" s="11">
        <v>83</v>
      </c>
      <c r="C2693" t="s">
        <v>10867</v>
      </c>
      <c r="D2693" s="11" t="s">
        <v>4143</v>
      </c>
      <c r="E2693" t="s">
        <v>142</v>
      </c>
    </row>
    <row r="2694" spans="1:5">
      <c r="A2694" s="11">
        <v>3896</v>
      </c>
      <c r="B2694" s="11">
        <v>2</v>
      </c>
      <c r="C2694" t="s">
        <v>8029</v>
      </c>
      <c r="D2694" s="11" t="s">
        <v>6119</v>
      </c>
      <c r="E2694" t="s">
        <v>128</v>
      </c>
    </row>
    <row r="2695" spans="1:5">
      <c r="A2695" s="11">
        <v>4138</v>
      </c>
      <c r="B2695" s="11">
        <v>0</v>
      </c>
      <c r="C2695" t="s">
        <v>4145</v>
      </c>
      <c r="D2695" s="11" t="s">
        <v>4146</v>
      </c>
      <c r="E2695" t="s">
        <v>757</v>
      </c>
    </row>
    <row r="2696" spans="1:5">
      <c r="A2696" s="11">
        <v>4017</v>
      </c>
      <c r="B2696" s="11">
        <v>1</v>
      </c>
      <c r="C2696" t="s">
        <v>10868</v>
      </c>
      <c r="D2696" s="11" t="s">
        <v>5367</v>
      </c>
      <c r="E2696" t="s">
        <v>992</v>
      </c>
    </row>
    <row r="2697" spans="1:5">
      <c r="A2697" s="11">
        <v>4138</v>
      </c>
      <c r="B2697" s="11">
        <v>0</v>
      </c>
      <c r="C2697" t="s">
        <v>10869</v>
      </c>
      <c r="D2697" s="11" t="s">
        <v>10870</v>
      </c>
      <c r="E2697" t="s">
        <v>1647</v>
      </c>
    </row>
    <row r="2698" spans="1:5">
      <c r="A2698" s="11">
        <v>1907</v>
      </c>
      <c r="B2698" s="11">
        <v>81</v>
      </c>
      <c r="C2698" t="s">
        <v>4147</v>
      </c>
      <c r="D2698" s="11" t="s">
        <v>3369</v>
      </c>
      <c r="E2698" t="s">
        <v>1647</v>
      </c>
    </row>
    <row r="2699" spans="1:5">
      <c r="A2699" s="11">
        <v>1601</v>
      </c>
      <c r="B2699" s="11">
        <v>112</v>
      </c>
      <c r="C2699" t="s">
        <v>4148</v>
      </c>
      <c r="D2699" s="11" t="s">
        <v>4149</v>
      </c>
      <c r="E2699" t="s">
        <v>268</v>
      </c>
    </row>
    <row r="2700" spans="1:5">
      <c r="A2700" s="11">
        <v>3896</v>
      </c>
      <c r="B2700" s="11">
        <v>2</v>
      </c>
      <c r="C2700" t="s">
        <v>10871</v>
      </c>
      <c r="D2700" s="11" t="s">
        <v>3947</v>
      </c>
      <c r="E2700" t="s">
        <v>190</v>
      </c>
    </row>
    <row r="2701" spans="1:5">
      <c r="A2701" s="11">
        <v>828</v>
      </c>
      <c r="B2701" s="11">
        <v>284</v>
      </c>
      <c r="C2701" t="s">
        <v>4150</v>
      </c>
      <c r="D2701" s="11" t="s">
        <v>2269</v>
      </c>
      <c r="E2701" t="s">
        <v>122</v>
      </c>
    </row>
    <row r="2702" spans="1:5">
      <c r="A2702" s="11">
        <v>2329</v>
      </c>
      <c r="B2702" s="11">
        <v>46</v>
      </c>
      <c r="C2702" t="s">
        <v>1929</v>
      </c>
      <c r="D2702" s="11" t="s">
        <v>4151</v>
      </c>
      <c r="E2702" t="s">
        <v>281</v>
      </c>
    </row>
    <row r="2703" spans="1:5">
      <c r="A2703" s="11">
        <v>755</v>
      </c>
      <c r="B2703" s="11">
        <v>315</v>
      </c>
      <c r="C2703" t="s">
        <v>4152</v>
      </c>
      <c r="D2703" s="11" t="s">
        <v>785</v>
      </c>
      <c r="E2703" t="s">
        <v>1599</v>
      </c>
    </row>
    <row r="2704" spans="1:5">
      <c r="A2704" s="11">
        <v>1646</v>
      </c>
      <c r="B2704" s="11">
        <v>106</v>
      </c>
      <c r="C2704" t="s">
        <v>4153</v>
      </c>
      <c r="D2704" s="11" t="s">
        <v>3975</v>
      </c>
      <c r="E2704" t="s">
        <v>1023</v>
      </c>
    </row>
    <row r="2705" spans="1:5">
      <c r="A2705" s="11">
        <v>2727</v>
      </c>
      <c r="B2705" s="11">
        <v>26</v>
      </c>
      <c r="C2705" t="s">
        <v>4154</v>
      </c>
      <c r="D2705" s="11" t="s">
        <v>4155</v>
      </c>
      <c r="E2705" t="s">
        <v>850</v>
      </c>
    </row>
    <row r="2706" spans="1:5">
      <c r="A2706" s="11">
        <v>3255</v>
      </c>
      <c r="B2706" s="11">
        <v>10</v>
      </c>
      <c r="C2706" t="s">
        <v>4156</v>
      </c>
      <c r="D2706" s="11" t="s">
        <v>2675</v>
      </c>
      <c r="E2706" t="s">
        <v>1001</v>
      </c>
    </row>
    <row r="2707" spans="1:5">
      <c r="A2707" s="11">
        <v>2609</v>
      </c>
      <c r="B2707" s="11">
        <v>30</v>
      </c>
      <c r="C2707" t="s">
        <v>4157</v>
      </c>
      <c r="D2707" s="11" t="s">
        <v>2450</v>
      </c>
      <c r="E2707" t="s">
        <v>789</v>
      </c>
    </row>
    <row r="2708" spans="1:5">
      <c r="A2708" s="11">
        <v>2151</v>
      </c>
      <c r="B2708" s="11">
        <v>60</v>
      </c>
      <c r="C2708" t="s">
        <v>4159</v>
      </c>
      <c r="D2708" s="11" t="s">
        <v>2573</v>
      </c>
      <c r="E2708" t="s">
        <v>766</v>
      </c>
    </row>
    <row r="2709" spans="1:5">
      <c r="A2709" s="11">
        <v>4138</v>
      </c>
      <c r="B2709" s="11">
        <v>0</v>
      </c>
      <c r="C2709" t="s">
        <v>8030</v>
      </c>
      <c r="D2709" s="11" t="s">
        <v>7859</v>
      </c>
      <c r="E2709" t="s">
        <v>997</v>
      </c>
    </row>
    <row r="2710" spans="1:5">
      <c r="A2710" s="11">
        <v>4138</v>
      </c>
      <c r="B2710" s="11">
        <v>0</v>
      </c>
      <c r="C2710" t="s">
        <v>10872</v>
      </c>
      <c r="D2710" s="11" t="s">
        <v>9729</v>
      </c>
      <c r="E2710" t="s">
        <v>149</v>
      </c>
    </row>
    <row r="2711" spans="1:5">
      <c r="A2711" s="11">
        <v>2957</v>
      </c>
      <c r="B2711" s="11">
        <v>18</v>
      </c>
      <c r="C2711" t="s">
        <v>8031</v>
      </c>
      <c r="D2711" s="11" t="s">
        <v>3121</v>
      </c>
      <c r="E2711" t="s">
        <v>128</v>
      </c>
    </row>
    <row r="2712" spans="1:5">
      <c r="A2712" s="11">
        <v>3896</v>
      </c>
      <c r="B2712" s="11">
        <v>2</v>
      </c>
      <c r="C2712" t="s">
        <v>10873</v>
      </c>
      <c r="D2712" s="11" t="s">
        <v>10874</v>
      </c>
      <c r="E2712" t="s">
        <v>128</v>
      </c>
    </row>
    <row r="2713" spans="1:5">
      <c r="A2713" s="11">
        <v>3118</v>
      </c>
      <c r="B2713" s="11">
        <v>13</v>
      </c>
      <c r="C2713" t="s">
        <v>10875</v>
      </c>
      <c r="D2713" s="11" t="s">
        <v>5922</v>
      </c>
      <c r="E2713" t="s">
        <v>1646</v>
      </c>
    </row>
    <row r="2714" spans="1:5">
      <c r="A2714" s="11">
        <v>2123</v>
      </c>
      <c r="B2714" s="11">
        <v>62</v>
      </c>
      <c r="C2714" t="s">
        <v>8032</v>
      </c>
      <c r="D2714" s="11" t="s">
        <v>8033</v>
      </c>
      <c r="E2714" t="s">
        <v>138</v>
      </c>
    </row>
    <row r="2715" spans="1:5">
      <c r="A2715" s="11">
        <v>1055</v>
      </c>
      <c r="B2715" s="11">
        <v>206</v>
      </c>
      <c r="C2715" t="s">
        <v>4160</v>
      </c>
      <c r="D2715" s="11" t="s">
        <v>4161</v>
      </c>
      <c r="E2715" t="s">
        <v>2924</v>
      </c>
    </row>
    <row r="2716" spans="1:5">
      <c r="A2716" s="11">
        <v>2096</v>
      </c>
      <c r="B2716" s="11">
        <v>64</v>
      </c>
      <c r="C2716" t="s">
        <v>4162</v>
      </c>
      <c r="D2716" s="11" t="s">
        <v>4163</v>
      </c>
      <c r="E2716" t="s">
        <v>127</v>
      </c>
    </row>
    <row r="2717" spans="1:5">
      <c r="A2717" s="11">
        <v>2888</v>
      </c>
      <c r="B2717" s="11">
        <v>20</v>
      </c>
      <c r="C2717" t="s">
        <v>10876</v>
      </c>
      <c r="D2717" s="11" t="s">
        <v>4796</v>
      </c>
      <c r="E2717" t="s">
        <v>8348</v>
      </c>
    </row>
    <row r="2718" spans="1:5">
      <c r="A2718" s="11">
        <v>4138</v>
      </c>
      <c r="B2718" s="11">
        <v>0</v>
      </c>
      <c r="C2718" t="s">
        <v>10877</v>
      </c>
      <c r="D2718" s="11" t="s">
        <v>10878</v>
      </c>
      <c r="E2718" t="s">
        <v>128</v>
      </c>
    </row>
    <row r="2719" spans="1:5">
      <c r="A2719" s="11">
        <v>978</v>
      </c>
      <c r="B2719" s="11">
        <v>228</v>
      </c>
      <c r="C2719" t="s">
        <v>4164</v>
      </c>
      <c r="D2719" s="11" t="s">
        <v>4165</v>
      </c>
      <c r="E2719" t="s">
        <v>748</v>
      </c>
    </row>
    <row r="2720" spans="1:5">
      <c r="A2720" s="11">
        <v>79</v>
      </c>
      <c r="B2720" s="11">
        <v>1313</v>
      </c>
      <c r="C2720" t="s">
        <v>726</v>
      </c>
      <c r="D2720" s="11" t="s">
        <v>704</v>
      </c>
      <c r="E2720" t="s">
        <v>539</v>
      </c>
    </row>
    <row r="2721" spans="1:5">
      <c r="A2721" s="11">
        <v>3118</v>
      </c>
      <c r="B2721" s="11">
        <v>13</v>
      </c>
      <c r="C2721" t="s">
        <v>4166</v>
      </c>
      <c r="D2721" s="11" t="s">
        <v>4167</v>
      </c>
      <c r="E2721" t="s">
        <v>769</v>
      </c>
    </row>
    <row r="2722" spans="1:5">
      <c r="A2722" s="11">
        <v>2026</v>
      </c>
      <c r="B2722" s="11">
        <v>70</v>
      </c>
      <c r="C2722" t="s">
        <v>4168</v>
      </c>
      <c r="D2722" s="11" t="s">
        <v>535</v>
      </c>
      <c r="E2722" t="s">
        <v>1245</v>
      </c>
    </row>
    <row r="2723" spans="1:5">
      <c r="A2723" s="11">
        <v>2513</v>
      </c>
      <c r="B2723" s="11">
        <v>35</v>
      </c>
      <c r="C2723" t="s">
        <v>8035</v>
      </c>
      <c r="D2723" s="11" t="s">
        <v>2047</v>
      </c>
      <c r="E2723" t="s">
        <v>2919</v>
      </c>
    </row>
    <row r="2724" spans="1:5">
      <c r="A2724" s="11">
        <v>3024</v>
      </c>
      <c r="B2724" s="11">
        <v>16</v>
      </c>
      <c r="C2724" t="s">
        <v>10879</v>
      </c>
      <c r="D2724" s="11" t="s">
        <v>10705</v>
      </c>
      <c r="E2724" t="s">
        <v>123</v>
      </c>
    </row>
    <row r="2725" spans="1:5">
      <c r="A2725" s="11">
        <v>4138</v>
      </c>
      <c r="B2725" s="11">
        <v>0</v>
      </c>
      <c r="C2725" t="s">
        <v>10880</v>
      </c>
      <c r="D2725" s="11" t="s">
        <v>5160</v>
      </c>
      <c r="E2725" t="s">
        <v>1134</v>
      </c>
    </row>
    <row r="2726" spans="1:5">
      <c r="A2726" s="11">
        <v>4138</v>
      </c>
      <c r="B2726" s="11">
        <v>0</v>
      </c>
      <c r="C2726" t="s">
        <v>8036</v>
      </c>
      <c r="D2726" s="11" t="s">
        <v>2862</v>
      </c>
      <c r="E2726" t="s">
        <v>128</v>
      </c>
    </row>
    <row r="2727" spans="1:5">
      <c r="A2727" s="11">
        <v>2957</v>
      </c>
      <c r="B2727" s="11">
        <v>18</v>
      </c>
      <c r="C2727" t="s">
        <v>8037</v>
      </c>
      <c r="D2727" s="11" t="s">
        <v>3445</v>
      </c>
      <c r="E2727" t="s">
        <v>1285</v>
      </c>
    </row>
    <row r="2728" spans="1:5">
      <c r="A2728" s="11">
        <v>2483</v>
      </c>
      <c r="B2728" s="11">
        <v>37</v>
      </c>
      <c r="C2728" t="s">
        <v>10881</v>
      </c>
      <c r="D2728" s="11" t="s">
        <v>10882</v>
      </c>
      <c r="E2728" t="s">
        <v>122</v>
      </c>
    </row>
    <row r="2729" spans="1:5">
      <c r="A2729" s="11">
        <v>475</v>
      </c>
      <c r="B2729" s="11">
        <v>517</v>
      </c>
      <c r="C2729" t="s">
        <v>4169</v>
      </c>
      <c r="D2729" s="11" t="s">
        <v>886</v>
      </c>
      <c r="E2729" t="s">
        <v>2703</v>
      </c>
    </row>
    <row r="2730" spans="1:5">
      <c r="A2730" s="11">
        <v>313</v>
      </c>
      <c r="B2730" s="11">
        <v>712</v>
      </c>
      <c r="C2730" t="s">
        <v>970</v>
      </c>
      <c r="D2730" s="11" t="s">
        <v>4170</v>
      </c>
      <c r="E2730" t="s">
        <v>133</v>
      </c>
    </row>
    <row r="2731" spans="1:5">
      <c r="A2731" s="11">
        <v>138</v>
      </c>
      <c r="B2731" s="11">
        <v>1097</v>
      </c>
      <c r="C2731" t="s">
        <v>971</v>
      </c>
      <c r="D2731" s="11" t="s">
        <v>920</v>
      </c>
      <c r="E2731" t="s">
        <v>122</v>
      </c>
    </row>
    <row r="2732" spans="1:5">
      <c r="A2732" s="11">
        <v>1530</v>
      </c>
      <c r="B2732" s="11">
        <v>123</v>
      </c>
      <c r="C2732" t="s">
        <v>971</v>
      </c>
      <c r="D2732" s="11" t="s">
        <v>19</v>
      </c>
      <c r="E2732" t="s">
        <v>2072</v>
      </c>
    </row>
    <row r="2733" spans="1:5">
      <c r="A2733" s="11">
        <v>1595</v>
      </c>
      <c r="B2733" s="11">
        <v>113</v>
      </c>
      <c r="C2733" t="s">
        <v>10883</v>
      </c>
      <c r="D2733" s="11" t="s">
        <v>2910</v>
      </c>
      <c r="E2733" t="s">
        <v>10361</v>
      </c>
    </row>
    <row r="2734" spans="1:5">
      <c r="A2734" s="11">
        <v>3323</v>
      </c>
      <c r="B2734" s="11">
        <v>9</v>
      </c>
      <c r="C2734" t="s">
        <v>4172</v>
      </c>
      <c r="D2734" s="11" t="s">
        <v>2583</v>
      </c>
      <c r="E2734" t="s">
        <v>996</v>
      </c>
    </row>
    <row r="2735" spans="1:5">
      <c r="A2735" s="11">
        <v>258</v>
      </c>
      <c r="B2735" s="11">
        <v>820</v>
      </c>
      <c r="C2735" t="s">
        <v>4173</v>
      </c>
      <c r="D2735" s="11" t="s">
        <v>4174</v>
      </c>
      <c r="E2735" t="s">
        <v>123</v>
      </c>
    </row>
    <row r="2736" spans="1:5">
      <c r="A2736" s="11">
        <v>1673</v>
      </c>
      <c r="B2736" s="11">
        <v>103</v>
      </c>
      <c r="C2736" t="s">
        <v>1911</v>
      </c>
      <c r="D2736" s="11" t="s">
        <v>3719</v>
      </c>
      <c r="E2736" t="s">
        <v>1078</v>
      </c>
    </row>
    <row r="2737" spans="1:5">
      <c r="A2737" s="11">
        <v>3518</v>
      </c>
      <c r="B2737" s="11">
        <v>6</v>
      </c>
      <c r="C2737" t="s">
        <v>10884</v>
      </c>
      <c r="D2737" s="11" t="s">
        <v>7852</v>
      </c>
      <c r="E2737" t="s">
        <v>952</v>
      </c>
    </row>
    <row r="2738" spans="1:5">
      <c r="A2738" s="11">
        <v>2609</v>
      </c>
      <c r="B2738" s="11">
        <v>30</v>
      </c>
      <c r="C2738" t="s">
        <v>10885</v>
      </c>
      <c r="D2738" s="11" t="s">
        <v>2201</v>
      </c>
      <c r="E2738" t="s">
        <v>758</v>
      </c>
    </row>
    <row r="2739" spans="1:5">
      <c r="A2739" s="11">
        <v>1098</v>
      </c>
      <c r="B2739" s="11">
        <v>198</v>
      </c>
      <c r="C2739" t="s">
        <v>10886</v>
      </c>
      <c r="D2739" s="11" t="s">
        <v>10887</v>
      </c>
      <c r="E2739" t="s">
        <v>1330</v>
      </c>
    </row>
    <row r="2740" spans="1:5">
      <c r="A2740" s="11">
        <v>1486</v>
      </c>
      <c r="B2740" s="11">
        <v>127</v>
      </c>
      <c r="C2740" t="s">
        <v>8038</v>
      </c>
      <c r="D2740" s="11" t="s">
        <v>3959</v>
      </c>
      <c r="E2740" t="s">
        <v>143</v>
      </c>
    </row>
    <row r="2741" spans="1:5">
      <c r="A2741" s="11">
        <v>365</v>
      </c>
      <c r="B2741" s="11">
        <v>634</v>
      </c>
      <c r="C2741" t="s">
        <v>1824</v>
      </c>
      <c r="D2741" s="11" t="s">
        <v>1825</v>
      </c>
      <c r="E2741" t="s">
        <v>184</v>
      </c>
    </row>
    <row r="2742" spans="1:5">
      <c r="A2742" s="11">
        <v>522</v>
      </c>
      <c r="B2742" s="11">
        <v>471</v>
      </c>
      <c r="C2742" t="s">
        <v>1237</v>
      </c>
      <c r="D2742" s="11" t="s">
        <v>1238</v>
      </c>
      <c r="E2742" t="s">
        <v>194</v>
      </c>
    </row>
    <row r="2743" spans="1:5">
      <c r="A2743" s="11">
        <v>3518</v>
      </c>
      <c r="B2743" s="11">
        <v>6</v>
      </c>
      <c r="C2743" t="s">
        <v>8039</v>
      </c>
      <c r="D2743" s="11" t="s">
        <v>8040</v>
      </c>
      <c r="E2743" t="s">
        <v>893</v>
      </c>
    </row>
    <row r="2744" spans="1:5">
      <c r="A2744" s="11">
        <v>2080</v>
      </c>
      <c r="B2744" s="11">
        <v>65</v>
      </c>
      <c r="C2744" t="s">
        <v>4175</v>
      </c>
      <c r="D2744" s="11" t="s">
        <v>3018</v>
      </c>
      <c r="E2744" t="s">
        <v>10240</v>
      </c>
    </row>
    <row r="2745" spans="1:5">
      <c r="A2745" s="11">
        <v>1192</v>
      </c>
      <c r="B2745" s="11">
        <v>180</v>
      </c>
      <c r="C2745" t="s">
        <v>1657</v>
      </c>
      <c r="D2745" s="11" t="s">
        <v>415</v>
      </c>
      <c r="E2745" t="s">
        <v>139</v>
      </c>
    </row>
    <row r="2746" spans="1:5">
      <c r="A2746" s="11">
        <v>3255</v>
      </c>
      <c r="B2746" s="11">
        <v>10</v>
      </c>
      <c r="C2746" t="s">
        <v>8041</v>
      </c>
      <c r="D2746" s="11" t="s">
        <v>3445</v>
      </c>
      <c r="E2746" t="s">
        <v>128</v>
      </c>
    </row>
    <row r="2747" spans="1:5">
      <c r="A2747" s="11">
        <v>4138</v>
      </c>
      <c r="B2747" s="11">
        <v>0</v>
      </c>
      <c r="C2747" t="s">
        <v>8042</v>
      </c>
      <c r="D2747" s="11" t="s">
        <v>4223</v>
      </c>
      <c r="E2747" t="s">
        <v>790</v>
      </c>
    </row>
    <row r="2748" spans="1:5">
      <c r="A2748" s="11">
        <v>1202</v>
      </c>
      <c r="B2748" s="11">
        <v>178</v>
      </c>
      <c r="C2748" t="s">
        <v>4176</v>
      </c>
      <c r="D2748" s="11" t="s">
        <v>4177</v>
      </c>
      <c r="E2748" t="s">
        <v>4178</v>
      </c>
    </row>
    <row r="2749" spans="1:5">
      <c r="A2749" s="11">
        <v>4138</v>
      </c>
      <c r="B2749" s="11">
        <v>0</v>
      </c>
      <c r="C2749" t="s">
        <v>8043</v>
      </c>
      <c r="D2749" s="11" t="s">
        <v>3315</v>
      </c>
      <c r="E2749" t="s">
        <v>128</v>
      </c>
    </row>
    <row r="2750" spans="1:5">
      <c r="A2750" s="11">
        <v>4138</v>
      </c>
      <c r="B2750" s="11">
        <v>0</v>
      </c>
      <c r="C2750" t="s">
        <v>4179</v>
      </c>
      <c r="D2750" s="11" t="s">
        <v>4180</v>
      </c>
      <c r="E2750" t="s">
        <v>128</v>
      </c>
    </row>
    <row r="2751" spans="1:5">
      <c r="A2751" s="11">
        <v>4138</v>
      </c>
      <c r="B2751" s="11">
        <v>0</v>
      </c>
      <c r="C2751" t="s">
        <v>10888</v>
      </c>
      <c r="D2751" s="11" t="s">
        <v>10889</v>
      </c>
      <c r="E2751" t="s">
        <v>138</v>
      </c>
    </row>
    <row r="2752" spans="1:5">
      <c r="A2752" s="11">
        <v>2639</v>
      </c>
      <c r="B2752" s="11">
        <v>29</v>
      </c>
      <c r="C2752" t="s">
        <v>10890</v>
      </c>
      <c r="D2752" s="11" t="s">
        <v>7527</v>
      </c>
      <c r="E2752" t="s">
        <v>122</v>
      </c>
    </row>
    <row r="2753" spans="1:5">
      <c r="A2753" s="11">
        <v>3386</v>
      </c>
      <c r="B2753" s="11">
        <v>8</v>
      </c>
      <c r="C2753" t="s">
        <v>10891</v>
      </c>
      <c r="D2753" s="11" t="s">
        <v>2880</v>
      </c>
      <c r="E2753" t="s">
        <v>747</v>
      </c>
    </row>
    <row r="2754" spans="1:5">
      <c r="A2754" s="11">
        <v>579</v>
      </c>
      <c r="B2754" s="11">
        <v>426</v>
      </c>
      <c r="C2754" t="s">
        <v>4181</v>
      </c>
      <c r="D2754" s="11" t="s">
        <v>1524</v>
      </c>
      <c r="E2754" t="s">
        <v>759</v>
      </c>
    </row>
    <row r="2755" spans="1:5">
      <c r="A2755" s="11">
        <v>2565</v>
      </c>
      <c r="B2755" s="11">
        <v>32</v>
      </c>
      <c r="C2755" t="s">
        <v>4182</v>
      </c>
      <c r="D2755" s="11" t="s">
        <v>3391</v>
      </c>
      <c r="E2755" t="s">
        <v>169</v>
      </c>
    </row>
    <row r="2756" spans="1:5">
      <c r="A2756" s="11">
        <v>2921</v>
      </c>
      <c r="B2756" s="11">
        <v>19</v>
      </c>
      <c r="C2756" t="s">
        <v>10892</v>
      </c>
      <c r="D2756" s="11" t="s">
        <v>4183</v>
      </c>
      <c r="E2756" t="s">
        <v>1430</v>
      </c>
    </row>
    <row r="2757" spans="1:5">
      <c r="A2757" s="11">
        <v>427</v>
      </c>
      <c r="B2757" s="11">
        <v>563</v>
      </c>
      <c r="C2757" t="s">
        <v>4184</v>
      </c>
      <c r="D2757" s="11" t="s">
        <v>2529</v>
      </c>
      <c r="E2757" t="s">
        <v>539</v>
      </c>
    </row>
    <row r="2758" spans="1:5">
      <c r="A2758" s="11">
        <v>1899</v>
      </c>
      <c r="B2758" s="11">
        <v>82</v>
      </c>
      <c r="C2758" t="s">
        <v>4185</v>
      </c>
      <c r="D2758" s="11" t="s">
        <v>3340</v>
      </c>
      <c r="E2758" t="s">
        <v>2863</v>
      </c>
    </row>
    <row r="2759" spans="1:5">
      <c r="A2759" s="11">
        <v>417</v>
      </c>
      <c r="B2759" s="11">
        <v>580</v>
      </c>
      <c r="C2759" t="s">
        <v>10893</v>
      </c>
      <c r="D2759" s="11" t="s">
        <v>10894</v>
      </c>
      <c r="E2759" t="s">
        <v>142</v>
      </c>
    </row>
    <row r="2760" spans="1:5">
      <c r="A2760" s="11">
        <v>2426</v>
      </c>
      <c r="B2760" s="11">
        <v>40</v>
      </c>
      <c r="C2760" t="s">
        <v>10895</v>
      </c>
      <c r="D2760" s="11" t="s">
        <v>2314</v>
      </c>
      <c r="E2760" t="s">
        <v>767</v>
      </c>
    </row>
    <row r="2761" spans="1:5">
      <c r="A2761" s="11">
        <v>4138</v>
      </c>
      <c r="B2761" s="11">
        <v>0</v>
      </c>
      <c r="C2761" t="s">
        <v>8044</v>
      </c>
      <c r="D2761" s="11" t="s">
        <v>8045</v>
      </c>
      <c r="E2761" t="s">
        <v>757</v>
      </c>
    </row>
    <row r="2762" spans="1:5">
      <c r="A2762" s="11">
        <v>4138</v>
      </c>
      <c r="B2762" s="11">
        <v>0</v>
      </c>
      <c r="C2762" t="s">
        <v>8046</v>
      </c>
      <c r="D2762" s="11" t="s">
        <v>3813</v>
      </c>
      <c r="E2762" t="s">
        <v>757</v>
      </c>
    </row>
    <row r="2763" spans="1:5">
      <c r="A2763" s="11">
        <v>817</v>
      </c>
      <c r="B2763" s="11">
        <v>288</v>
      </c>
      <c r="C2763" t="s">
        <v>4186</v>
      </c>
      <c r="D2763" s="11" t="s">
        <v>2152</v>
      </c>
      <c r="E2763" t="s">
        <v>1131</v>
      </c>
    </row>
    <row r="2764" spans="1:5">
      <c r="A2764" s="11">
        <v>4138</v>
      </c>
      <c r="B2764" s="11">
        <v>0</v>
      </c>
      <c r="C2764" t="s">
        <v>4187</v>
      </c>
      <c r="D2764" s="11" t="s">
        <v>4188</v>
      </c>
      <c r="E2764" t="s">
        <v>123</v>
      </c>
    </row>
    <row r="2765" spans="1:5">
      <c r="A2765" s="11">
        <v>241</v>
      </c>
      <c r="B2765" s="11">
        <v>842</v>
      </c>
      <c r="C2765" t="s">
        <v>727</v>
      </c>
      <c r="D2765" s="11" t="s">
        <v>959</v>
      </c>
      <c r="E2765" t="s">
        <v>764</v>
      </c>
    </row>
    <row r="2766" spans="1:5">
      <c r="A2766" s="11">
        <v>4138</v>
      </c>
      <c r="B2766" s="11">
        <v>0</v>
      </c>
      <c r="C2766" t="s">
        <v>10896</v>
      </c>
      <c r="D2766" s="11" t="s">
        <v>6229</v>
      </c>
      <c r="E2766" t="s">
        <v>1880</v>
      </c>
    </row>
    <row r="2767" spans="1:5">
      <c r="A2767" s="11">
        <v>2751</v>
      </c>
      <c r="B2767" s="11">
        <v>25</v>
      </c>
      <c r="C2767" t="s">
        <v>1658</v>
      </c>
      <c r="D2767" s="11" t="s">
        <v>4189</v>
      </c>
      <c r="E2767" t="s">
        <v>1006</v>
      </c>
    </row>
    <row r="2768" spans="1:5">
      <c r="A2768" s="11">
        <v>70</v>
      </c>
      <c r="B2768" s="11">
        <v>1358</v>
      </c>
      <c r="C2768" t="s">
        <v>1239</v>
      </c>
      <c r="D2768" s="11" t="s">
        <v>1240</v>
      </c>
      <c r="E2768" t="s">
        <v>122</v>
      </c>
    </row>
    <row r="2769" spans="1:5">
      <c r="A2769" s="11">
        <v>3709</v>
      </c>
      <c r="B2769" s="11">
        <v>4</v>
      </c>
      <c r="C2769" t="s">
        <v>1239</v>
      </c>
      <c r="D2769" s="11" t="s">
        <v>7250</v>
      </c>
      <c r="E2769" t="s">
        <v>138</v>
      </c>
    </row>
    <row r="2770" spans="1:5">
      <c r="A2770" s="11">
        <v>4138</v>
      </c>
      <c r="B2770" s="11">
        <v>0</v>
      </c>
      <c r="C2770" t="s">
        <v>4190</v>
      </c>
      <c r="D2770" s="11" t="s">
        <v>4191</v>
      </c>
      <c r="E2770" t="s">
        <v>1001</v>
      </c>
    </row>
    <row r="2771" spans="1:5">
      <c r="A2771" s="11">
        <v>639</v>
      </c>
      <c r="B2771" s="11">
        <v>382</v>
      </c>
      <c r="C2771" t="s">
        <v>1241</v>
      </c>
      <c r="D2771" s="11" t="s">
        <v>1072</v>
      </c>
      <c r="E2771" t="s">
        <v>128</v>
      </c>
    </row>
    <row r="2772" spans="1:5">
      <c r="A2772" s="11">
        <v>1812</v>
      </c>
      <c r="B2772" s="11">
        <v>91</v>
      </c>
      <c r="C2772" t="s">
        <v>4192</v>
      </c>
      <c r="D2772" s="11" t="s">
        <v>4193</v>
      </c>
      <c r="E2772" t="s">
        <v>1245</v>
      </c>
    </row>
    <row r="2773" spans="1:5">
      <c r="A2773" s="11">
        <v>4138</v>
      </c>
      <c r="B2773" s="11">
        <v>0</v>
      </c>
      <c r="C2773" t="s">
        <v>10897</v>
      </c>
      <c r="D2773" s="11" t="s">
        <v>10898</v>
      </c>
      <c r="E2773" t="s">
        <v>407</v>
      </c>
    </row>
    <row r="2774" spans="1:5">
      <c r="A2774" s="11">
        <v>2047</v>
      </c>
      <c r="B2774" s="11">
        <v>68</v>
      </c>
      <c r="C2774" t="s">
        <v>10899</v>
      </c>
      <c r="D2774" s="11" t="s">
        <v>10900</v>
      </c>
      <c r="E2774" t="s">
        <v>767</v>
      </c>
    </row>
    <row r="2775" spans="1:5">
      <c r="A2775" s="11">
        <v>4138</v>
      </c>
      <c r="B2775" s="11">
        <v>0</v>
      </c>
      <c r="C2775" t="s">
        <v>8047</v>
      </c>
      <c r="D2775" s="11" t="s">
        <v>5010</v>
      </c>
      <c r="E2775" t="s">
        <v>1849</v>
      </c>
    </row>
    <row r="2776" spans="1:5">
      <c r="A2776" s="11">
        <v>1754</v>
      </c>
      <c r="B2776" s="11">
        <v>97</v>
      </c>
      <c r="C2776" t="s">
        <v>4194</v>
      </c>
      <c r="D2776" s="11" t="s">
        <v>4195</v>
      </c>
      <c r="E2776" t="s">
        <v>814</v>
      </c>
    </row>
    <row r="2777" spans="1:5">
      <c r="A2777" s="11">
        <v>1202</v>
      </c>
      <c r="B2777" s="11">
        <v>178</v>
      </c>
      <c r="C2777" t="s">
        <v>8048</v>
      </c>
      <c r="D2777" s="11" t="s">
        <v>8049</v>
      </c>
      <c r="E2777" t="s">
        <v>1246</v>
      </c>
    </row>
    <row r="2778" spans="1:5">
      <c r="A2778" s="11">
        <v>4138</v>
      </c>
      <c r="B2778" s="11">
        <v>0</v>
      </c>
      <c r="C2778" t="s">
        <v>10901</v>
      </c>
      <c r="D2778" s="11" t="s">
        <v>4914</v>
      </c>
      <c r="E2778" t="s">
        <v>176</v>
      </c>
    </row>
    <row r="2779" spans="1:5">
      <c r="A2779" s="11">
        <v>4017</v>
      </c>
      <c r="B2779" s="11">
        <v>1</v>
      </c>
      <c r="C2779" t="s">
        <v>10902</v>
      </c>
      <c r="D2779" s="11" t="s">
        <v>5582</v>
      </c>
      <c r="E2779" t="s">
        <v>9582</v>
      </c>
    </row>
    <row r="2780" spans="1:5">
      <c r="A2780" s="11">
        <v>1226</v>
      </c>
      <c r="B2780" s="11">
        <v>173</v>
      </c>
      <c r="C2780" t="s">
        <v>4196</v>
      </c>
      <c r="D2780" s="11" t="s">
        <v>4197</v>
      </c>
      <c r="E2780" t="s">
        <v>128</v>
      </c>
    </row>
    <row r="2781" spans="1:5">
      <c r="A2781" s="11">
        <v>3255</v>
      </c>
      <c r="B2781" s="11">
        <v>10</v>
      </c>
      <c r="C2781" t="s">
        <v>4198</v>
      </c>
      <c r="D2781" s="11" t="s">
        <v>4019</v>
      </c>
      <c r="E2781" t="s">
        <v>4199</v>
      </c>
    </row>
    <row r="2782" spans="1:5">
      <c r="A2782" s="11">
        <v>4138</v>
      </c>
      <c r="B2782" s="11">
        <v>0</v>
      </c>
      <c r="C2782" t="s">
        <v>10903</v>
      </c>
      <c r="D2782" s="11" t="s">
        <v>10904</v>
      </c>
      <c r="E2782" t="s">
        <v>4199</v>
      </c>
    </row>
    <row r="2783" spans="1:5">
      <c r="A2783" s="11">
        <v>406</v>
      </c>
      <c r="B2783" s="11">
        <v>595</v>
      </c>
      <c r="C2783" t="s">
        <v>973</v>
      </c>
      <c r="D2783" s="11" t="s">
        <v>974</v>
      </c>
      <c r="E2783" t="s">
        <v>1242</v>
      </c>
    </row>
    <row r="2784" spans="1:5">
      <c r="A2784" s="11">
        <v>128</v>
      </c>
      <c r="B2784" s="11">
        <v>1124</v>
      </c>
      <c r="C2784" t="s">
        <v>728</v>
      </c>
      <c r="D2784" s="11" t="s">
        <v>706</v>
      </c>
      <c r="E2784" t="s">
        <v>539</v>
      </c>
    </row>
    <row r="2785" spans="1:5">
      <c r="A2785" s="11">
        <v>4138</v>
      </c>
      <c r="B2785" s="11">
        <v>0</v>
      </c>
      <c r="C2785" t="s">
        <v>10905</v>
      </c>
      <c r="D2785" s="11" t="s">
        <v>4534</v>
      </c>
      <c r="E2785" t="s">
        <v>128</v>
      </c>
    </row>
    <row r="2786" spans="1:5">
      <c r="A2786" s="11">
        <v>2921</v>
      </c>
      <c r="B2786" s="11">
        <v>19</v>
      </c>
      <c r="C2786" t="s">
        <v>10906</v>
      </c>
      <c r="D2786" s="11" t="s">
        <v>8535</v>
      </c>
      <c r="E2786" t="s">
        <v>129</v>
      </c>
    </row>
    <row r="2787" spans="1:5">
      <c r="A2787" s="11">
        <v>2448</v>
      </c>
      <c r="B2787" s="11">
        <v>39</v>
      </c>
      <c r="C2787" t="s">
        <v>8050</v>
      </c>
      <c r="D2787" s="11" t="s">
        <v>3432</v>
      </c>
      <c r="E2787" t="s">
        <v>204</v>
      </c>
    </row>
    <row r="2788" spans="1:5">
      <c r="A2788" s="11">
        <v>395</v>
      </c>
      <c r="B2788" s="11">
        <v>608</v>
      </c>
      <c r="C2788" t="s">
        <v>10907</v>
      </c>
      <c r="D2788" s="11" t="s">
        <v>10908</v>
      </c>
      <c r="E2788" t="s">
        <v>130</v>
      </c>
    </row>
    <row r="2789" spans="1:5">
      <c r="A2789" s="11">
        <v>4138</v>
      </c>
      <c r="B2789" s="11">
        <v>0</v>
      </c>
      <c r="C2789" t="s">
        <v>10909</v>
      </c>
      <c r="D2789" s="11" t="s">
        <v>3953</v>
      </c>
      <c r="E2789" t="s">
        <v>1532</v>
      </c>
    </row>
    <row r="2790" spans="1:5">
      <c r="A2790" s="11">
        <v>4138</v>
      </c>
      <c r="B2790" s="11">
        <v>0</v>
      </c>
      <c r="C2790" t="s">
        <v>10910</v>
      </c>
      <c r="D2790" s="11" t="s">
        <v>5772</v>
      </c>
      <c r="E2790" t="s">
        <v>149</v>
      </c>
    </row>
    <row r="2791" spans="1:5">
      <c r="A2791" s="11">
        <v>967</v>
      </c>
      <c r="B2791" s="11">
        <v>231</v>
      </c>
      <c r="C2791" t="s">
        <v>4200</v>
      </c>
      <c r="D2791" s="11" t="s">
        <v>4201</v>
      </c>
      <c r="E2791" t="s">
        <v>145</v>
      </c>
    </row>
    <row r="2792" spans="1:5">
      <c r="A2792" s="11">
        <v>3612</v>
      </c>
      <c r="B2792" s="11">
        <v>5</v>
      </c>
      <c r="C2792" t="s">
        <v>10911</v>
      </c>
      <c r="D2792" s="11" t="s">
        <v>7221</v>
      </c>
      <c r="E2792" t="s">
        <v>128</v>
      </c>
    </row>
    <row r="2793" spans="1:5">
      <c r="A2793" s="11">
        <v>4017</v>
      </c>
      <c r="B2793" s="11">
        <v>1</v>
      </c>
      <c r="C2793" t="s">
        <v>4202</v>
      </c>
      <c r="D2793" s="11" t="s">
        <v>2958</v>
      </c>
      <c r="E2793" t="s">
        <v>142</v>
      </c>
    </row>
    <row r="2794" spans="1:5">
      <c r="A2794" s="11">
        <v>423</v>
      </c>
      <c r="B2794" s="11">
        <v>571</v>
      </c>
      <c r="C2794" t="s">
        <v>1660</v>
      </c>
      <c r="D2794" s="11" t="s">
        <v>1661</v>
      </c>
      <c r="E2794" t="s">
        <v>128</v>
      </c>
    </row>
    <row r="2795" spans="1:5">
      <c r="A2795" s="11">
        <v>4017</v>
      </c>
      <c r="B2795" s="11">
        <v>1</v>
      </c>
      <c r="C2795" t="s">
        <v>10912</v>
      </c>
      <c r="D2795" s="11" t="s">
        <v>8134</v>
      </c>
      <c r="E2795" t="s">
        <v>1908</v>
      </c>
    </row>
    <row r="2796" spans="1:5">
      <c r="A2796" s="11">
        <v>571</v>
      </c>
      <c r="B2796" s="11">
        <v>431</v>
      </c>
      <c r="C2796" t="s">
        <v>975</v>
      </c>
      <c r="D2796" s="11" t="s">
        <v>976</v>
      </c>
      <c r="E2796" t="s">
        <v>138</v>
      </c>
    </row>
    <row r="2797" spans="1:5">
      <c r="A2797" s="11">
        <v>1018</v>
      </c>
      <c r="B2797" s="11">
        <v>215</v>
      </c>
      <c r="C2797" t="s">
        <v>4203</v>
      </c>
      <c r="D2797" s="11" t="s">
        <v>3614</v>
      </c>
      <c r="E2797" t="s">
        <v>162</v>
      </c>
    </row>
    <row r="2798" spans="1:5">
      <c r="A2798" s="11">
        <v>895</v>
      </c>
      <c r="B2798" s="11">
        <v>256</v>
      </c>
      <c r="C2798" t="s">
        <v>4204</v>
      </c>
      <c r="D2798" s="11" t="s">
        <v>2333</v>
      </c>
      <c r="E2798" t="s">
        <v>1095</v>
      </c>
    </row>
    <row r="2799" spans="1:5">
      <c r="A2799" s="11">
        <v>3709</v>
      </c>
      <c r="B2799" s="11">
        <v>4</v>
      </c>
      <c r="C2799" t="s">
        <v>10913</v>
      </c>
      <c r="D2799" s="11" t="s">
        <v>10914</v>
      </c>
      <c r="E2799" t="s">
        <v>122</v>
      </c>
    </row>
    <row r="2800" spans="1:5">
      <c r="A2800" s="11">
        <v>2463</v>
      </c>
      <c r="B2800" s="11">
        <v>38</v>
      </c>
      <c r="C2800" t="s">
        <v>10915</v>
      </c>
      <c r="D2800" s="11" t="s">
        <v>3326</v>
      </c>
      <c r="E2800" t="s">
        <v>164</v>
      </c>
    </row>
    <row r="2801" spans="1:5">
      <c r="A2801" s="11">
        <v>3709</v>
      </c>
      <c r="B2801" s="11">
        <v>4</v>
      </c>
      <c r="C2801" t="s">
        <v>8051</v>
      </c>
      <c r="D2801" s="11" t="s">
        <v>8052</v>
      </c>
      <c r="E2801" t="s">
        <v>130</v>
      </c>
    </row>
    <row r="2802" spans="1:5">
      <c r="A2802" s="11">
        <v>3078</v>
      </c>
      <c r="B2802" s="11">
        <v>14</v>
      </c>
      <c r="C2802" t="s">
        <v>8053</v>
      </c>
      <c r="D2802" s="11" t="s">
        <v>3261</v>
      </c>
      <c r="E2802" t="s">
        <v>7445</v>
      </c>
    </row>
    <row r="2803" spans="1:5">
      <c r="A2803" s="11">
        <v>21</v>
      </c>
      <c r="B2803" s="11">
        <v>1667</v>
      </c>
      <c r="C2803" t="s">
        <v>1243</v>
      </c>
      <c r="D2803" s="11" t="s">
        <v>1244</v>
      </c>
      <c r="E2803" t="s">
        <v>122</v>
      </c>
    </row>
    <row r="2804" spans="1:5">
      <c r="A2804" s="11">
        <v>967</v>
      </c>
      <c r="B2804" s="11">
        <v>231</v>
      </c>
      <c r="C2804" t="s">
        <v>4207</v>
      </c>
      <c r="D2804" s="11" t="s">
        <v>2092</v>
      </c>
      <c r="E2804" t="s">
        <v>763</v>
      </c>
    </row>
    <row r="2805" spans="1:5">
      <c r="A2805" s="11">
        <v>4138</v>
      </c>
      <c r="B2805" s="11">
        <v>0</v>
      </c>
      <c r="C2805" t="s">
        <v>10916</v>
      </c>
      <c r="D2805" s="11" t="s">
        <v>10917</v>
      </c>
      <c r="E2805" t="s">
        <v>843</v>
      </c>
    </row>
    <row r="2806" spans="1:5">
      <c r="A2806" s="11">
        <v>3518</v>
      </c>
      <c r="B2806" s="11">
        <v>6</v>
      </c>
      <c r="C2806" t="s">
        <v>8054</v>
      </c>
      <c r="D2806" s="11" t="s">
        <v>2210</v>
      </c>
      <c r="E2806" t="s">
        <v>204</v>
      </c>
    </row>
    <row r="2807" spans="1:5">
      <c r="A2807" s="11">
        <v>2551</v>
      </c>
      <c r="B2807" s="11">
        <v>33</v>
      </c>
      <c r="C2807" t="s">
        <v>10918</v>
      </c>
      <c r="D2807" s="11" t="s">
        <v>4208</v>
      </c>
      <c r="E2807" t="s">
        <v>1428</v>
      </c>
    </row>
    <row r="2808" spans="1:5">
      <c r="A2808" s="11">
        <v>4138</v>
      </c>
      <c r="B2808" s="11">
        <v>0</v>
      </c>
      <c r="C2808" t="s">
        <v>8055</v>
      </c>
      <c r="D2808" s="11" t="s">
        <v>2608</v>
      </c>
      <c r="E2808" t="s">
        <v>740</v>
      </c>
    </row>
    <row r="2809" spans="1:5">
      <c r="A2809" s="11">
        <v>271</v>
      </c>
      <c r="B2809" s="11">
        <v>799</v>
      </c>
      <c r="C2809" t="s">
        <v>8056</v>
      </c>
      <c r="D2809" s="11" t="s">
        <v>8057</v>
      </c>
      <c r="E2809" t="s">
        <v>130</v>
      </c>
    </row>
    <row r="2810" spans="1:5">
      <c r="A2810" s="11">
        <v>3323</v>
      </c>
      <c r="B2810" s="11">
        <v>9</v>
      </c>
      <c r="C2810" t="s">
        <v>10919</v>
      </c>
      <c r="D2810" s="11" t="s">
        <v>4701</v>
      </c>
      <c r="E2810" t="s">
        <v>758</v>
      </c>
    </row>
    <row r="2811" spans="1:5">
      <c r="A2811" s="11">
        <v>1464</v>
      </c>
      <c r="B2811" s="11">
        <v>131</v>
      </c>
      <c r="C2811" t="s">
        <v>10920</v>
      </c>
      <c r="D2811" s="11" t="s">
        <v>10921</v>
      </c>
      <c r="E2811" t="s">
        <v>1381</v>
      </c>
    </row>
    <row r="2812" spans="1:5">
      <c r="A2812" s="11">
        <v>4138</v>
      </c>
      <c r="B2812" s="11">
        <v>0</v>
      </c>
      <c r="C2812" t="s">
        <v>10922</v>
      </c>
      <c r="D2812" s="11" t="s">
        <v>10923</v>
      </c>
      <c r="E2812" t="s">
        <v>122</v>
      </c>
    </row>
    <row r="2813" spans="1:5">
      <c r="A2813" s="11">
        <v>1326</v>
      </c>
      <c r="B2813" s="11">
        <v>153</v>
      </c>
      <c r="C2813" t="s">
        <v>10924</v>
      </c>
      <c r="D2813" s="11" t="s">
        <v>10925</v>
      </c>
      <c r="E2813" t="s">
        <v>740</v>
      </c>
    </row>
    <row r="2814" spans="1:5">
      <c r="A2814" s="11">
        <v>447</v>
      </c>
      <c r="B2814" s="11">
        <v>545</v>
      </c>
      <c r="C2814" t="s">
        <v>1578</v>
      </c>
      <c r="D2814" s="11" t="s">
        <v>1411</v>
      </c>
      <c r="E2814" t="s">
        <v>127</v>
      </c>
    </row>
    <row r="2815" spans="1:5">
      <c r="A2815" s="11">
        <v>3518</v>
      </c>
      <c r="B2815" s="11">
        <v>6</v>
      </c>
      <c r="C2815" t="s">
        <v>8058</v>
      </c>
      <c r="D2815" s="11" t="s">
        <v>8059</v>
      </c>
      <c r="E2815" t="s">
        <v>565</v>
      </c>
    </row>
    <row r="2816" spans="1:5">
      <c r="A2816" s="11">
        <v>2823</v>
      </c>
      <c r="B2816" s="11">
        <v>22</v>
      </c>
      <c r="C2816" t="s">
        <v>10926</v>
      </c>
      <c r="D2816" s="11" t="s">
        <v>4962</v>
      </c>
      <c r="E2816" t="s">
        <v>740</v>
      </c>
    </row>
    <row r="2817" spans="1:5">
      <c r="A2817" s="11">
        <v>1711</v>
      </c>
      <c r="B2817" s="11">
        <v>100</v>
      </c>
      <c r="C2817" t="s">
        <v>4210</v>
      </c>
      <c r="D2817" s="11" t="s">
        <v>4211</v>
      </c>
      <c r="E2817" t="s">
        <v>162</v>
      </c>
    </row>
    <row r="2818" spans="1:5">
      <c r="A2818" s="11">
        <v>2374</v>
      </c>
      <c r="B2818" s="11">
        <v>43</v>
      </c>
      <c r="C2818" t="s">
        <v>8060</v>
      </c>
      <c r="D2818" s="11" t="s">
        <v>4359</v>
      </c>
      <c r="E2818" t="s">
        <v>128</v>
      </c>
    </row>
    <row r="2819" spans="1:5">
      <c r="A2819" s="11">
        <v>3445</v>
      </c>
      <c r="B2819" s="11">
        <v>7</v>
      </c>
      <c r="C2819" t="s">
        <v>10927</v>
      </c>
      <c r="D2819" s="11" t="s">
        <v>3906</v>
      </c>
      <c r="E2819" t="s">
        <v>136</v>
      </c>
    </row>
    <row r="2820" spans="1:5">
      <c r="A2820" s="11">
        <v>4138</v>
      </c>
      <c r="B2820" s="11">
        <v>0</v>
      </c>
      <c r="C2820" t="s">
        <v>10928</v>
      </c>
      <c r="D2820" s="11" t="s">
        <v>4780</v>
      </c>
      <c r="E2820" t="s">
        <v>749</v>
      </c>
    </row>
    <row r="2821" spans="1:5">
      <c r="A2821" s="11">
        <v>2483</v>
      </c>
      <c r="B2821" s="11">
        <v>37</v>
      </c>
      <c r="C2821" t="s">
        <v>4212</v>
      </c>
      <c r="D2821" s="11" t="s">
        <v>4068</v>
      </c>
      <c r="E2821" t="s">
        <v>271</v>
      </c>
    </row>
    <row r="2822" spans="1:5">
      <c r="A2822" s="11">
        <v>1031</v>
      </c>
      <c r="B2822" s="11">
        <v>212</v>
      </c>
      <c r="C2822" t="s">
        <v>4213</v>
      </c>
      <c r="D2822" s="11" t="s">
        <v>1713</v>
      </c>
      <c r="E2822" t="s">
        <v>1647</v>
      </c>
    </row>
    <row r="2823" spans="1:5">
      <c r="A2823" s="11">
        <v>3386</v>
      </c>
      <c r="B2823" s="11">
        <v>8</v>
      </c>
      <c r="C2823" t="s">
        <v>10929</v>
      </c>
      <c r="D2823" s="11" t="s">
        <v>10018</v>
      </c>
      <c r="E2823" t="s">
        <v>997</v>
      </c>
    </row>
    <row r="2824" spans="1:5">
      <c r="A2824" s="11">
        <v>2426</v>
      </c>
      <c r="B2824" s="11">
        <v>40</v>
      </c>
      <c r="C2824" t="s">
        <v>4214</v>
      </c>
      <c r="D2824" s="11" t="s">
        <v>4215</v>
      </c>
      <c r="E2824" t="s">
        <v>131</v>
      </c>
    </row>
    <row r="2825" spans="1:5">
      <c r="A2825" s="11">
        <v>745</v>
      </c>
      <c r="B2825" s="11">
        <v>321</v>
      </c>
      <c r="C2825" t="s">
        <v>10930</v>
      </c>
      <c r="D2825" s="11" t="s">
        <v>8061</v>
      </c>
      <c r="E2825" t="s">
        <v>539</v>
      </c>
    </row>
    <row r="2826" spans="1:5">
      <c r="A2826" s="11">
        <v>1884</v>
      </c>
      <c r="B2826" s="11">
        <v>83</v>
      </c>
      <c r="C2826" t="s">
        <v>4216</v>
      </c>
      <c r="D2826" s="11" t="s">
        <v>4217</v>
      </c>
      <c r="E2826" t="s">
        <v>790</v>
      </c>
    </row>
    <row r="2827" spans="1:5">
      <c r="A2827" s="11">
        <v>430</v>
      </c>
      <c r="B2827" s="11">
        <v>560</v>
      </c>
      <c r="C2827" t="s">
        <v>10931</v>
      </c>
      <c r="D2827" s="11" t="s">
        <v>10932</v>
      </c>
      <c r="E2827" t="s">
        <v>128</v>
      </c>
    </row>
    <row r="2828" spans="1:5">
      <c r="A2828" s="11">
        <v>3518</v>
      </c>
      <c r="B2828" s="11">
        <v>6</v>
      </c>
      <c r="C2828" t="s">
        <v>10931</v>
      </c>
      <c r="D2828" s="11" t="s">
        <v>10299</v>
      </c>
      <c r="E2828" t="s">
        <v>740</v>
      </c>
    </row>
    <row r="2829" spans="1:5">
      <c r="A2829" s="11">
        <v>2159</v>
      </c>
      <c r="B2829" s="11">
        <v>59</v>
      </c>
      <c r="C2829" t="s">
        <v>1920</v>
      </c>
      <c r="D2829" s="11" t="s">
        <v>2452</v>
      </c>
      <c r="E2829" t="s">
        <v>128</v>
      </c>
    </row>
    <row r="2830" spans="1:5">
      <c r="A2830" s="11">
        <v>4138</v>
      </c>
      <c r="B2830" s="11">
        <v>0</v>
      </c>
      <c r="C2830" t="s">
        <v>8062</v>
      </c>
      <c r="D2830" s="11" t="s">
        <v>8063</v>
      </c>
      <c r="E2830" t="s">
        <v>1000</v>
      </c>
    </row>
    <row r="2831" spans="1:5">
      <c r="A2831" s="11">
        <v>2463</v>
      </c>
      <c r="B2831" s="11">
        <v>38</v>
      </c>
      <c r="C2831" t="s">
        <v>8064</v>
      </c>
      <c r="D2831" s="11" t="s">
        <v>2462</v>
      </c>
      <c r="E2831" t="s">
        <v>142</v>
      </c>
    </row>
    <row r="2832" spans="1:5">
      <c r="A2832" s="11">
        <v>2771</v>
      </c>
      <c r="B2832" s="11">
        <v>24</v>
      </c>
      <c r="C2832" t="s">
        <v>4218</v>
      </c>
      <c r="D2832" s="11" t="s">
        <v>2262</v>
      </c>
      <c r="E2832" t="s">
        <v>983</v>
      </c>
    </row>
    <row r="2833" spans="1:5">
      <c r="A2833" s="11">
        <v>3078</v>
      </c>
      <c r="B2833" s="11">
        <v>14</v>
      </c>
      <c r="C2833" t="s">
        <v>4219</v>
      </c>
      <c r="D2833" s="11" t="s">
        <v>3405</v>
      </c>
      <c r="E2833" t="s">
        <v>507</v>
      </c>
    </row>
    <row r="2834" spans="1:5">
      <c r="A2834" s="11">
        <v>679</v>
      </c>
      <c r="B2834" s="11">
        <v>357</v>
      </c>
      <c r="C2834" t="s">
        <v>4220</v>
      </c>
      <c r="D2834" s="11" t="s">
        <v>1693</v>
      </c>
      <c r="E2834" t="s">
        <v>1134</v>
      </c>
    </row>
    <row r="2835" spans="1:5">
      <c r="A2835" s="11">
        <v>3445</v>
      </c>
      <c r="B2835" s="11">
        <v>7</v>
      </c>
      <c r="C2835" t="s">
        <v>8065</v>
      </c>
      <c r="D2835" s="11" t="s">
        <v>2671</v>
      </c>
      <c r="E2835" t="s">
        <v>138</v>
      </c>
    </row>
    <row r="2836" spans="1:5">
      <c r="A2836" s="11">
        <v>219</v>
      </c>
      <c r="B2836" s="11">
        <v>897</v>
      </c>
      <c r="C2836" t="s">
        <v>1865</v>
      </c>
      <c r="D2836" s="11" t="s">
        <v>3117</v>
      </c>
      <c r="E2836" t="s">
        <v>814</v>
      </c>
    </row>
    <row r="2837" spans="1:5">
      <c r="A2837" s="11">
        <v>502</v>
      </c>
      <c r="B2837" s="11">
        <v>492</v>
      </c>
      <c r="C2837" t="s">
        <v>977</v>
      </c>
      <c r="D2837" s="11" t="s">
        <v>4221</v>
      </c>
      <c r="E2837" t="s">
        <v>122</v>
      </c>
    </row>
    <row r="2838" spans="1:5">
      <c r="A2838" s="11">
        <v>692</v>
      </c>
      <c r="B2838" s="11">
        <v>345</v>
      </c>
      <c r="C2838" t="s">
        <v>1735</v>
      </c>
      <c r="D2838" s="11" t="s">
        <v>1736</v>
      </c>
      <c r="E2838" t="s">
        <v>184</v>
      </c>
    </row>
    <row r="2839" spans="1:5">
      <c r="A2839" s="11">
        <v>3612</v>
      </c>
      <c r="B2839" s="11">
        <v>5</v>
      </c>
      <c r="C2839" t="s">
        <v>10933</v>
      </c>
      <c r="D2839" s="11" t="s">
        <v>4224</v>
      </c>
      <c r="E2839" t="s">
        <v>138</v>
      </c>
    </row>
    <row r="2840" spans="1:5">
      <c r="A2840" s="11">
        <v>4017</v>
      </c>
      <c r="B2840" s="11">
        <v>1</v>
      </c>
      <c r="C2840" t="s">
        <v>4222</v>
      </c>
      <c r="D2840" s="11" t="s">
        <v>4223</v>
      </c>
      <c r="E2840" t="s">
        <v>128</v>
      </c>
    </row>
    <row r="2841" spans="1:5">
      <c r="A2841" s="11">
        <v>329</v>
      </c>
      <c r="B2841" s="11">
        <v>687</v>
      </c>
      <c r="C2841" t="s">
        <v>1247</v>
      </c>
      <c r="D2841" s="11" t="s">
        <v>1663</v>
      </c>
      <c r="E2841" t="s">
        <v>122</v>
      </c>
    </row>
    <row r="2842" spans="1:5">
      <c r="A2842" s="11">
        <v>1452</v>
      </c>
      <c r="B2842" s="11">
        <v>134</v>
      </c>
      <c r="C2842" t="s">
        <v>1249</v>
      </c>
      <c r="D2842" s="11" t="s">
        <v>2296</v>
      </c>
      <c r="E2842" t="s">
        <v>747</v>
      </c>
    </row>
    <row r="2843" spans="1:5">
      <c r="A2843" s="11">
        <v>3255</v>
      </c>
      <c r="B2843" s="11">
        <v>10</v>
      </c>
      <c r="C2843" t="s">
        <v>10934</v>
      </c>
      <c r="D2843" s="11" t="s">
        <v>7045</v>
      </c>
      <c r="E2843" t="s">
        <v>747</v>
      </c>
    </row>
    <row r="2844" spans="1:5">
      <c r="A2844" s="11">
        <v>953</v>
      </c>
      <c r="B2844" s="11">
        <v>236</v>
      </c>
      <c r="C2844" t="s">
        <v>4225</v>
      </c>
      <c r="D2844" s="11" t="s">
        <v>3166</v>
      </c>
      <c r="E2844" t="s">
        <v>3282</v>
      </c>
    </row>
    <row r="2845" spans="1:5">
      <c r="A2845" s="11">
        <v>4138</v>
      </c>
      <c r="B2845" s="11">
        <v>0</v>
      </c>
      <c r="C2845" t="s">
        <v>10935</v>
      </c>
      <c r="D2845" s="11" t="s">
        <v>10936</v>
      </c>
      <c r="E2845" t="s">
        <v>992</v>
      </c>
    </row>
    <row r="2846" spans="1:5">
      <c r="A2846" s="11">
        <v>3323</v>
      </c>
      <c r="B2846" s="11">
        <v>9</v>
      </c>
      <c r="C2846" t="s">
        <v>8066</v>
      </c>
      <c r="D2846" s="11" t="s">
        <v>5631</v>
      </c>
      <c r="E2846" t="s">
        <v>992</v>
      </c>
    </row>
    <row r="2847" spans="1:5">
      <c r="A2847" s="11">
        <v>2329</v>
      </c>
      <c r="B2847" s="11">
        <v>46</v>
      </c>
      <c r="C2847" t="s">
        <v>4226</v>
      </c>
      <c r="D2847" s="11" t="s">
        <v>4227</v>
      </c>
      <c r="E2847" t="s">
        <v>758</v>
      </c>
    </row>
    <row r="2848" spans="1:5">
      <c r="A2848" s="11">
        <v>4138</v>
      </c>
      <c r="B2848" s="11">
        <v>0</v>
      </c>
      <c r="C2848" t="s">
        <v>4229</v>
      </c>
      <c r="D2848" s="11" t="s">
        <v>2392</v>
      </c>
      <c r="E2848" t="s">
        <v>126</v>
      </c>
    </row>
    <row r="2849" spans="1:5">
      <c r="A2849" s="11">
        <v>4138</v>
      </c>
      <c r="B2849" s="11">
        <v>0</v>
      </c>
      <c r="C2849" t="s">
        <v>8068</v>
      </c>
      <c r="D2849" s="11" t="s">
        <v>8427</v>
      </c>
      <c r="E2849" t="s">
        <v>1131</v>
      </c>
    </row>
    <row r="2850" spans="1:5">
      <c r="A2850" s="11">
        <v>1464</v>
      </c>
      <c r="B2850" s="11">
        <v>131</v>
      </c>
      <c r="C2850" t="s">
        <v>4230</v>
      </c>
      <c r="D2850" s="11" t="s">
        <v>4124</v>
      </c>
      <c r="E2850" t="s">
        <v>1001</v>
      </c>
    </row>
    <row r="2851" spans="1:5">
      <c r="A2851" s="11">
        <v>4138</v>
      </c>
      <c r="B2851" s="11">
        <v>0</v>
      </c>
      <c r="C2851" t="s">
        <v>10937</v>
      </c>
      <c r="D2851" s="11" t="s">
        <v>9382</v>
      </c>
      <c r="E2851" t="s">
        <v>710</v>
      </c>
    </row>
    <row r="2852" spans="1:5">
      <c r="A2852" s="11">
        <v>4138</v>
      </c>
      <c r="B2852" s="11">
        <v>0</v>
      </c>
      <c r="C2852" t="s">
        <v>10938</v>
      </c>
      <c r="D2852" s="11" t="s">
        <v>8232</v>
      </c>
      <c r="E2852" t="s">
        <v>1242</v>
      </c>
    </row>
    <row r="2853" spans="1:5">
      <c r="A2853" s="11">
        <v>914</v>
      </c>
      <c r="B2853" s="11">
        <v>248</v>
      </c>
      <c r="C2853" t="s">
        <v>1250</v>
      </c>
      <c r="D2853" s="11" t="s">
        <v>1251</v>
      </c>
      <c r="E2853" t="s">
        <v>128</v>
      </c>
    </row>
    <row r="2854" spans="1:5">
      <c r="A2854" s="11">
        <v>3809</v>
      </c>
      <c r="B2854" s="11">
        <v>3</v>
      </c>
      <c r="C2854" t="s">
        <v>10939</v>
      </c>
      <c r="D2854" s="11" t="s">
        <v>8741</v>
      </c>
      <c r="E2854" t="s">
        <v>4199</v>
      </c>
    </row>
    <row r="2855" spans="1:5">
      <c r="A2855" s="11">
        <v>212</v>
      </c>
      <c r="B2855" s="11">
        <v>912</v>
      </c>
      <c r="C2855" t="s">
        <v>1252</v>
      </c>
      <c r="D2855" s="11" t="s">
        <v>1253</v>
      </c>
      <c r="E2855" t="s">
        <v>122</v>
      </c>
    </row>
    <row r="2856" spans="1:5">
      <c r="A2856" s="11">
        <v>2528</v>
      </c>
      <c r="B2856" s="11">
        <v>34</v>
      </c>
      <c r="C2856" t="s">
        <v>4231</v>
      </c>
      <c r="D2856" s="11" t="s">
        <v>4232</v>
      </c>
      <c r="E2856" t="s">
        <v>997</v>
      </c>
    </row>
    <row r="2857" spans="1:5">
      <c r="A2857" s="11">
        <v>3896</v>
      </c>
      <c r="B2857" s="11">
        <v>2</v>
      </c>
      <c r="C2857" t="s">
        <v>10940</v>
      </c>
      <c r="D2857" s="11" t="s">
        <v>3193</v>
      </c>
      <c r="E2857" t="s">
        <v>162</v>
      </c>
    </row>
    <row r="2858" spans="1:5">
      <c r="A2858" s="11">
        <v>4138</v>
      </c>
      <c r="B2858" s="11">
        <v>0</v>
      </c>
      <c r="C2858" t="s">
        <v>10941</v>
      </c>
      <c r="D2858" s="11" t="s">
        <v>9958</v>
      </c>
      <c r="E2858" t="s">
        <v>2863</v>
      </c>
    </row>
    <row r="2859" spans="1:5">
      <c r="A2859" s="11">
        <v>2609</v>
      </c>
      <c r="B2859" s="11">
        <v>30</v>
      </c>
      <c r="C2859" t="s">
        <v>10942</v>
      </c>
      <c r="D2859" s="11" t="s">
        <v>5442</v>
      </c>
      <c r="E2859" t="s">
        <v>997</v>
      </c>
    </row>
    <row r="2860" spans="1:5">
      <c r="A2860" s="11">
        <v>1474</v>
      </c>
      <c r="B2860" s="11">
        <v>130</v>
      </c>
      <c r="C2860" t="s">
        <v>8069</v>
      </c>
      <c r="D2860" s="11" t="s">
        <v>4244</v>
      </c>
      <c r="E2860" t="s">
        <v>2489</v>
      </c>
    </row>
    <row r="2861" spans="1:5">
      <c r="A2861" s="11">
        <v>2957</v>
      </c>
      <c r="B2861" s="11">
        <v>18</v>
      </c>
      <c r="C2861" t="s">
        <v>8070</v>
      </c>
      <c r="D2861" s="11" t="s">
        <v>5442</v>
      </c>
      <c r="E2861" t="s">
        <v>141</v>
      </c>
    </row>
    <row r="2862" spans="1:5">
      <c r="A2862" s="11">
        <v>1991</v>
      </c>
      <c r="B2862" s="11">
        <v>73</v>
      </c>
      <c r="C2862" t="s">
        <v>4233</v>
      </c>
      <c r="D2862" s="11" t="s">
        <v>2547</v>
      </c>
      <c r="E2862" t="s">
        <v>992</v>
      </c>
    </row>
    <row r="2863" spans="1:5">
      <c r="A2863" s="11">
        <v>560</v>
      </c>
      <c r="B2863" s="11">
        <v>438</v>
      </c>
      <c r="C2863" t="s">
        <v>4234</v>
      </c>
      <c r="D2863" s="11" t="s">
        <v>2257</v>
      </c>
      <c r="E2863" t="s">
        <v>133</v>
      </c>
    </row>
    <row r="2864" spans="1:5">
      <c r="A2864" s="11">
        <v>2609</v>
      </c>
      <c r="B2864" s="11">
        <v>30</v>
      </c>
      <c r="C2864" t="s">
        <v>4234</v>
      </c>
      <c r="D2864" s="11" t="s">
        <v>1560</v>
      </c>
      <c r="E2864" t="s">
        <v>7559</v>
      </c>
    </row>
    <row r="2865" spans="1:5">
      <c r="A2865" s="11">
        <v>2888</v>
      </c>
      <c r="B2865" s="11">
        <v>20</v>
      </c>
      <c r="C2865" t="s">
        <v>10943</v>
      </c>
      <c r="D2865" s="11" t="s">
        <v>6229</v>
      </c>
      <c r="E2865" t="s">
        <v>754</v>
      </c>
    </row>
    <row r="2866" spans="1:5">
      <c r="A2866" s="11">
        <v>4138</v>
      </c>
      <c r="B2866" s="11">
        <v>0</v>
      </c>
      <c r="C2866" t="s">
        <v>8071</v>
      </c>
      <c r="D2866" s="11" t="s">
        <v>8072</v>
      </c>
      <c r="E2866" t="s">
        <v>122</v>
      </c>
    </row>
    <row r="2867" spans="1:5">
      <c r="A2867" s="11">
        <v>4017</v>
      </c>
      <c r="B2867" s="11">
        <v>1</v>
      </c>
      <c r="C2867" t="s">
        <v>1254</v>
      </c>
      <c r="D2867" s="11" t="s">
        <v>7700</v>
      </c>
      <c r="E2867" t="s">
        <v>270</v>
      </c>
    </row>
    <row r="2868" spans="1:5">
      <c r="A2868" s="11">
        <v>3445</v>
      </c>
      <c r="B2868" s="11">
        <v>7</v>
      </c>
      <c r="C2868" t="s">
        <v>10944</v>
      </c>
      <c r="D2868" s="11" t="s">
        <v>7880</v>
      </c>
      <c r="E2868" t="s">
        <v>2072</v>
      </c>
    </row>
    <row r="2869" spans="1:5">
      <c r="A2869" s="11">
        <v>1801</v>
      </c>
      <c r="B2869" s="11">
        <v>92</v>
      </c>
      <c r="C2869" t="s">
        <v>4235</v>
      </c>
      <c r="D2869" s="11" t="s">
        <v>4236</v>
      </c>
      <c r="E2869" t="s">
        <v>128</v>
      </c>
    </row>
    <row r="2870" spans="1:5">
      <c r="A2870" s="11">
        <v>3809</v>
      </c>
      <c r="B2870" s="11">
        <v>3</v>
      </c>
      <c r="C2870" t="s">
        <v>4235</v>
      </c>
      <c r="D2870" s="11" t="s">
        <v>9671</v>
      </c>
      <c r="E2870" t="s">
        <v>128</v>
      </c>
    </row>
    <row r="2871" spans="1:5">
      <c r="A2871" s="11">
        <v>1098</v>
      </c>
      <c r="B2871" s="11">
        <v>198</v>
      </c>
      <c r="C2871" t="s">
        <v>10945</v>
      </c>
      <c r="D2871" s="11" t="s">
        <v>10946</v>
      </c>
      <c r="E2871" t="s">
        <v>742</v>
      </c>
    </row>
    <row r="2872" spans="1:5">
      <c r="A2872" s="11">
        <v>4138</v>
      </c>
      <c r="B2872" s="11">
        <v>0</v>
      </c>
      <c r="C2872" t="s">
        <v>10947</v>
      </c>
      <c r="D2872" s="11" t="s">
        <v>2372</v>
      </c>
      <c r="E2872" t="s">
        <v>281</v>
      </c>
    </row>
    <row r="2873" spans="1:5">
      <c r="A2873" s="11">
        <v>785</v>
      </c>
      <c r="B2873" s="11">
        <v>301</v>
      </c>
      <c r="C2873" t="s">
        <v>4237</v>
      </c>
      <c r="D2873" s="11" t="s">
        <v>2130</v>
      </c>
      <c r="E2873" t="s">
        <v>132</v>
      </c>
    </row>
    <row r="2874" spans="1:5">
      <c r="A2874" s="11">
        <v>941</v>
      </c>
      <c r="B2874" s="11">
        <v>241</v>
      </c>
      <c r="C2874" t="s">
        <v>4238</v>
      </c>
      <c r="D2874" s="11" t="s">
        <v>4239</v>
      </c>
      <c r="E2874" t="s">
        <v>122</v>
      </c>
    </row>
    <row r="2875" spans="1:5">
      <c r="A2875" s="11">
        <v>1369</v>
      </c>
      <c r="B2875" s="11">
        <v>146</v>
      </c>
      <c r="C2875" t="s">
        <v>8073</v>
      </c>
      <c r="D2875" s="11" t="s">
        <v>476</v>
      </c>
      <c r="E2875" t="s">
        <v>741</v>
      </c>
    </row>
    <row r="2876" spans="1:5">
      <c r="A2876" s="11">
        <v>1021</v>
      </c>
      <c r="B2876" s="11">
        <v>214</v>
      </c>
      <c r="C2876" t="s">
        <v>4240</v>
      </c>
      <c r="D2876" s="11" t="s">
        <v>1193</v>
      </c>
      <c r="E2876" t="s">
        <v>139</v>
      </c>
    </row>
    <row r="2877" spans="1:5">
      <c r="A2877" s="11">
        <v>902</v>
      </c>
      <c r="B2877" s="11">
        <v>253</v>
      </c>
      <c r="C2877" t="s">
        <v>1665</v>
      </c>
      <c r="D2877" s="11" t="s">
        <v>1666</v>
      </c>
      <c r="E2877" t="s">
        <v>122</v>
      </c>
    </row>
    <row r="2878" spans="1:5">
      <c r="A2878" s="11">
        <v>1917</v>
      </c>
      <c r="B2878" s="11">
        <v>80</v>
      </c>
      <c r="C2878" t="s">
        <v>4242</v>
      </c>
      <c r="D2878" s="11" t="s">
        <v>3182</v>
      </c>
      <c r="E2878" t="s">
        <v>133</v>
      </c>
    </row>
    <row r="2879" spans="1:5">
      <c r="A2879" s="11">
        <v>3518</v>
      </c>
      <c r="B2879" s="11">
        <v>6</v>
      </c>
      <c r="C2879" t="s">
        <v>4245</v>
      </c>
      <c r="D2879" s="11" t="s">
        <v>2060</v>
      </c>
      <c r="E2879" t="s">
        <v>769</v>
      </c>
    </row>
    <row r="2880" spans="1:5">
      <c r="A2880" s="11">
        <v>1187</v>
      </c>
      <c r="B2880" s="11">
        <v>181</v>
      </c>
      <c r="C2880" t="s">
        <v>4246</v>
      </c>
      <c r="D2880" s="11" t="s">
        <v>3242</v>
      </c>
      <c r="E2880" t="s">
        <v>122</v>
      </c>
    </row>
    <row r="2881" spans="1:5">
      <c r="A2881" s="11">
        <v>1138</v>
      </c>
      <c r="B2881" s="11">
        <v>190</v>
      </c>
      <c r="C2881" t="s">
        <v>4247</v>
      </c>
      <c r="D2881" s="11" t="s">
        <v>4248</v>
      </c>
      <c r="E2881" t="s">
        <v>1603</v>
      </c>
    </row>
    <row r="2882" spans="1:5">
      <c r="A2882" s="11">
        <v>948</v>
      </c>
      <c r="B2882" s="11">
        <v>237</v>
      </c>
      <c r="C2882" t="s">
        <v>1255</v>
      </c>
      <c r="D2882" s="11" t="s">
        <v>1256</v>
      </c>
      <c r="E2882" t="s">
        <v>2072</v>
      </c>
    </row>
    <row r="2883" spans="1:5">
      <c r="A2883" s="11">
        <v>4138</v>
      </c>
      <c r="B2883" s="11">
        <v>0</v>
      </c>
      <c r="C2883" t="s">
        <v>4249</v>
      </c>
      <c r="D2883" s="11" t="s">
        <v>3160</v>
      </c>
      <c r="E2883" t="s">
        <v>749</v>
      </c>
    </row>
    <row r="2884" spans="1:5">
      <c r="A2884" s="11">
        <v>171</v>
      </c>
      <c r="B2884" s="11">
        <v>998</v>
      </c>
      <c r="C2884" t="s">
        <v>1257</v>
      </c>
      <c r="D2884" s="11" t="s">
        <v>1258</v>
      </c>
      <c r="E2884" t="s">
        <v>128</v>
      </c>
    </row>
    <row r="2885" spans="1:5">
      <c r="A2885" s="11">
        <v>103</v>
      </c>
      <c r="B2885" s="11">
        <v>1198</v>
      </c>
      <c r="C2885" t="s">
        <v>1259</v>
      </c>
      <c r="D2885" s="11" t="s">
        <v>1260</v>
      </c>
      <c r="E2885" t="s">
        <v>128</v>
      </c>
    </row>
    <row r="2886" spans="1:5">
      <c r="A2886" s="11">
        <v>3896</v>
      </c>
      <c r="B2886" s="11">
        <v>2</v>
      </c>
      <c r="C2886" t="s">
        <v>10948</v>
      </c>
      <c r="D2886" s="11" t="s">
        <v>6804</v>
      </c>
      <c r="E2886" t="s">
        <v>1145</v>
      </c>
    </row>
    <row r="2887" spans="1:5">
      <c r="A2887" s="11">
        <v>3896</v>
      </c>
      <c r="B2887" s="11">
        <v>2</v>
      </c>
      <c r="C2887" t="s">
        <v>10949</v>
      </c>
      <c r="D2887" s="11" t="s">
        <v>2667</v>
      </c>
      <c r="E2887" t="s">
        <v>9886</v>
      </c>
    </row>
    <row r="2888" spans="1:5">
      <c r="A2888" s="11">
        <v>3204</v>
      </c>
      <c r="B2888" s="11">
        <v>11</v>
      </c>
      <c r="C2888" t="s">
        <v>10950</v>
      </c>
      <c r="D2888" s="11" t="s">
        <v>2760</v>
      </c>
      <c r="E2888" t="s">
        <v>125</v>
      </c>
    </row>
    <row r="2889" spans="1:5">
      <c r="A2889" s="11">
        <v>4138</v>
      </c>
      <c r="B2889" s="11">
        <v>0</v>
      </c>
      <c r="C2889" t="s">
        <v>10951</v>
      </c>
      <c r="D2889" s="11" t="s">
        <v>10311</v>
      </c>
      <c r="E2889" t="s">
        <v>769</v>
      </c>
    </row>
    <row r="2890" spans="1:5">
      <c r="A2890" s="11">
        <v>2847</v>
      </c>
      <c r="B2890" s="11">
        <v>21</v>
      </c>
      <c r="C2890" t="s">
        <v>10952</v>
      </c>
      <c r="D2890" s="11" t="s">
        <v>8075</v>
      </c>
      <c r="E2890" t="s">
        <v>268</v>
      </c>
    </row>
    <row r="2891" spans="1:5">
      <c r="A2891" s="11">
        <v>1646</v>
      </c>
      <c r="B2891" s="11">
        <v>106</v>
      </c>
      <c r="C2891" t="s">
        <v>4253</v>
      </c>
      <c r="D2891" s="11" t="s">
        <v>2852</v>
      </c>
      <c r="E2891" t="s">
        <v>125</v>
      </c>
    </row>
    <row r="2892" spans="1:5">
      <c r="A2892" s="11">
        <v>2242</v>
      </c>
      <c r="B2892" s="11">
        <v>52</v>
      </c>
      <c r="C2892" t="s">
        <v>8077</v>
      </c>
      <c r="D2892" s="11" t="s">
        <v>2238</v>
      </c>
      <c r="E2892" t="s">
        <v>740</v>
      </c>
    </row>
    <row r="2893" spans="1:5">
      <c r="A2893" s="11">
        <v>141</v>
      </c>
      <c r="B2893" s="11">
        <v>1078</v>
      </c>
      <c r="C2893" t="s">
        <v>980</v>
      </c>
      <c r="D2893" s="11" t="s">
        <v>154</v>
      </c>
      <c r="E2893" t="s">
        <v>128</v>
      </c>
    </row>
    <row r="2894" spans="1:5">
      <c r="A2894" s="11">
        <v>3445</v>
      </c>
      <c r="B2894" s="11">
        <v>7</v>
      </c>
      <c r="C2894" t="s">
        <v>8078</v>
      </c>
      <c r="D2894" s="11" t="s">
        <v>3057</v>
      </c>
      <c r="E2894" t="s">
        <v>3274</v>
      </c>
    </row>
    <row r="2895" spans="1:5">
      <c r="A2895" s="11">
        <v>3204</v>
      </c>
      <c r="B2895" s="11">
        <v>11</v>
      </c>
      <c r="C2895" t="s">
        <v>8079</v>
      </c>
      <c r="D2895" s="11" t="s">
        <v>8080</v>
      </c>
      <c r="E2895" t="s">
        <v>744</v>
      </c>
    </row>
    <row r="2896" spans="1:5">
      <c r="A2896" s="11">
        <v>393</v>
      </c>
      <c r="B2896" s="11">
        <v>609</v>
      </c>
      <c r="C2896" t="s">
        <v>10953</v>
      </c>
      <c r="D2896" s="11" t="s">
        <v>697</v>
      </c>
      <c r="E2896" t="s">
        <v>743</v>
      </c>
    </row>
    <row r="2897" spans="1:5">
      <c r="A2897" s="11">
        <v>470</v>
      </c>
      <c r="B2897" s="11">
        <v>522</v>
      </c>
      <c r="C2897" t="s">
        <v>4255</v>
      </c>
      <c r="D2897" s="11" t="s">
        <v>2914</v>
      </c>
      <c r="E2897" t="s">
        <v>743</v>
      </c>
    </row>
    <row r="2898" spans="1:5">
      <c r="A2898" s="11">
        <v>4138</v>
      </c>
      <c r="B2898" s="11">
        <v>0</v>
      </c>
      <c r="C2898" t="s">
        <v>10954</v>
      </c>
      <c r="D2898" s="11" t="s">
        <v>5196</v>
      </c>
      <c r="E2898" t="s">
        <v>149</v>
      </c>
    </row>
    <row r="2899" spans="1:5">
      <c r="A2899" s="11">
        <v>817</v>
      </c>
      <c r="B2899" s="11">
        <v>288</v>
      </c>
      <c r="C2899" t="s">
        <v>4256</v>
      </c>
      <c r="D2899" s="11" t="s">
        <v>4257</v>
      </c>
      <c r="E2899" t="s">
        <v>147</v>
      </c>
    </row>
    <row r="2900" spans="1:5">
      <c r="A2900" s="11">
        <v>4138</v>
      </c>
      <c r="B2900" s="11">
        <v>0</v>
      </c>
      <c r="C2900" t="s">
        <v>4258</v>
      </c>
      <c r="D2900" s="11" t="s">
        <v>3560</v>
      </c>
      <c r="E2900" t="s">
        <v>150</v>
      </c>
    </row>
    <row r="2901" spans="1:5">
      <c r="A2901" s="11">
        <v>1408</v>
      </c>
      <c r="B2901" s="11">
        <v>140</v>
      </c>
      <c r="C2901" t="s">
        <v>4259</v>
      </c>
      <c r="D2901" s="11" t="s">
        <v>4161</v>
      </c>
      <c r="E2901" t="s">
        <v>1000</v>
      </c>
    </row>
    <row r="2902" spans="1:5">
      <c r="A2902" s="11">
        <v>3518</v>
      </c>
      <c r="B2902" s="11">
        <v>6</v>
      </c>
      <c r="C2902" t="s">
        <v>10955</v>
      </c>
      <c r="D2902" s="11" t="s">
        <v>3561</v>
      </c>
      <c r="E2902" t="s">
        <v>8288</v>
      </c>
    </row>
    <row r="2903" spans="1:5">
      <c r="A2903" s="11">
        <v>3049</v>
      </c>
      <c r="B2903" s="11">
        <v>15</v>
      </c>
      <c r="C2903" t="s">
        <v>10956</v>
      </c>
      <c r="D2903" s="11" t="s">
        <v>10957</v>
      </c>
      <c r="E2903" t="s">
        <v>766</v>
      </c>
    </row>
    <row r="2904" spans="1:5">
      <c r="A2904" s="11">
        <v>4138</v>
      </c>
      <c r="B2904" s="11">
        <v>0</v>
      </c>
      <c r="C2904" t="s">
        <v>8081</v>
      </c>
      <c r="D2904" s="11" t="s">
        <v>4796</v>
      </c>
      <c r="E2904" t="s">
        <v>757</v>
      </c>
    </row>
    <row r="2905" spans="1:5">
      <c r="A2905" s="11">
        <v>4138</v>
      </c>
      <c r="B2905" s="11">
        <v>0</v>
      </c>
      <c r="C2905" t="s">
        <v>8082</v>
      </c>
      <c r="D2905" s="11" t="s">
        <v>3025</v>
      </c>
      <c r="E2905" t="s">
        <v>122</v>
      </c>
    </row>
    <row r="2906" spans="1:5">
      <c r="A2906" s="11">
        <v>2426</v>
      </c>
      <c r="B2906" s="11">
        <v>40</v>
      </c>
      <c r="C2906" t="s">
        <v>4260</v>
      </c>
      <c r="D2906" s="11" t="s">
        <v>4261</v>
      </c>
      <c r="E2906" t="s">
        <v>1001</v>
      </c>
    </row>
    <row r="2907" spans="1:5">
      <c r="A2907" s="11">
        <v>489</v>
      </c>
      <c r="B2907" s="11">
        <v>504</v>
      </c>
      <c r="C2907" t="s">
        <v>981</v>
      </c>
      <c r="D2907" s="11" t="s">
        <v>918</v>
      </c>
      <c r="E2907" t="s">
        <v>128</v>
      </c>
    </row>
    <row r="2908" spans="1:5">
      <c r="A2908" s="11">
        <v>751</v>
      </c>
      <c r="B2908" s="11">
        <v>316</v>
      </c>
      <c r="C2908" t="s">
        <v>10958</v>
      </c>
      <c r="D2908" s="11" t="s">
        <v>10959</v>
      </c>
      <c r="E2908" t="s">
        <v>184</v>
      </c>
    </row>
    <row r="2909" spans="1:5">
      <c r="A2909" s="11">
        <v>4138</v>
      </c>
      <c r="B2909" s="11">
        <v>0</v>
      </c>
      <c r="C2909" t="s">
        <v>10960</v>
      </c>
      <c r="D2909" s="11" t="s">
        <v>2468</v>
      </c>
      <c r="E2909" t="s">
        <v>1001</v>
      </c>
    </row>
    <row r="2910" spans="1:5">
      <c r="A2910" s="11">
        <v>1829</v>
      </c>
      <c r="B2910" s="11">
        <v>89</v>
      </c>
      <c r="C2910" t="s">
        <v>4262</v>
      </c>
      <c r="D2910" s="11" t="s">
        <v>3547</v>
      </c>
      <c r="E2910" t="s">
        <v>1001</v>
      </c>
    </row>
    <row r="2911" spans="1:5">
      <c r="A2911" s="11">
        <v>3118</v>
      </c>
      <c r="B2911" s="11">
        <v>13</v>
      </c>
      <c r="C2911" t="s">
        <v>4263</v>
      </c>
      <c r="D2911" s="11" t="s">
        <v>4264</v>
      </c>
      <c r="E2911" t="s">
        <v>646</v>
      </c>
    </row>
    <row r="2912" spans="1:5">
      <c r="A2912" s="11">
        <v>4138</v>
      </c>
      <c r="B2912" s="11">
        <v>0</v>
      </c>
      <c r="C2912" t="s">
        <v>10961</v>
      </c>
      <c r="D2912" s="11" t="s">
        <v>4422</v>
      </c>
      <c r="E2912" t="s">
        <v>122</v>
      </c>
    </row>
    <row r="2913" spans="1:5">
      <c r="A2913" s="11">
        <v>1711</v>
      </c>
      <c r="B2913" s="11">
        <v>100</v>
      </c>
      <c r="C2913" t="s">
        <v>10962</v>
      </c>
      <c r="D2913" s="11" t="s">
        <v>3915</v>
      </c>
      <c r="E2913" t="s">
        <v>2570</v>
      </c>
    </row>
    <row r="2914" spans="1:5">
      <c r="A2914" s="11">
        <v>3809</v>
      </c>
      <c r="B2914" s="11">
        <v>3</v>
      </c>
      <c r="C2914" t="s">
        <v>10963</v>
      </c>
      <c r="D2914" s="11" t="s">
        <v>9775</v>
      </c>
      <c r="E2914" t="s">
        <v>3282</v>
      </c>
    </row>
    <row r="2915" spans="1:5">
      <c r="A2915" s="11">
        <v>4138</v>
      </c>
      <c r="B2915" s="11">
        <v>0</v>
      </c>
      <c r="C2915" t="s">
        <v>8083</v>
      </c>
      <c r="D2915" s="11" t="s">
        <v>5720</v>
      </c>
      <c r="E2915" t="s">
        <v>122</v>
      </c>
    </row>
    <row r="2916" spans="1:5">
      <c r="A2916" s="11">
        <v>3612</v>
      </c>
      <c r="B2916" s="11">
        <v>5</v>
      </c>
      <c r="C2916" t="s">
        <v>1945</v>
      </c>
      <c r="D2916" s="11" t="s">
        <v>4359</v>
      </c>
      <c r="E2916" t="s">
        <v>751</v>
      </c>
    </row>
    <row r="2917" spans="1:5">
      <c r="A2917" s="11">
        <v>4138</v>
      </c>
      <c r="B2917" s="11">
        <v>0</v>
      </c>
      <c r="C2917" t="s">
        <v>10964</v>
      </c>
      <c r="D2917" s="11" t="s">
        <v>521</v>
      </c>
      <c r="E2917" t="s">
        <v>768</v>
      </c>
    </row>
    <row r="2918" spans="1:5">
      <c r="A2918" s="11">
        <v>4138</v>
      </c>
      <c r="B2918" s="11">
        <v>0</v>
      </c>
      <c r="C2918" t="s">
        <v>10965</v>
      </c>
      <c r="D2918" s="11" t="s">
        <v>3198</v>
      </c>
      <c r="E2918" t="s">
        <v>10240</v>
      </c>
    </row>
    <row r="2919" spans="1:5">
      <c r="A2919" s="11">
        <v>2693</v>
      </c>
      <c r="B2919" s="11">
        <v>27</v>
      </c>
      <c r="C2919" t="s">
        <v>4266</v>
      </c>
      <c r="D2919" s="11" t="s">
        <v>4267</v>
      </c>
      <c r="E2919" t="s">
        <v>1263</v>
      </c>
    </row>
    <row r="2920" spans="1:5">
      <c r="A2920" s="11">
        <v>1088</v>
      </c>
      <c r="B2920" s="11">
        <v>201</v>
      </c>
      <c r="C2920" t="s">
        <v>4268</v>
      </c>
      <c r="D2920" s="11" t="s">
        <v>10966</v>
      </c>
      <c r="E2920" t="s">
        <v>61</v>
      </c>
    </row>
    <row r="2921" spans="1:5">
      <c r="A2921" s="11">
        <v>3709</v>
      </c>
      <c r="B2921" s="11">
        <v>4</v>
      </c>
      <c r="C2921" t="s">
        <v>4268</v>
      </c>
      <c r="D2921" s="11" t="s">
        <v>4269</v>
      </c>
      <c r="E2921" t="s">
        <v>1194</v>
      </c>
    </row>
    <row r="2922" spans="1:5">
      <c r="A2922" s="11">
        <v>3159</v>
      </c>
      <c r="B2922" s="11">
        <v>12</v>
      </c>
      <c r="C2922" t="s">
        <v>4271</v>
      </c>
      <c r="D2922" s="11" t="s">
        <v>4272</v>
      </c>
      <c r="E2922" t="s">
        <v>1172</v>
      </c>
    </row>
    <row r="2923" spans="1:5">
      <c r="A2923" s="11">
        <v>4138</v>
      </c>
      <c r="B2923" s="11">
        <v>0</v>
      </c>
      <c r="C2923" t="s">
        <v>10967</v>
      </c>
      <c r="D2923" s="11" t="s">
        <v>10968</v>
      </c>
      <c r="E2923" t="s">
        <v>997</v>
      </c>
    </row>
    <row r="2924" spans="1:5">
      <c r="A2924" s="11">
        <v>322</v>
      </c>
      <c r="B2924" s="11">
        <v>694</v>
      </c>
      <c r="C2924" t="s">
        <v>982</v>
      </c>
      <c r="D2924" s="11" t="s">
        <v>801</v>
      </c>
      <c r="E2924" t="s">
        <v>128</v>
      </c>
    </row>
    <row r="2925" spans="1:5">
      <c r="A2925" s="11">
        <v>4017</v>
      </c>
      <c r="B2925" s="11">
        <v>1</v>
      </c>
      <c r="C2925" t="s">
        <v>10969</v>
      </c>
      <c r="D2925" s="11" t="s">
        <v>10864</v>
      </c>
      <c r="E2925" t="s">
        <v>1183</v>
      </c>
    </row>
    <row r="2926" spans="1:5">
      <c r="A2926" s="11">
        <v>4138</v>
      </c>
      <c r="B2926" s="11">
        <v>0</v>
      </c>
      <c r="C2926" t="s">
        <v>8084</v>
      </c>
      <c r="D2926" s="11" t="s">
        <v>8085</v>
      </c>
      <c r="E2926" t="s">
        <v>769</v>
      </c>
    </row>
    <row r="2927" spans="1:5">
      <c r="A2927" s="11">
        <v>911</v>
      </c>
      <c r="B2927" s="11">
        <v>250</v>
      </c>
      <c r="C2927" t="s">
        <v>4274</v>
      </c>
      <c r="D2927" s="11" t="s">
        <v>4275</v>
      </c>
      <c r="E2927" t="s">
        <v>122</v>
      </c>
    </row>
    <row r="2928" spans="1:5">
      <c r="A2928" s="11">
        <v>4138</v>
      </c>
      <c r="B2928" s="11">
        <v>0</v>
      </c>
      <c r="C2928" t="s">
        <v>8086</v>
      </c>
      <c r="D2928" s="11" t="s">
        <v>8087</v>
      </c>
      <c r="E2928" t="s">
        <v>169</v>
      </c>
    </row>
    <row r="2929" spans="1:5">
      <c r="A2929" s="11">
        <v>3445</v>
      </c>
      <c r="B2929" s="11">
        <v>7</v>
      </c>
      <c r="C2929" t="s">
        <v>4276</v>
      </c>
      <c r="D2929" s="11" t="s">
        <v>4277</v>
      </c>
      <c r="E2929" t="s">
        <v>769</v>
      </c>
    </row>
    <row r="2930" spans="1:5">
      <c r="A2930" s="11">
        <v>2000</v>
      </c>
      <c r="B2930" s="11">
        <v>72</v>
      </c>
      <c r="C2930" t="s">
        <v>8088</v>
      </c>
      <c r="D2930" s="11" t="s">
        <v>6836</v>
      </c>
      <c r="E2930" t="s">
        <v>993</v>
      </c>
    </row>
    <row r="2931" spans="1:5">
      <c r="A2931" s="11">
        <v>3024</v>
      </c>
      <c r="B2931" s="11">
        <v>16</v>
      </c>
      <c r="C2931" t="s">
        <v>8089</v>
      </c>
      <c r="D2931" s="11" t="s">
        <v>2626</v>
      </c>
      <c r="E2931" t="s">
        <v>162</v>
      </c>
    </row>
    <row r="2932" spans="1:5">
      <c r="A2932" s="11">
        <v>98</v>
      </c>
      <c r="B2932" s="11">
        <v>1226</v>
      </c>
      <c r="C2932" t="s">
        <v>995</v>
      </c>
      <c r="D2932" s="11" t="s">
        <v>1364</v>
      </c>
      <c r="E2932" t="s">
        <v>122</v>
      </c>
    </row>
    <row r="2933" spans="1:5">
      <c r="A2933" s="11">
        <v>2528</v>
      </c>
      <c r="B2933" s="11">
        <v>34</v>
      </c>
      <c r="C2933" t="s">
        <v>4278</v>
      </c>
      <c r="D2933" s="11" t="s">
        <v>3926</v>
      </c>
      <c r="E2933" t="s">
        <v>790</v>
      </c>
    </row>
    <row r="2934" spans="1:5">
      <c r="A2934" s="11">
        <v>4017</v>
      </c>
      <c r="B2934" s="11">
        <v>1</v>
      </c>
      <c r="C2934" t="s">
        <v>4279</v>
      </c>
      <c r="D2934" s="11" t="s">
        <v>4188</v>
      </c>
      <c r="E2934" t="s">
        <v>124</v>
      </c>
    </row>
    <row r="2935" spans="1:5">
      <c r="A2935" s="11">
        <v>4138</v>
      </c>
      <c r="B2935" s="11">
        <v>0</v>
      </c>
      <c r="C2935" t="s">
        <v>10970</v>
      </c>
      <c r="D2935" s="11" t="s">
        <v>10971</v>
      </c>
      <c r="E2935" t="s">
        <v>814</v>
      </c>
    </row>
    <row r="2936" spans="1:5">
      <c r="A2936" s="11">
        <v>812</v>
      </c>
      <c r="B2936" s="11">
        <v>289</v>
      </c>
      <c r="C2936" t="s">
        <v>2003</v>
      </c>
      <c r="D2936" s="11" t="s">
        <v>4281</v>
      </c>
      <c r="E2936" t="s">
        <v>757</v>
      </c>
    </row>
    <row r="2937" spans="1:5">
      <c r="A2937" s="11">
        <v>1976</v>
      </c>
      <c r="B2937" s="11">
        <v>75</v>
      </c>
      <c r="C2937" t="s">
        <v>4282</v>
      </c>
      <c r="D2937" s="11" t="s">
        <v>4283</v>
      </c>
      <c r="E2937" t="s">
        <v>122</v>
      </c>
    </row>
    <row r="2938" spans="1:5">
      <c r="A2938" s="11">
        <v>4138</v>
      </c>
      <c r="B2938" s="11">
        <v>0</v>
      </c>
      <c r="C2938" t="s">
        <v>8090</v>
      </c>
      <c r="D2938" s="11" t="s">
        <v>7872</v>
      </c>
      <c r="E2938" t="s">
        <v>5147</v>
      </c>
    </row>
    <row r="2939" spans="1:5">
      <c r="A2939" s="11">
        <v>4138</v>
      </c>
      <c r="B2939" s="11">
        <v>0</v>
      </c>
      <c r="C2939" t="s">
        <v>4284</v>
      </c>
      <c r="D2939" s="11" t="s">
        <v>4285</v>
      </c>
      <c r="E2939" t="s">
        <v>130</v>
      </c>
    </row>
    <row r="2940" spans="1:5">
      <c r="A2940" s="11">
        <v>3078</v>
      </c>
      <c r="B2940" s="11">
        <v>14</v>
      </c>
      <c r="C2940" t="s">
        <v>8091</v>
      </c>
      <c r="D2940" s="11" t="s">
        <v>2154</v>
      </c>
      <c r="E2940" t="s">
        <v>4287</v>
      </c>
    </row>
    <row r="2941" spans="1:5">
      <c r="A2941" s="11">
        <v>750</v>
      </c>
      <c r="B2941" s="11">
        <v>317</v>
      </c>
      <c r="C2941" t="s">
        <v>4288</v>
      </c>
      <c r="D2941" s="11" t="s">
        <v>2264</v>
      </c>
      <c r="E2941" t="s">
        <v>814</v>
      </c>
    </row>
    <row r="2942" spans="1:5">
      <c r="A2942" s="11">
        <v>4138</v>
      </c>
      <c r="B2942" s="11">
        <v>0</v>
      </c>
      <c r="C2942" t="s">
        <v>10972</v>
      </c>
      <c r="D2942" s="11" t="s">
        <v>10973</v>
      </c>
      <c r="E2942" t="s">
        <v>3274</v>
      </c>
    </row>
    <row r="2943" spans="1:5">
      <c r="A2943" s="11">
        <v>1940</v>
      </c>
      <c r="B2943" s="11">
        <v>78</v>
      </c>
      <c r="C2943" t="s">
        <v>4289</v>
      </c>
      <c r="D2943" s="11" t="s">
        <v>2887</v>
      </c>
      <c r="E2943" t="s">
        <v>133</v>
      </c>
    </row>
    <row r="2944" spans="1:5">
      <c r="A2944" s="11">
        <v>1907</v>
      </c>
      <c r="B2944" s="11">
        <v>81</v>
      </c>
      <c r="C2944" t="s">
        <v>4290</v>
      </c>
      <c r="D2944" s="11" t="s">
        <v>2915</v>
      </c>
      <c r="E2944" t="s">
        <v>1464</v>
      </c>
    </row>
    <row r="2945" spans="1:5">
      <c r="A2945" s="11">
        <v>4138</v>
      </c>
      <c r="B2945" s="11">
        <v>0</v>
      </c>
      <c r="C2945" t="s">
        <v>10974</v>
      </c>
      <c r="D2945" s="11" t="s">
        <v>7644</v>
      </c>
      <c r="E2945" t="s">
        <v>3282</v>
      </c>
    </row>
    <row r="2946" spans="1:5">
      <c r="A2946" s="11">
        <v>1067</v>
      </c>
      <c r="B2946" s="11">
        <v>205</v>
      </c>
      <c r="C2946" t="s">
        <v>4291</v>
      </c>
      <c r="D2946" s="11" t="s">
        <v>2198</v>
      </c>
      <c r="E2946" t="s">
        <v>133</v>
      </c>
    </row>
    <row r="2947" spans="1:5">
      <c r="A2947" s="11">
        <v>3896</v>
      </c>
      <c r="B2947" s="11">
        <v>2</v>
      </c>
      <c r="C2947" t="s">
        <v>10975</v>
      </c>
      <c r="D2947" s="11" t="s">
        <v>10976</v>
      </c>
      <c r="E2947" t="s">
        <v>751</v>
      </c>
    </row>
    <row r="2948" spans="1:5">
      <c r="A2948" s="11">
        <v>4138</v>
      </c>
      <c r="B2948" s="11">
        <v>0</v>
      </c>
      <c r="C2948" t="s">
        <v>10977</v>
      </c>
      <c r="D2948" s="11" t="s">
        <v>1809</v>
      </c>
      <c r="E2948" t="s">
        <v>2072</v>
      </c>
    </row>
    <row r="2949" spans="1:5">
      <c r="A2949" s="11">
        <v>28</v>
      </c>
      <c r="B2949" s="11">
        <v>1590</v>
      </c>
      <c r="C2949" t="s">
        <v>1264</v>
      </c>
      <c r="D2949" s="11" t="s">
        <v>10978</v>
      </c>
      <c r="E2949" t="s">
        <v>124</v>
      </c>
    </row>
    <row r="2950" spans="1:5">
      <c r="A2950" s="11">
        <v>4138</v>
      </c>
      <c r="B2950" s="11">
        <v>0</v>
      </c>
      <c r="C2950" t="s">
        <v>10979</v>
      </c>
      <c r="D2950" s="11" t="s">
        <v>4775</v>
      </c>
      <c r="E2950" t="s">
        <v>710</v>
      </c>
    </row>
    <row r="2951" spans="1:5">
      <c r="A2951" s="11">
        <v>1691</v>
      </c>
      <c r="B2951" s="11">
        <v>102</v>
      </c>
      <c r="C2951" t="s">
        <v>10980</v>
      </c>
      <c r="D2951" s="11" t="s">
        <v>8092</v>
      </c>
      <c r="E2951" t="s">
        <v>9550</v>
      </c>
    </row>
    <row r="2952" spans="1:5">
      <c r="A2952" s="11">
        <v>4017</v>
      </c>
      <c r="B2952" s="11">
        <v>1</v>
      </c>
      <c r="C2952" t="s">
        <v>10981</v>
      </c>
      <c r="D2952" s="11" t="s">
        <v>5103</v>
      </c>
      <c r="E2952" t="s">
        <v>10194</v>
      </c>
    </row>
    <row r="2953" spans="1:5">
      <c r="A2953" s="11">
        <v>3709</v>
      </c>
      <c r="B2953" s="11">
        <v>4</v>
      </c>
      <c r="C2953" t="s">
        <v>10982</v>
      </c>
      <c r="D2953" s="11" t="s">
        <v>8311</v>
      </c>
      <c r="E2953" t="s">
        <v>122</v>
      </c>
    </row>
    <row r="2954" spans="1:5">
      <c r="A2954" s="11">
        <v>4138</v>
      </c>
      <c r="B2954" s="11">
        <v>0</v>
      </c>
      <c r="C2954" t="s">
        <v>4292</v>
      </c>
      <c r="D2954" s="11" t="s">
        <v>4293</v>
      </c>
      <c r="E2954" t="s">
        <v>128</v>
      </c>
    </row>
    <row r="2955" spans="1:5">
      <c r="A2955" s="11">
        <v>3809</v>
      </c>
      <c r="B2955" s="11">
        <v>3</v>
      </c>
      <c r="C2955" t="s">
        <v>10983</v>
      </c>
      <c r="D2955" s="11" t="s">
        <v>2655</v>
      </c>
      <c r="E2955" t="s">
        <v>750</v>
      </c>
    </row>
    <row r="2956" spans="1:5">
      <c r="A2956" s="11">
        <v>1278</v>
      </c>
      <c r="B2956" s="11">
        <v>162</v>
      </c>
      <c r="C2956" t="s">
        <v>4294</v>
      </c>
      <c r="D2956" s="11" t="s">
        <v>2719</v>
      </c>
      <c r="E2956" t="s">
        <v>1263</v>
      </c>
    </row>
    <row r="2957" spans="1:5">
      <c r="A2957" s="11">
        <v>4138</v>
      </c>
      <c r="B2957" s="11">
        <v>0</v>
      </c>
      <c r="C2957" t="s">
        <v>10984</v>
      </c>
      <c r="D2957" s="11" t="s">
        <v>2718</v>
      </c>
      <c r="E2957" t="s">
        <v>124</v>
      </c>
    </row>
    <row r="2958" spans="1:5">
      <c r="A2958" s="11">
        <v>4138</v>
      </c>
      <c r="B2958" s="11">
        <v>0</v>
      </c>
      <c r="C2958" t="s">
        <v>10985</v>
      </c>
      <c r="D2958" s="11" t="s">
        <v>10986</v>
      </c>
      <c r="E2958" t="s">
        <v>124</v>
      </c>
    </row>
    <row r="2959" spans="1:5">
      <c r="A2959" s="11">
        <v>1829</v>
      </c>
      <c r="B2959" s="11">
        <v>89</v>
      </c>
      <c r="C2959" t="s">
        <v>4295</v>
      </c>
      <c r="D2959" s="11" t="s">
        <v>4296</v>
      </c>
      <c r="E2959" t="s">
        <v>814</v>
      </c>
    </row>
    <row r="2960" spans="1:5">
      <c r="A2960" s="11">
        <v>3809</v>
      </c>
      <c r="B2960" s="11">
        <v>3</v>
      </c>
      <c r="C2960" t="s">
        <v>10987</v>
      </c>
      <c r="D2960" s="11" t="s">
        <v>8695</v>
      </c>
      <c r="E2960" t="s">
        <v>130</v>
      </c>
    </row>
    <row r="2961" spans="1:5">
      <c r="A2961" s="11">
        <v>25</v>
      </c>
      <c r="B2961" s="11">
        <v>1596</v>
      </c>
      <c r="C2961" t="s">
        <v>1266</v>
      </c>
      <c r="D2961" s="11" t="s">
        <v>1267</v>
      </c>
      <c r="E2961" t="s">
        <v>2761</v>
      </c>
    </row>
    <row r="2962" spans="1:5">
      <c r="A2962" s="11">
        <v>2921</v>
      </c>
      <c r="B2962" s="11">
        <v>19</v>
      </c>
      <c r="C2962" t="s">
        <v>4297</v>
      </c>
      <c r="D2962" s="11" t="s">
        <v>4298</v>
      </c>
      <c r="E2962" t="s">
        <v>790</v>
      </c>
    </row>
    <row r="2963" spans="1:5">
      <c r="A2963" s="11">
        <v>3118</v>
      </c>
      <c r="B2963" s="11">
        <v>13</v>
      </c>
      <c r="C2963" t="s">
        <v>8093</v>
      </c>
      <c r="D2963" s="11" t="s">
        <v>6533</v>
      </c>
      <c r="E2963" t="s">
        <v>790</v>
      </c>
    </row>
    <row r="2964" spans="1:5">
      <c r="A2964" s="11">
        <v>3709</v>
      </c>
      <c r="B2964" s="11">
        <v>4</v>
      </c>
      <c r="C2964" t="s">
        <v>8094</v>
      </c>
      <c r="D2964" s="11" t="s">
        <v>6533</v>
      </c>
      <c r="E2964" t="s">
        <v>790</v>
      </c>
    </row>
    <row r="2965" spans="1:5">
      <c r="A2965" s="11">
        <v>4138</v>
      </c>
      <c r="B2965" s="11">
        <v>0</v>
      </c>
      <c r="C2965" t="s">
        <v>4299</v>
      </c>
      <c r="D2965" s="11" t="s">
        <v>4300</v>
      </c>
      <c r="E2965" t="s">
        <v>124</v>
      </c>
    </row>
    <row r="2966" spans="1:5">
      <c r="A2966" s="11">
        <v>1754</v>
      </c>
      <c r="B2966" s="11">
        <v>97</v>
      </c>
      <c r="C2966" t="s">
        <v>4301</v>
      </c>
      <c r="D2966" s="11" t="s">
        <v>2904</v>
      </c>
      <c r="E2966" t="s">
        <v>124</v>
      </c>
    </row>
    <row r="2967" spans="1:5">
      <c r="A2967" s="11">
        <v>892</v>
      </c>
      <c r="B2967" s="11">
        <v>257</v>
      </c>
      <c r="C2967" t="s">
        <v>4302</v>
      </c>
      <c r="D2967" s="11" t="s">
        <v>4068</v>
      </c>
      <c r="E2967" t="s">
        <v>449</v>
      </c>
    </row>
    <row r="2968" spans="1:5">
      <c r="A2968" s="11">
        <v>3896</v>
      </c>
      <c r="B2968" s="11">
        <v>2</v>
      </c>
      <c r="C2968" t="s">
        <v>10988</v>
      </c>
      <c r="D2968" s="11" t="s">
        <v>2914</v>
      </c>
      <c r="E2968" t="s">
        <v>122</v>
      </c>
    </row>
    <row r="2969" spans="1:5">
      <c r="A2969" s="11">
        <v>2035</v>
      </c>
      <c r="B2969" s="11">
        <v>69</v>
      </c>
      <c r="C2969" t="s">
        <v>4304</v>
      </c>
      <c r="D2969" s="11" t="s">
        <v>2839</v>
      </c>
      <c r="E2969" t="s">
        <v>790</v>
      </c>
    </row>
    <row r="2970" spans="1:5">
      <c r="A2970" s="11">
        <v>3612</v>
      </c>
      <c r="B2970" s="11">
        <v>5</v>
      </c>
      <c r="C2970" t="s">
        <v>10989</v>
      </c>
      <c r="D2970" s="11" t="s">
        <v>4058</v>
      </c>
      <c r="E2970" t="s">
        <v>215</v>
      </c>
    </row>
    <row r="2971" spans="1:5">
      <c r="A2971" s="11">
        <v>3809</v>
      </c>
      <c r="B2971" s="11">
        <v>3</v>
      </c>
      <c r="C2971" t="s">
        <v>10990</v>
      </c>
      <c r="D2971" s="11" t="s">
        <v>10973</v>
      </c>
      <c r="E2971" t="s">
        <v>124</v>
      </c>
    </row>
    <row r="2972" spans="1:5">
      <c r="A2972" s="11">
        <v>4138</v>
      </c>
      <c r="B2972" s="11">
        <v>0</v>
      </c>
      <c r="C2972" t="s">
        <v>10991</v>
      </c>
      <c r="D2972" s="11" t="s">
        <v>10973</v>
      </c>
      <c r="E2972" t="s">
        <v>124</v>
      </c>
    </row>
    <row r="2973" spans="1:5">
      <c r="A2973" s="11">
        <v>775</v>
      </c>
      <c r="B2973" s="11">
        <v>305</v>
      </c>
      <c r="C2973" t="s">
        <v>10992</v>
      </c>
      <c r="D2973" s="11" t="s">
        <v>10993</v>
      </c>
      <c r="E2973" t="s">
        <v>190</v>
      </c>
    </row>
    <row r="2974" spans="1:5">
      <c r="A2974" s="11">
        <v>4138</v>
      </c>
      <c r="B2974" s="11">
        <v>0</v>
      </c>
      <c r="C2974" t="s">
        <v>10994</v>
      </c>
      <c r="D2974" s="11" t="s">
        <v>10518</v>
      </c>
      <c r="E2974" t="s">
        <v>149</v>
      </c>
    </row>
    <row r="2975" spans="1:5">
      <c r="A2975" s="11">
        <v>1128</v>
      </c>
      <c r="B2975" s="11">
        <v>193</v>
      </c>
      <c r="C2975" t="s">
        <v>1667</v>
      </c>
      <c r="D2975" s="11" t="s">
        <v>923</v>
      </c>
      <c r="E2975" t="s">
        <v>756</v>
      </c>
    </row>
    <row r="2976" spans="1:5">
      <c r="A2976" s="11">
        <v>1165</v>
      </c>
      <c r="B2976" s="11">
        <v>185</v>
      </c>
      <c r="C2976" t="s">
        <v>4305</v>
      </c>
      <c r="D2976" s="11" t="s">
        <v>2097</v>
      </c>
      <c r="E2976" t="s">
        <v>845</v>
      </c>
    </row>
    <row r="2977" spans="1:5">
      <c r="A2977" s="11">
        <v>3386</v>
      </c>
      <c r="B2977" s="11">
        <v>8</v>
      </c>
      <c r="C2977" t="s">
        <v>10995</v>
      </c>
      <c r="D2977" s="11" t="s">
        <v>10996</v>
      </c>
      <c r="E2977" t="s">
        <v>190</v>
      </c>
    </row>
    <row r="2978" spans="1:5">
      <c r="A2978" s="11">
        <v>238</v>
      </c>
      <c r="B2978" s="11">
        <v>848</v>
      </c>
      <c r="C2978" t="s">
        <v>466</v>
      </c>
      <c r="D2978" s="11" t="s">
        <v>467</v>
      </c>
      <c r="E2978" t="s">
        <v>1134</v>
      </c>
    </row>
    <row r="2979" spans="1:5">
      <c r="A2979" s="11">
        <v>3809</v>
      </c>
      <c r="B2979" s="11">
        <v>3</v>
      </c>
      <c r="C2979" t="s">
        <v>10997</v>
      </c>
      <c r="D2979" s="11" t="s">
        <v>3509</v>
      </c>
      <c r="E2979" t="s">
        <v>251</v>
      </c>
    </row>
    <row r="2980" spans="1:5">
      <c r="A2980" s="11">
        <v>1646</v>
      </c>
      <c r="B2980" s="11">
        <v>106</v>
      </c>
      <c r="C2980" t="s">
        <v>10998</v>
      </c>
      <c r="D2980" s="11" t="s">
        <v>3109</v>
      </c>
      <c r="E2980" t="s">
        <v>2213</v>
      </c>
    </row>
    <row r="2981" spans="1:5">
      <c r="A2981" s="11">
        <v>3445</v>
      </c>
      <c r="B2981" s="11">
        <v>7</v>
      </c>
      <c r="C2981" t="s">
        <v>10999</v>
      </c>
      <c r="D2981" s="11" t="s">
        <v>3852</v>
      </c>
      <c r="E2981" t="s">
        <v>3731</v>
      </c>
    </row>
    <row r="2982" spans="1:5">
      <c r="A2982" s="11">
        <v>631</v>
      </c>
      <c r="B2982" s="11">
        <v>391</v>
      </c>
      <c r="C2982" t="s">
        <v>4307</v>
      </c>
      <c r="D2982" s="11" t="s">
        <v>4308</v>
      </c>
      <c r="E2982" t="s">
        <v>133</v>
      </c>
    </row>
    <row r="2983" spans="1:5">
      <c r="A2983" s="11">
        <v>473</v>
      </c>
      <c r="B2983" s="11">
        <v>519</v>
      </c>
      <c r="C2983" t="s">
        <v>469</v>
      </c>
      <c r="D2983" s="11" t="s">
        <v>470</v>
      </c>
      <c r="E2983" t="s">
        <v>142</v>
      </c>
    </row>
    <row r="2984" spans="1:5">
      <c r="A2984" s="11">
        <v>3518</v>
      </c>
      <c r="B2984" s="11">
        <v>6</v>
      </c>
      <c r="C2984" t="s">
        <v>11000</v>
      </c>
      <c r="D2984" s="11" t="s">
        <v>3212</v>
      </c>
      <c r="E2984" t="s">
        <v>1145</v>
      </c>
    </row>
    <row r="2985" spans="1:5">
      <c r="A2985" s="11">
        <v>1673</v>
      </c>
      <c r="B2985" s="11">
        <v>103</v>
      </c>
      <c r="C2985" t="s">
        <v>1816</v>
      </c>
      <c r="D2985" s="11" t="s">
        <v>4309</v>
      </c>
      <c r="E2985" t="s">
        <v>128</v>
      </c>
    </row>
    <row r="2986" spans="1:5">
      <c r="A2986" s="11">
        <v>2304</v>
      </c>
      <c r="B2986" s="11">
        <v>48</v>
      </c>
      <c r="C2986" t="s">
        <v>11001</v>
      </c>
      <c r="D2986" s="11" t="s">
        <v>7685</v>
      </c>
      <c r="E2986" t="s">
        <v>2693</v>
      </c>
    </row>
    <row r="2987" spans="1:5">
      <c r="A2987" s="11">
        <v>755</v>
      </c>
      <c r="B2987" s="11">
        <v>315</v>
      </c>
      <c r="C2987" t="s">
        <v>4310</v>
      </c>
      <c r="D2987" s="11" t="s">
        <v>2423</v>
      </c>
      <c r="E2987" t="s">
        <v>744</v>
      </c>
    </row>
    <row r="2988" spans="1:5">
      <c r="A2988" s="11">
        <v>522</v>
      </c>
      <c r="B2988" s="11">
        <v>471</v>
      </c>
      <c r="C2988" t="s">
        <v>1668</v>
      </c>
      <c r="D2988" s="11" t="s">
        <v>1669</v>
      </c>
      <c r="E2988" t="s">
        <v>1002</v>
      </c>
    </row>
    <row r="2989" spans="1:5">
      <c r="A2989" s="11">
        <v>3809</v>
      </c>
      <c r="B2989" s="11">
        <v>3</v>
      </c>
      <c r="C2989" t="s">
        <v>11002</v>
      </c>
      <c r="D2989" s="11" t="s">
        <v>11003</v>
      </c>
      <c r="E2989" t="s">
        <v>744</v>
      </c>
    </row>
    <row r="2990" spans="1:5">
      <c r="A2990" s="11">
        <v>4138</v>
      </c>
      <c r="B2990" s="11">
        <v>0</v>
      </c>
      <c r="C2990" t="s">
        <v>11004</v>
      </c>
      <c r="D2990" s="11" t="s">
        <v>11005</v>
      </c>
      <c r="E2990" t="s">
        <v>122</v>
      </c>
    </row>
    <row r="2991" spans="1:5">
      <c r="A2991" s="11">
        <v>4138</v>
      </c>
      <c r="B2991" s="11">
        <v>0</v>
      </c>
      <c r="C2991" t="s">
        <v>11006</v>
      </c>
      <c r="D2991" s="11" t="s">
        <v>8844</v>
      </c>
      <c r="E2991" t="s">
        <v>122</v>
      </c>
    </row>
    <row r="2992" spans="1:5">
      <c r="A2992" s="11">
        <v>247</v>
      </c>
      <c r="B2992" s="11">
        <v>830</v>
      </c>
      <c r="C2992" t="s">
        <v>4311</v>
      </c>
      <c r="D2992" s="11" t="s">
        <v>1806</v>
      </c>
      <c r="E2992" t="s">
        <v>128</v>
      </c>
    </row>
    <row r="2993" spans="1:5">
      <c r="A2993" s="11">
        <v>3612</v>
      </c>
      <c r="B2993" s="11">
        <v>5</v>
      </c>
      <c r="C2993" t="s">
        <v>4312</v>
      </c>
      <c r="D2993" s="11" t="s">
        <v>4313</v>
      </c>
      <c r="E2993" t="s">
        <v>124</v>
      </c>
    </row>
    <row r="2994" spans="1:5">
      <c r="A2994" s="11">
        <v>2921</v>
      </c>
      <c r="B2994" s="11">
        <v>19</v>
      </c>
      <c r="C2994" t="s">
        <v>4314</v>
      </c>
      <c r="D2994" s="11" t="s">
        <v>4315</v>
      </c>
      <c r="E2994" t="s">
        <v>740</v>
      </c>
    </row>
    <row r="2995" spans="1:5">
      <c r="A2995" s="11">
        <v>862</v>
      </c>
      <c r="B2995" s="11">
        <v>271</v>
      </c>
      <c r="C2995" t="s">
        <v>4316</v>
      </c>
      <c r="D2995" s="11" t="s">
        <v>4317</v>
      </c>
      <c r="E2995" t="s">
        <v>122</v>
      </c>
    </row>
    <row r="2996" spans="1:5">
      <c r="A2996" s="11">
        <v>1812</v>
      </c>
      <c r="B2996" s="11">
        <v>91</v>
      </c>
      <c r="C2996" t="s">
        <v>11007</v>
      </c>
      <c r="D2996" s="11" t="s">
        <v>5530</v>
      </c>
      <c r="E2996" t="s">
        <v>9991</v>
      </c>
    </row>
    <row r="2997" spans="1:5">
      <c r="A2997" s="11">
        <v>325</v>
      </c>
      <c r="B2997" s="11">
        <v>691</v>
      </c>
      <c r="C2997" t="s">
        <v>4318</v>
      </c>
      <c r="D2997" s="11" t="s">
        <v>465</v>
      </c>
      <c r="E2997" t="s">
        <v>145</v>
      </c>
    </row>
    <row r="2998" spans="1:5">
      <c r="A2998" s="11">
        <v>1785</v>
      </c>
      <c r="B2998" s="11">
        <v>93</v>
      </c>
      <c r="C2998" t="s">
        <v>4319</v>
      </c>
      <c r="D2998" s="11" t="s">
        <v>4320</v>
      </c>
      <c r="E2998" t="s">
        <v>130</v>
      </c>
    </row>
    <row r="2999" spans="1:5">
      <c r="A2999" s="11">
        <v>559</v>
      </c>
      <c r="B2999" s="11">
        <v>440</v>
      </c>
      <c r="C2999" t="s">
        <v>4321</v>
      </c>
      <c r="D2999" s="11" t="s">
        <v>1674</v>
      </c>
      <c r="E2999" t="s">
        <v>130</v>
      </c>
    </row>
    <row r="3000" spans="1:5">
      <c r="A3000" s="11">
        <v>1812</v>
      </c>
      <c r="B3000" s="11">
        <v>91</v>
      </c>
      <c r="C3000" t="s">
        <v>8095</v>
      </c>
      <c r="D3000" s="11" t="s">
        <v>3563</v>
      </c>
      <c r="E3000" t="s">
        <v>130</v>
      </c>
    </row>
    <row r="3001" spans="1:5">
      <c r="A3001" s="11">
        <v>1767</v>
      </c>
      <c r="B3001" s="11">
        <v>95</v>
      </c>
      <c r="C3001" t="s">
        <v>4322</v>
      </c>
      <c r="D3001" s="11" t="s">
        <v>1674</v>
      </c>
      <c r="E3001" t="s">
        <v>128</v>
      </c>
    </row>
    <row r="3002" spans="1:5">
      <c r="A3002" s="11">
        <v>2639</v>
      </c>
      <c r="B3002" s="11">
        <v>29</v>
      </c>
      <c r="C3002" t="s">
        <v>11008</v>
      </c>
      <c r="D3002" s="11" t="s">
        <v>3616</v>
      </c>
      <c r="E3002" t="s">
        <v>164</v>
      </c>
    </row>
    <row r="3003" spans="1:5">
      <c r="A3003" s="11">
        <v>1702</v>
      </c>
      <c r="B3003" s="11">
        <v>101</v>
      </c>
      <c r="C3003" t="s">
        <v>4323</v>
      </c>
      <c r="D3003" s="11" t="s">
        <v>2614</v>
      </c>
      <c r="E3003" t="s">
        <v>164</v>
      </c>
    </row>
    <row r="3004" spans="1:5">
      <c r="A3004" s="11">
        <v>1289</v>
      </c>
      <c r="B3004" s="11">
        <v>158</v>
      </c>
      <c r="C3004" t="s">
        <v>11009</v>
      </c>
      <c r="D3004" s="11" t="s">
        <v>3160</v>
      </c>
      <c r="E3004" t="s">
        <v>10244</v>
      </c>
    </row>
    <row r="3005" spans="1:5">
      <c r="A3005" s="11">
        <v>298</v>
      </c>
      <c r="B3005" s="11">
        <v>744</v>
      </c>
      <c r="C3005" t="s">
        <v>4324</v>
      </c>
      <c r="D3005" s="11" t="s">
        <v>4325</v>
      </c>
      <c r="E3005" t="s">
        <v>138</v>
      </c>
    </row>
    <row r="3006" spans="1:5">
      <c r="A3006" s="11">
        <v>4138</v>
      </c>
      <c r="B3006" s="11">
        <v>0</v>
      </c>
      <c r="C3006" t="s">
        <v>11010</v>
      </c>
      <c r="D3006" s="11" t="s">
        <v>11011</v>
      </c>
      <c r="E3006" t="s">
        <v>11012</v>
      </c>
    </row>
    <row r="3007" spans="1:5">
      <c r="A3007" s="11">
        <v>1495</v>
      </c>
      <c r="B3007" s="11">
        <v>126</v>
      </c>
      <c r="C3007" t="s">
        <v>11013</v>
      </c>
      <c r="D3007" s="11" t="s">
        <v>4019</v>
      </c>
      <c r="E3007" t="s">
        <v>742</v>
      </c>
    </row>
    <row r="3008" spans="1:5">
      <c r="A3008" s="11">
        <v>1197</v>
      </c>
      <c r="B3008" s="11">
        <v>179</v>
      </c>
      <c r="C3008" t="s">
        <v>4326</v>
      </c>
      <c r="D3008" s="11" t="s">
        <v>3394</v>
      </c>
      <c r="E3008" t="s">
        <v>3558</v>
      </c>
    </row>
    <row r="3009" spans="1:5">
      <c r="A3009" s="11">
        <v>1111</v>
      </c>
      <c r="B3009" s="11">
        <v>196</v>
      </c>
      <c r="C3009" t="s">
        <v>8096</v>
      </c>
      <c r="D3009" s="11" t="s">
        <v>2526</v>
      </c>
      <c r="E3009" t="s">
        <v>742</v>
      </c>
    </row>
    <row r="3010" spans="1:5">
      <c r="A3010" s="11">
        <v>3255</v>
      </c>
      <c r="B3010" s="11">
        <v>10</v>
      </c>
      <c r="C3010" t="s">
        <v>11014</v>
      </c>
      <c r="D3010" s="11" t="s">
        <v>11015</v>
      </c>
      <c r="E3010" t="s">
        <v>1647</v>
      </c>
    </row>
    <row r="3011" spans="1:5">
      <c r="A3011" s="11">
        <v>1495</v>
      </c>
      <c r="B3011" s="11">
        <v>126</v>
      </c>
      <c r="C3011" t="s">
        <v>4327</v>
      </c>
      <c r="D3011" s="11" t="s">
        <v>4328</v>
      </c>
      <c r="E3011" t="s">
        <v>128</v>
      </c>
    </row>
    <row r="3012" spans="1:5">
      <c r="A3012" s="11">
        <v>3896</v>
      </c>
      <c r="B3012" s="11">
        <v>2</v>
      </c>
      <c r="C3012" t="s">
        <v>8097</v>
      </c>
      <c r="D3012" s="11" t="s">
        <v>4814</v>
      </c>
      <c r="E3012" t="s">
        <v>997</v>
      </c>
    </row>
    <row r="3013" spans="1:5">
      <c r="A3013" s="11">
        <v>2639</v>
      </c>
      <c r="B3013" s="11">
        <v>29</v>
      </c>
      <c r="C3013" t="s">
        <v>11016</v>
      </c>
      <c r="D3013" s="11" t="s">
        <v>2580</v>
      </c>
      <c r="E3013" t="s">
        <v>9898</v>
      </c>
    </row>
    <row r="3014" spans="1:5">
      <c r="A3014" s="11">
        <v>3896</v>
      </c>
      <c r="B3014" s="11">
        <v>2</v>
      </c>
      <c r="C3014" t="s">
        <v>11017</v>
      </c>
      <c r="D3014" s="11" t="s">
        <v>5093</v>
      </c>
      <c r="E3014" t="s">
        <v>1428</v>
      </c>
    </row>
    <row r="3015" spans="1:5">
      <c r="A3015" s="11">
        <v>500</v>
      </c>
      <c r="B3015" s="11">
        <v>494</v>
      </c>
      <c r="C3015" t="s">
        <v>4329</v>
      </c>
      <c r="D3015" s="11" t="s">
        <v>4330</v>
      </c>
      <c r="E3015" t="s">
        <v>128</v>
      </c>
    </row>
    <row r="3016" spans="1:5">
      <c r="A3016" s="11">
        <v>3323</v>
      </c>
      <c r="B3016" s="11">
        <v>9</v>
      </c>
      <c r="C3016" t="s">
        <v>11018</v>
      </c>
      <c r="D3016" s="11" t="s">
        <v>11019</v>
      </c>
      <c r="E3016" t="s">
        <v>128</v>
      </c>
    </row>
    <row r="3017" spans="1:5">
      <c r="A3017" s="11">
        <v>4138</v>
      </c>
      <c r="B3017" s="11">
        <v>0</v>
      </c>
      <c r="C3017" t="s">
        <v>11020</v>
      </c>
      <c r="D3017" s="11" t="s">
        <v>5490</v>
      </c>
      <c r="E3017" t="s">
        <v>128</v>
      </c>
    </row>
    <row r="3018" spans="1:5">
      <c r="A3018" s="11">
        <v>4138</v>
      </c>
      <c r="B3018" s="11">
        <v>0</v>
      </c>
      <c r="C3018" t="s">
        <v>8098</v>
      </c>
      <c r="D3018" s="11" t="s">
        <v>4091</v>
      </c>
      <c r="E3018" t="s">
        <v>10259</v>
      </c>
    </row>
    <row r="3019" spans="1:5">
      <c r="A3019" s="11">
        <v>3159</v>
      </c>
      <c r="B3019" s="11">
        <v>12</v>
      </c>
      <c r="C3019" t="s">
        <v>11021</v>
      </c>
      <c r="D3019" s="11" t="s">
        <v>8013</v>
      </c>
      <c r="E3019" t="s">
        <v>238</v>
      </c>
    </row>
    <row r="3020" spans="1:5">
      <c r="A3020" s="11">
        <v>4138</v>
      </c>
      <c r="B3020" s="11">
        <v>0</v>
      </c>
      <c r="C3020" t="s">
        <v>11022</v>
      </c>
      <c r="D3020" s="11" t="s">
        <v>4945</v>
      </c>
      <c r="E3020" t="s">
        <v>407</v>
      </c>
    </row>
    <row r="3021" spans="1:5">
      <c r="A3021" s="11">
        <v>3809</v>
      </c>
      <c r="B3021" s="11">
        <v>3</v>
      </c>
      <c r="C3021" t="s">
        <v>11023</v>
      </c>
      <c r="D3021" s="11" t="s">
        <v>5920</v>
      </c>
      <c r="E3021" t="s">
        <v>983</v>
      </c>
    </row>
    <row r="3022" spans="1:5">
      <c r="A3022" s="11">
        <v>1384</v>
      </c>
      <c r="B3022" s="11">
        <v>143</v>
      </c>
      <c r="C3022" t="s">
        <v>8099</v>
      </c>
      <c r="D3022" s="11" t="s">
        <v>631</v>
      </c>
      <c r="E3022" t="s">
        <v>769</v>
      </c>
    </row>
    <row r="3023" spans="1:5">
      <c r="A3023" s="11">
        <v>391</v>
      </c>
      <c r="B3023" s="11">
        <v>611</v>
      </c>
      <c r="C3023" t="s">
        <v>4332</v>
      </c>
      <c r="D3023" s="11" t="s">
        <v>2149</v>
      </c>
      <c r="E3023" t="s">
        <v>744</v>
      </c>
    </row>
    <row r="3024" spans="1:5">
      <c r="A3024" s="11">
        <v>4138</v>
      </c>
      <c r="B3024" s="11">
        <v>0</v>
      </c>
      <c r="C3024" t="s">
        <v>11024</v>
      </c>
      <c r="D3024" s="11" t="s">
        <v>5928</v>
      </c>
      <c r="E3024" t="s">
        <v>149</v>
      </c>
    </row>
    <row r="3025" spans="1:5">
      <c r="A3025" s="11">
        <v>709</v>
      </c>
      <c r="B3025" s="11">
        <v>337</v>
      </c>
      <c r="C3025" t="s">
        <v>4333</v>
      </c>
      <c r="D3025" s="11" t="s">
        <v>4334</v>
      </c>
      <c r="E3025" t="s">
        <v>744</v>
      </c>
    </row>
    <row r="3026" spans="1:5">
      <c r="A3026" s="11">
        <v>4138</v>
      </c>
      <c r="B3026" s="11">
        <v>0</v>
      </c>
      <c r="C3026" t="s">
        <v>11025</v>
      </c>
      <c r="D3026" s="11" t="s">
        <v>5928</v>
      </c>
      <c r="E3026" t="s">
        <v>149</v>
      </c>
    </row>
    <row r="3027" spans="1:5">
      <c r="A3027" s="11">
        <v>3709</v>
      </c>
      <c r="B3027" s="11">
        <v>4</v>
      </c>
      <c r="C3027" t="s">
        <v>11026</v>
      </c>
      <c r="D3027" s="11" t="s">
        <v>6568</v>
      </c>
      <c r="E3027" t="s">
        <v>1878</v>
      </c>
    </row>
    <row r="3028" spans="1:5">
      <c r="A3028" s="11">
        <v>4138</v>
      </c>
      <c r="B3028" s="11">
        <v>0</v>
      </c>
      <c r="C3028" t="s">
        <v>11027</v>
      </c>
      <c r="D3028" s="11" t="s">
        <v>8362</v>
      </c>
      <c r="E3028" t="s">
        <v>754</v>
      </c>
    </row>
    <row r="3029" spans="1:5">
      <c r="A3029" s="11">
        <v>3612</v>
      </c>
      <c r="B3029" s="11">
        <v>5</v>
      </c>
      <c r="C3029" t="s">
        <v>4335</v>
      </c>
      <c r="D3029" s="11" t="s">
        <v>2347</v>
      </c>
      <c r="E3029" t="s">
        <v>747</v>
      </c>
    </row>
    <row r="3030" spans="1:5">
      <c r="A3030" s="11">
        <v>1673</v>
      </c>
      <c r="B3030" s="11">
        <v>103</v>
      </c>
      <c r="C3030" t="s">
        <v>8100</v>
      </c>
      <c r="D3030" s="11" t="s">
        <v>3613</v>
      </c>
      <c r="E3030" t="s">
        <v>122</v>
      </c>
    </row>
    <row r="3031" spans="1:5">
      <c r="A3031" s="11">
        <v>4138</v>
      </c>
      <c r="B3031" s="11">
        <v>0</v>
      </c>
      <c r="C3031" t="s">
        <v>4336</v>
      </c>
      <c r="D3031" s="11" t="s">
        <v>4337</v>
      </c>
      <c r="E3031" t="s">
        <v>2309</v>
      </c>
    </row>
    <row r="3032" spans="1:5">
      <c r="A3032" s="11">
        <v>1844</v>
      </c>
      <c r="B3032" s="11">
        <v>88</v>
      </c>
      <c r="C3032" t="s">
        <v>4338</v>
      </c>
      <c r="D3032" s="11" t="s">
        <v>3744</v>
      </c>
      <c r="E3032" t="s">
        <v>271</v>
      </c>
    </row>
    <row r="3033" spans="1:5">
      <c r="A3033" s="11">
        <v>1726</v>
      </c>
      <c r="B3033" s="11">
        <v>99</v>
      </c>
      <c r="C3033" t="s">
        <v>4339</v>
      </c>
      <c r="D3033" s="11" t="s">
        <v>3105</v>
      </c>
      <c r="E3033" t="s">
        <v>122</v>
      </c>
    </row>
    <row r="3034" spans="1:5">
      <c r="A3034" s="11">
        <v>2166</v>
      </c>
      <c r="B3034" s="11">
        <v>58</v>
      </c>
      <c r="C3034" t="s">
        <v>4339</v>
      </c>
      <c r="D3034" s="11" t="s">
        <v>347</v>
      </c>
      <c r="E3034" t="s">
        <v>122</v>
      </c>
    </row>
    <row r="3035" spans="1:5">
      <c r="A3035" s="11">
        <v>656</v>
      </c>
      <c r="B3035" s="11">
        <v>371</v>
      </c>
      <c r="C3035" t="s">
        <v>4340</v>
      </c>
      <c r="D3035" s="11" t="s">
        <v>3439</v>
      </c>
      <c r="E3035" t="s">
        <v>710</v>
      </c>
    </row>
    <row r="3036" spans="1:5">
      <c r="A3036" s="11">
        <v>387</v>
      </c>
      <c r="B3036" s="11">
        <v>615</v>
      </c>
      <c r="C3036" t="s">
        <v>1942</v>
      </c>
      <c r="D3036" s="11" t="s">
        <v>3327</v>
      </c>
      <c r="E3036" t="s">
        <v>123</v>
      </c>
    </row>
    <row r="3037" spans="1:5">
      <c r="A3037" s="11">
        <v>4138</v>
      </c>
      <c r="B3037" s="11">
        <v>0</v>
      </c>
      <c r="C3037" t="s">
        <v>11028</v>
      </c>
      <c r="D3037" s="11" t="s">
        <v>10234</v>
      </c>
      <c r="E3037" t="s">
        <v>281</v>
      </c>
    </row>
    <row r="3038" spans="1:5">
      <c r="A3038" s="11">
        <v>2921</v>
      </c>
      <c r="B3038" s="11">
        <v>19</v>
      </c>
      <c r="C3038" t="s">
        <v>11029</v>
      </c>
      <c r="D3038" s="11" t="s">
        <v>5759</v>
      </c>
      <c r="E3038" t="s">
        <v>1646</v>
      </c>
    </row>
    <row r="3039" spans="1:5">
      <c r="A3039" s="11">
        <v>3049</v>
      </c>
      <c r="B3039" s="11">
        <v>15</v>
      </c>
      <c r="C3039" t="s">
        <v>8101</v>
      </c>
      <c r="D3039" s="11" t="s">
        <v>4636</v>
      </c>
      <c r="E3039" t="s">
        <v>146</v>
      </c>
    </row>
    <row r="3040" spans="1:5">
      <c r="A3040" s="11">
        <v>2347</v>
      </c>
      <c r="B3040" s="11">
        <v>45</v>
      </c>
      <c r="C3040" t="s">
        <v>11030</v>
      </c>
      <c r="D3040" s="11" t="s">
        <v>3570</v>
      </c>
      <c r="E3040" t="s">
        <v>1210</v>
      </c>
    </row>
    <row r="3041" spans="1:5">
      <c r="A3041" s="11">
        <v>4138</v>
      </c>
      <c r="B3041" s="11">
        <v>0</v>
      </c>
      <c r="C3041" t="s">
        <v>11031</v>
      </c>
      <c r="D3041" s="11" t="s">
        <v>5462</v>
      </c>
      <c r="E3041" t="s">
        <v>759</v>
      </c>
    </row>
    <row r="3042" spans="1:5">
      <c r="A3042" s="11">
        <v>3809</v>
      </c>
      <c r="B3042" s="11">
        <v>3</v>
      </c>
      <c r="C3042" t="s">
        <v>11032</v>
      </c>
      <c r="D3042" s="11" t="s">
        <v>2194</v>
      </c>
      <c r="E3042" t="s">
        <v>742</v>
      </c>
    </row>
    <row r="3043" spans="1:5">
      <c r="A3043" s="11">
        <v>262</v>
      </c>
      <c r="B3043" s="11">
        <v>811</v>
      </c>
      <c r="C3043" t="s">
        <v>1270</v>
      </c>
      <c r="D3043" s="11" t="s">
        <v>1271</v>
      </c>
      <c r="E3043" t="s">
        <v>144</v>
      </c>
    </row>
    <row r="3044" spans="1:5">
      <c r="A3044" s="11">
        <v>1457</v>
      </c>
      <c r="B3044" s="11">
        <v>133</v>
      </c>
      <c r="C3044" t="s">
        <v>4343</v>
      </c>
      <c r="D3044" s="11" t="s">
        <v>3546</v>
      </c>
      <c r="E3044" t="s">
        <v>1115</v>
      </c>
    </row>
    <row r="3045" spans="1:5">
      <c r="A3045" s="11">
        <v>216</v>
      </c>
      <c r="B3045" s="11">
        <v>899</v>
      </c>
      <c r="C3045" t="s">
        <v>1817</v>
      </c>
      <c r="D3045" s="11" t="s">
        <v>1818</v>
      </c>
      <c r="E3045" t="s">
        <v>1285</v>
      </c>
    </row>
    <row r="3046" spans="1:5">
      <c r="A3046" s="11">
        <v>2823</v>
      </c>
      <c r="B3046" s="11">
        <v>22</v>
      </c>
      <c r="C3046" t="s">
        <v>8102</v>
      </c>
      <c r="D3046" s="11" t="s">
        <v>3361</v>
      </c>
      <c r="E3046" t="s">
        <v>759</v>
      </c>
    </row>
    <row r="3047" spans="1:5">
      <c r="A3047" s="11">
        <v>2192</v>
      </c>
      <c r="B3047" s="11">
        <v>56</v>
      </c>
      <c r="C3047" t="s">
        <v>8103</v>
      </c>
      <c r="D3047" s="11" t="s">
        <v>3463</v>
      </c>
      <c r="E3047" t="s">
        <v>7635</v>
      </c>
    </row>
    <row r="3048" spans="1:5">
      <c r="A3048" s="11">
        <v>1247</v>
      </c>
      <c r="B3048" s="11">
        <v>169</v>
      </c>
      <c r="C3048" t="s">
        <v>4344</v>
      </c>
      <c r="D3048" s="11" t="s">
        <v>4345</v>
      </c>
      <c r="E3048" t="s">
        <v>4346</v>
      </c>
    </row>
    <row r="3049" spans="1:5">
      <c r="A3049" s="11">
        <v>4138</v>
      </c>
      <c r="B3049" s="11">
        <v>0</v>
      </c>
      <c r="C3049" t="s">
        <v>11033</v>
      </c>
      <c r="D3049" s="11" t="s">
        <v>3361</v>
      </c>
      <c r="E3049" t="s">
        <v>997</v>
      </c>
    </row>
    <row r="3050" spans="1:5">
      <c r="A3050" s="11">
        <v>4138</v>
      </c>
      <c r="B3050" s="11">
        <v>0</v>
      </c>
      <c r="C3050" t="s">
        <v>8104</v>
      </c>
      <c r="D3050" s="11" t="s">
        <v>8105</v>
      </c>
      <c r="E3050" t="s">
        <v>1134</v>
      </c>
    </row>
    <row r="3051" spans="1:5">
      <c r="A3051" s="11">
        <v>127</v>
      </c>
      <c r="B3051" s="11">
        <v>1125</v>
      </c>
      <c r="C3051" t="s">
        <v>11034</v>
      </c>
      <c r="D3051" s="11" t="s">
        <v>11035</v>
      </c>
      <c r="E3051" t="s">
        <v>742</v>
      </c>
    </row>
    <row r="3052" spans="1:5">
      <c r="A3052" s="11">
        <v>2727</v>
      </c>
      <c r="B3052" s="11">
        <v>26</v>
      </c>
      <c r="C3052" t="s">
        <v>4348</v>
      </c>
      <c r="D3052" s="11" t="s">
        <v>4349</v>
      </c>
      <c r="E3052" t="s">
        <v>814</v>
      </c>
    </row>
    <row r="3053" spans="1:5">
      <c r="A3053" s="11">
        <v>3612</v>
      </c>
      <c r="B3053" s="11">
        <v>5</v>
      </c>
      <c r="C3053" t="s">
        <v>4350</v>
      </c>
      <c r="D3053" s="11" t="s">
        <v>4351</v>
      </c>
      <c r="E3053" t="s">
        <v>814</v>
      </c>
    </row>
    <row r="3054" spans="1:5">
      <c r="A3054" s="11">
        <v>948</v>
      </c>
      <c r="B3054" s="11">
        <v>237</v>
      </c>
      <c r="C3054" t="s">
        <v>4352</v>
      </c>
      <c r="D3054" s="11" t="s">
        <v>3621</v>
      </c>
      <c r="E3054" t="s">
        <v>130</v>
      </c>
    </row>
    <row r="3055" spans="1:5">
      <c r="A3055" s="11">
        <v>999</v>
      </c>
      <c r="B3055" s="11">
        <v>221</v>
      </c>
      <c r="C3055" t="s">
        <v>4353</v>
      </c>
      <c r="D3055" s="11" t="s">
        <v>2049</v>
      </c>
      <c r="E3055" t="s">
        <v>130</v>
      </c>
    </row>
    <row r="3056" spans="1:5">
      <c r="A3056" s="11">
        <v>2847</v>
      </c>
      <c r="B3056" s="11">
        <v>21</v>
      </c>
      <c r="C3056" t="s">
        <v>11036</v>
      </c>
      <c r="D3056" s="11" t="s">
        <v>7876</v>
      </c>
      <c r="E3056" t="s">
        <v>130</v>
      </c>
    </row>
    <row r="3057" spans="1:5">
      <c r="A3057" s="11">
        <v>2921</v>
      </c>
      <c r="B3057" s="11">
        <v>19</v>
      </c>
      <c r="C3057" t="s">
        <v>11037</v>
      </c>
      <c r="D3057" s="11" t="s">
        <v>4709</v>
      </c>
      <c r="E3057" t="s">
        <v>1917</v>
      </c>
    </row>
    <row r="3058" spans="1:5">
      <c r="A3058" s="11">
        <v>2311</v>
      </c>
      <c r="B3058" s="11">
        <v>47</v>
      </c>
      <c r="C3058" t="s">
        <v>4354</v>
      </c>
      <c r="D3058" s="11" t="s">
        <v>2301</v>
      </c>
      <c r="E3058" t="s">
        <v>141</v>
      </c>
    </row>
    <row r="3059" spans="1:5">
      <c r="A3059" s="11">
        <v>1442</v>
      </c>
      <c r="B3059" s="11">
        <v>135</v>
      </c>
      <c r="C3059" t="s">
        <v>4355</v>
      </c>
      <c r="D3059" s="11" t="s">
        <v>3631</v>
      </c>
      <c r="E3059" t="s">
        <v>983</v>
      </c>
    </row>
    <row r="3060" spans="1:5">
      <c r="A3060" s="11">
        <v>1416</v>
      </c>
      <c r="B3060" s="11">
        <v>139</v>
      </c>
      <c r="C3060" t="s">
        <v>4356</v>
      </c>
      <c r="D3060" s="11" t="s">
        <v>4357</v>
      </c>
      <c r="E3060" t="s">
        <v>123</v>
      </c>
    </row>
    <row r="3061" spans="1:5">
      <c r="A3061" s="11">
        <v>3445</v>
      </c>
      <c r="B3061" s="11">
        <v>7</v>
      </c>
      <c r="C3061" t="s">
        <v>11038</v>
      </c>
      <c r="D3061" s="11" t="s">
        <v>9175</v>
      </c>
      <c r="E3061" t="s">
        <v>3731</v>
      </c>
    </row>
    <row r="3062" spans="1:5">
      <c r="A3062" s="11">
        <v>1907</v>
      </c>
      <c r="B3062" s="11">
        <v>81</v>
      </c>
      <c r="C3062" t="s">
        <v>4358</v>
      </c>
      <c r="D3062" s="11" t="s">
        <v>4359</v>
      </c>
      <c r="E3062" t="s">
        <v>145</v>
      </c>
    </row>
    <row r="3063" spans="1:5">
      <c r="A3063" s="11">
        <v>781</v>
      </c>
      <c r="B3063" s="11">
        <v>303</v>
      </c>
      <c r="C3063" t="s">
        <v>11039</v>
      </c>
      <c r="D3063" s="11" t="s">
        <v>2444</v>
      </c>
      <c r="E3063" t="s">
        <v>169</v>
      </c>
    </row>
    <row r="3064" spans="1:5">
      <c r="A3064" s="11">
        <v>4138</v>
      </c>
      <c r="B3064" s="11">
        <v>0</v>
      </c>
      <c r="C3064" t="s">
        <v>11040</v>
      </c>
      <c r="D3064" s="11" t="s">
        <v>11041</v>
      </c>
      <c r="E3064" t="s">
        <v>271</v>
      </c>
    </row>
    <row r="3065" spans="1:5">
      <c r="A3065" s="11">
        <v>2957</v>
      </c>
      <c r="B3065" s="11">
        <v>18</v>
      </c>
      <c r="C3065" t="s">
        <v>8106</v>
      </c>
      <c r="D3065" s="11" t="s">
        <v>6748</v>
      </c>
      <c r="E3065" t="s">
        <v>130</v>
      </c>
    </row>
    <row r="3066" spans="1:5">
      <c r="A3066" s="11">
        <v>4017</v>
      </c>
      <c r="B3066" s="11">
        <v>1</v>
      </c>
      <c r="C3066" t="s">
        <v>4360</v>
      </c>
      <c r="D3066" s="11" t="s">
        <v>4361</v>
      </c>
      <c r="E3066" t="s">
        <v>122</v>
      </c>
    </row>
    <row r="3067" spans="1:5">
      <c r="A3067" s="11">
        <v>4138</v>
      </c>
      <c r="B3067" s="11">
        <v>0</v>
      </c>
      <c r="C3067" t="s">
        <v>4362</v>
      </c>
      <c r="D3067" s="11" t="s">
        <v>2671</v>
      </c>
      <c r="E3067" t="s">
        <v>128</v>
      </c>
    </row>
    <row r="3068" spans="1:5">
      <c r="A3068" s="11">
        <v>803</v>
      </c>
      <c r="B3068" s="11">
        <v>292</v>
      </c>
      <c r="C3068" t="s">
        <v>8107</v>
      </c>
      <c r="D3068" s="11" t="s">
        <v>3776</v>
      </c>
      <c r="E3068" t="s">
        <v>128</v>
      </c>
    </row>
    <row r="3069" spans="1:5">
      <c r="A3069" s="11">
        <v>4138</v>
      </c>
      <c r="B3069" s="11">
        <v>0</v>
      </c>
      <c r="C3069" t="s">
        <v>11042</v>
      </c>
      <c r="D3069" s="11" t="s">
        <v>10450</v>
      </c>
      <c r="E3069" t="s">
        <v>138</v>
      </c>
    </row>
    <row r="3070" spans="1:5">
      <c r="A3070" s="11">
        <v>2405</v>
      </c>
      <c r="B3070" s="11">
        <v>41</v>
      </c>
      <c r="C3070" t="s">
        <v>4363</v>
      </c>
      <c r="D3070" s="11" t="s">
        <v>2990</v>
      </c>
      <c r="E3070" t="s">
        <v>997</v>
      </c>
    </row>
    <row r="3071" spans="1:5">
      <c r="A3071" s="11">
        <v>1205</v>
      </c>
      <c r="B3071" s="11">
        <v>177</v>
      </c>
      <c r="C3071" t="s">
        <v>4364</v>
      </c>
      <c r="D3071" s="11" t="s">
        <v>4365</v>
      </c>
      <c r="E3071" t="s">
        <v>742</v>
      </c>
    </row>
    <row r="3072" spans="1:5">
      <c r="A3072" s="11">
        <v>768</v>
      </c>
      <c r="B3072" s="11">
        <v>309</v>
      </c>
      <c r="C3072" t="s">
        <v>4366</v>
      </c>
      <c r="D3072" s="11" t="s">
        <v>4367</v>
      </c>
      <c r="E3072" t="s">
        <v>130</v>
      </c>
    </row>
    <row r="3073" spans="1:5">
      <c r="A3073" s="11">
        <v>2329</v>
      </c>
      <c r="B3073" s="11">
        <v>46</v>
      </c>
      <c r="C3073" t="s">
        <v>4368</v>
      </c>
      <c r="D3073" s="11" t="s">
        <v>4369</v>
      </c>
      <c r="E3073" t="s">
        <v>169</v>
      </c>
    </row>
    <row r="3074" spans="1:5">
      <c r="A3074" s="11">
        <v>830</v>
      </c>
      <c r="B3074" s="11">
        <v>283</v>
      </c>
      <c r="C3074" t="s">
        <v>1867</v>
      </c>
      <c r="D3074" s="11" t="s">
        <v>1868</v>
      </c>
      <c r="E3074" t="s">
        <v>122</v>
      </c>
    </row>
    <row r="3075" spans="1:5">
      <c r="A3075" s="11">
        <v>2463</v>
      </c>
      <c r="B3075" s="11">
        <v>38</v>
      </c>
      <c r="C3075" t="s">
        <v>4370</v>
      </c>
      <c r="D3075" s="11" t="s">
        <v>3272</v>
      </c>
      <c r="E3075" t="s">
        <v>762</v>
      </c>
    </row>
    <row r="3076" spans="1:5">
      <c r="A3076" s="11">
        <v>4138</v>
      </c>
      <c r="B3076" s="11">
        <v>0</v>
      </c>
      <c r="C3076" t="s">
        <v>11043</v>
      </c>
      <c r="D3076" s="11" t="s">
        <v>9002</v>
      </c>
      <c r="E3076" t="s">
        <v>124</v>
      </c>
    </row>
    <row r="3077" spans="1:5">
      <c r="A3077" s="11">
        <v>701</v>
      </c>
      <c r="B3077" s="11">
        <v>342</v>
      </c>
      <c r="C3077" t="s">
        <v>4372</v>
      </c>
      <c r="D3077" s="11" t="s">
        <v>3174</v>
      </c>
      <c r="E3077" t="s">
        <v>124</v>
      </c>
    </row>
    <row r="3078" spans="1:5">
      <c r="A3078" s="11">
        <v>2609</v>
      </c>
      <c r="B3078" s="11">
        <v>30</v>
      </c>
      <c r="C3078" t="s">
        <v>4373</v>
      </c>
      <c r="D3078" s="11" t="s">
        <v>3090</v>
      </c>
      <c r="E3078" t="s">
        <v>790</v>
      </c>
    </row>
    <row r="3079" spans="1:5">
      <c r="A3079" s="11">
        <v>1364</v>
      </c>
      <c r="B3079" s="11">
        <v>147</v>
      </c>
      <c r="C3079" t="s">
        <v>4375</v>
      </c>
      <c r="D3079" s="11" t="s">
        <v>2211</v>
      </c>
      <c r="E3079" t="s">
        <v>622</v>
      </c>
    </row>
    <row r="3080" spans="1:5">
      <c r="A3080" s="11">
        <v>2693</v>
      </c>
      <c r="B3080" s="11">
        <v>27</v>
      </c>
      <c r="C3080" t="s">
        <v>4376</v>
      </c>
      <c r="D3080" s="11" t="s">
        <v>3712</v>
      </c>
      <c r="E3080" t="s">
        <v>906</v>
      </c>
    </row>
    <row r="3081" spans="1:5">
      <c r="A3081" s="11">
        <v>582</v>
      </c>
      <c r="B3081" s="11">
        <v>425</v>
      </c>
      <c r="C3081" t="s">
        <v>4377</v>
      </c>
      <c r="D3081" s="11" t="s">
        <v>3313</v>
      </c>
      <c r="E3081" t="s">
        <v>162</v>
      </c>
    </row>
    <row r="3082" spans="1:5">
      <c r="A3082" s="11">
        <v>4017</v>
      </c>
      <c r="B3082" s="11">
        <v>1</v>
      </c>
      <c r="C3082" t="s">
        <v>11044</v>
      </c>
      <c r="D3082" s="11" t="s">
        <v>3882</v>
      </c>
      <c r="E3082" t="s">
        <v>139</v>
      </c>
    </row>
    <row r="3083" spans="1:5">
      <c r="A3083" s="11">
        <v>188</v>
      </c>
      <c r="B3083" s="11">
        <v>952</v>
      </c>
      <c r="C3083" t="s">
        <v>1274</v>
      </c>
      <c r="D3083" s="11" t="s">
        <v>1275</v>
      </c>
      <c r="E3083" t="s">
        <v>1276</v>
      </c>
    </row>
    <row r="3084" spans="1:5">
      <c r="A3084" s="11">
        <v>2110</v>
      </c>
      <c r="B3084" s="11">
        <v>63</v>
      </c>
      <c r="C3084" t="s">
        <v>4378</v>
      </c>
      <c r="D3084" s="11" t="s">
        <v>2914</v>
      </c>
      <c r="E3084" t="s">
        <v>281</v>
      </c>
    </row>
    <row r="3085" spans="1:5">
      <c r="A3085" s="11">
        <v>4138</v>
      </c>
      <c r="B3085" s="11">
        <v>0</v>
      </c>
      <c r="C3085" t="s">
        <v>4379</v>
      </c>
      <c r="D3085" s="11" t="s">
        <v>4380</v>
      </c>
      <c r="E3085" t="s">
        <v>740</v>
      </c>
    </row>
    <row r="3086" spans="1:5">
      <c r="A3086" s="11">
        <v>1785</v>
      </c>
      <c r="B3086" s="11">
        <v>93</v>
      </c>
      <c r="C3086" t="s">
        <v>4381</v>
      </c>
      <c r="D3086" s="11" t="s">
        <v>4382</v>
      </c>
      <c r="E3086" t="s">
        <v>130</v>
      </c>
    </row>
    <row r="3087" spans="1:5">
      <c r="A3087" s="11">
        <v>3809</v>
      </c>
      <c r="B3087" s="11">
        <v>3</v>
      </c>
      <c r="C3087" t="s">
        <v>4383</v>
      </c>
      <c r="D3087" s="11" t="s">
        <v>2956</v>
      </c>
      <c r="E3087" t="s">
        <v>128</v>
      </c>
    </row>
    <row r="3088" spans="1:5">
      <c r="A3088" s="11">
        <v>3612</v>
      </c>
      <c r="B3088" s="11">
        <v>5</v>
      </c>
      <c r="C3088" t="s">
        <v>11045</v>
      </c>
      <c r="D3088" s="11" t="s">
        <v>11046</v>
      </c>
      <c r="E3088" t="s">
        <v>613</v>
      </c>
    </row>
    <row r="3089" spans="1:5">
      <c r="A3089" s="11">
        <v>975</v>
      </c>
      <c r="B3089" s="11">
        <v>229</v>
      </c>
      <c r="C3089" t="s">
        <v>8108</v>
      </c>
      <c r="D3089" s="11" t="s">
        <v>8109</v>
      </c>
      <c r="E3089" t="s">
        <v>758</v>
      </c>
    </row>
    <row r="3090" spans="1:5">
      <c r="A3090" s="11">
        <v>3204</v>
      </c>
      <c r="B3090" s="11">
        <v>11</v>
      </c>
      <c r="C3090" t="s">
        <v>4384</v>
      </c>
      <c r="D3090" s="11" t="s">
        <v>4385</v>
      </c>
      <c r="E3090" t="s">
        <v>128</v>
      </c>
    </row>
    <row r="3091" spans="1:5">
      <c r="A3091" s="11">
        <v>2228</v>
      </c>
      <c r="B3091" s="11">
        <v>53</v>
      </c>
      <c r="C3091" t="s">
        <v>8110</v>
      </c>
      <c r="D3091" s="11" t="s">
        <v>1560</v>
      </c>
      <c r="E3091" t="s">
        <v>142</v>
      </c>
    </row>
    <row r="3092" spans="1:5">
      <c r="A3092" s="11">
        <v>399</v>
      </c>
      <c r="B3092" s="11">
        <v>601</v>
      </c>
      <c r="C3092" t="s">
        <v>11047</v>
      </c>
      <c r="D3092" s="11" t="s">
        <v>11048</v>
      </c>
      <c r="E3092" t="s">
        <v>184</v>
      </c>
    </row>
    <row r="3093" spans="1:5">
      <c r="A3093" s="11">
        <v>3386</v>
      </c>
      <c r="B3093" s="11">
        <v>8</v>
      </c>
      <c r="C3093" t="s">
        <v>4386</v>
      </c>
      <c r="D3093" s="11" t="s">
        <v>2671</v>
      </c>
      <c r="E3093" t="s">
        <v>142</v>
      </c>
    </row>
    <row r="3094" spans="1:5">
      <c r="A3094" s="11">
        <v>456</v>
      </c>
      <c r="B3094" s="11">
        <v>539</v>
      </c>
      <c r="C3094" t="s">
        <v>1277</v>
      </c>
      <c r="D3094" s="11" t="s">
        <v>277</v>
      </c>
      <c r="E3094" t="s">
        <v>180</v>
      </c>
    </row>
    <row r="3095" spans="1:5">
      <c r="A3095" s="11">
        <v>1192</v>
      </c>
      <c r="B3095" s="11">
        <v>180</v>
      </c>
      <c r="C3095" t="s">
        <v>4387</v>
      </c>
      <c r="D3095" s="11" t="s">
        <v>2731</v>
      </c>
      <c r="E3095" t="s">
        <v>3282</v>
      </c>
    </row>
    <row r="3096" spans="1:5">
      <c r="A3096" s="11">
        <v>3386</v>
      </c>
      <c r="B3096" s="11">
        <v>8</v>
      </c>
      <c r="C3096" t="s">
        <v>4387</v>
      </c>
      <c r="D3096" s="11" t="s">
        <v>4388</v>
      </c>
      <c r="E3096" t="s">
        <v>2570</v>
      </c>
    </row>
    <row r="3097" spans="1:5">
      <c r="A3097" s="11">
        <v>1233</v>
      </c>
      <c r="B3097" s="11">
        <v>171</v>
      </c>
      <c r="C3097" t="s">
        <v>4390</v>
      </c>
      <c r="D3097" s="11" t="s">
        <v>4391</v>
      </c>
      <c r="E3097" t="s">
        <v>1288</v>
      </c>
    </row>
    <row r="3098" spans="1:5">
      <c r="A3098" s="11">
        <v>1767</v>
      </c>
      <c r="B3098" s="11">
        <v>95</v>
      </c>
      <c r="C3098" t="s">
        <v>11049</v>
      </c>
      <c r="D3098" s="11" t="s">
        <v>2993</v>
      </c>
      <c r="E3098" t="s">
        <v>1646</v>
      </c>
    </row>
    <row r="3099" spans="1:5">
      <c r="A3099" s="11">
        <v>3024</v>
      </c>
      <c r="B3099" s="11">
        <v>16</v>
      </c>
      <c r="C3099" t="s">
        <v>4392</v>
      </c>
      <c r="D3099" s="11" t="s">
        <v>2255</v>
      </c>
      <c r="E3099" t="s">
        <v>268</v>
      </c>
    </row>
    <row r="3100" spans="1:5">
      <c r="A3100" s="11">
        <v>2228</v>
      </c>
      <c r="B3100" s="11">
        <v>53</v>
      </c>
      <c r="C3100" t="s">
        <v>8111</v>
      </c>
      <c r="D3100" s="11" t="s">
        <v>2862</v>
      </c>
      <c r="E3100" t="s">
        <v>128</v>
      </c>
    </row>
    <row r="3101" spans="1:5">
      <c r="A3101" s="11">
        <v>4138</v>
      </c>
      <c r="B3101" s="11">
        <v>0</v>
      </c>
      <c r="C3101" t="s">
        <v>8112</v>
      </c>
      <c r="D3101" s="11" t="s">
        <v>2141</v>
      </c>
      <c r="E3101" t="s">
        <v>268</v>
      </c>
    </row>
    <row r="3102" spans="1:5">
      <c r="A3102" s="11">
        <v>4138</v>
      </c>
      <c r="B3102" s="11">
        <v>0</v>
      </c>
      <c r="C3102" t="s">
        <v>1941</v>
      </c>
      <c r="D3102" s="11" t="s">
        <v>4394</v>
      </c>
      <c r="E3102" t="s">
        <v>122</v>
      </c>
    </row>
    <row r="3103" spans="1:5">
      <c r="A3103" s="11">
        <v>4138</v>
      </c>
      <c r="B3103" s="11">
        <v>0</v>
      </c>
      <c r="C3103" t="s">
        <v>4395</v>
      </c>
      <c r="D3103" s="11" t="s">
        <v>3325</v>
      </c>
      <c r="E3103" t="s">
        <v>128</v>
      </c>
    </row>
    <row r="3104" spans="1:5">
      <c r="A3104" s="11">
        <v>2391</v>
      </c>
      <c r="B3104" s="11">
        <v>42</v>
      </c>
      <c r="C3104" t="s">
        <v>8113</v>
      </c>
      <c r="D3104" s="11" t="s">
        <v>3287</v>
      </c>
      <c r="E3104" t="s">
        <v>814</v>
      </c>
    </row>
    <row r="3105" spans="1:5">
      <c r="A3105" s="11">
        <v>3255</v>
      </c>
      <c r="B3105" s="11">
        <v>10</v>
      </c>
      <c r="C3105" t="s">
        <v>11050</v>
      </c>
      <c r="D3105" s="11" t="s">
        <v>2339</v>
      </c>
      <c r="E3105" t="s">
        <v>744</v>
      </c>
    </row>
    <row r="3106" spans="1:5">
      <c r="A3106" s="11">
        <v>3518</v>
      </c>
      <c r="B3106" s="11">
        <v>6</v>
      </c>
      <c r="C3106" t="s">
        <v>11051</v>
      </c>
      <c r="D3106" s="11" t="s">
        <v>4119</v>
      </c>
      <c r="E3106" t="s">
        <v>128</v>
      </c>
    </row>
    <row r="3107" spans="1:5">
      <c r="A3107" s="11">
        <v>4138</v>
      </c>
      <c r="B3107" s="11">
        <v>0</v>
      </c>
      <c r="C3107" t="s">
        <v>4396</v>
      </c>
      <c r="D3107" s="11" t="s">
        <v>4397</v>
      </c>
      <c r="E3107" t="s">
        <v>122</v>
      </c>
    </row>
    <row r="3108" spans="1:5">
      <c r="A3108" s="11">
        <v>4138</v>
      </c>
      <c r="B3108" s="11">
        <v>0</v>
      </c>
      <c r="C3108" t="s">
        <v>8114</v>
      </c>
      <c r="D3108" s="11" t="s">
        <v>8115</v>
      </c>
      <c r="E3108" t="s">
        <v>128</v>
      </c>
    </row>
    <row r="3109" spans="1:5">
      <c r="A3109" s="11">
        <v>4138</v>
      </c>
      <c r="B3109" s="11">
        <v>0</v>
      </c>
      <c r="C3109" t="s">
        <v>4398</v>
      </c>
      <c r="D3109" s="11" t="s">
        <v>2807</v>
      </c>
      <c r="E3109" t="s">
        <v>747</v>
      </c>
    </row>
    <row r="3110" spans="1:5">
      <c r="A3110" s="11">
        <v>4138</v>
      </c>
      <c r="B3110" s="11">
        <v>0</v>
      </c>
      <c r="C3110" t="s">
        <v>4398</v>
      </c>
      <c r="D3110" s="11" t="s">
        <v>11052</v>
      </c>
      <c r="E3110" t="s">
        <v>124</v>
      </c>
    </row>
    <row r="3111" spans="1:5">
      <c r="A3111" s="11">
        <v>1303</v>
      </c>
      <c r="B3111" s="11">
        <v>156</v>
      </c>
      <c r="C3111" t="s">
        <v>4399</v>
      </c>
      <c r="D3111" s="11" t="s">
        <v>2571</v>
      </c>
      <c r="E3111" t="s">
        <v>130</v>
      </c>
    </row>
    <row r="3112" spans="1:5">
      <c r="A3112" s="11">
        <v>3118</v>
      </c>
      <c r="B3112" s="11">
        <v>13</v>
      </c>
      <c r="C3112" t="s">
        <v>11053</v>
      </c>
      <c r="D3112" s="11" t="s">
        <v>5595</v>
      </c>
      <c r="E3112" t="s">
        <v>204</v>
      </c>
    </row>
    <row r="3113" spans="1:5">
      <c r="A3113" s="11">
        <v>58</v>
      </c>
      <c r="B3113" s="11">
        <v>1413</v>
      </c>
      <c r="C3113" t="s">
        <v>1672</v>
      </c>
      <c r="D3113" s="11" t="s">
        <v>474</v>
      </c>
      <c r="E3113" t="s">
        <v>128</v>
      </c>
    </row>
    <row r="3114" spans="1:5">
      <c r="A3114" s="11">
        <v>4138</v>
      </c>
      <c r="B3114" s="11">
        <v>0</v>
      </c>
      <c r="C3114" t="s">
        <v>11054</v>
      </c>
      <c r="D3114" s="11" t="s">
        <v>11055</v>
      </c>
      <c r="E3114" t="s">
        <v>128</v>
      </c>
    </row>
    <row r="3115" spans="1:5">
      <c r="A3115" s="11">
        <v>3445</v>
      </c>
      <c r="B3115" s="11">
        <v>7</v>
      </c>
      <c r="C3115" t="s">
        <v>11056</v>
      </c>
      <c r="D3115" s="11" t="s">
        <v>8975</v>
      </c>
      <c r="E3115" t="s">
        <v>814</v>
      </c>
    </row>
    <row r="3116" spans="1:5">
      <c r="A3116" s="11">
        <v>847</v>
      </c>
      <c r="B3116" s="11">
        <v>276</v>
      </c>
      <c r="C3116" t="s">
        <v>11057</v>
      </c>
      <c r="D3116" s="11" t="s">
        <v>11058</v>
      </c>
      <c r="E3116" t="s">
        <v>1428</v>
      </c>
    </row>
    <row r="3117" spans="1:5">
      <c r="A3117" s="11">
        <v>3709</v>
      </c>
      <c r="B3117" s="11">
        <v>4</v>
      </c>
      <c r="C3117" t="s">
        <v>8116</v>
      </c>
      <c r="D3117" s="11" t="s">
        <v>3526</v>
      </c>
      <c r="E3117" t="s">
        <v>893</v>
      </c>
    </row>
    <row r="3118" spans="1:5">
      <c r="A3118" s="11">
        <v>3896</v>
      </c>
      <c r="B3118" s="11">
        <v>2</v>
      </c>
      <c r="C3118" t="s">
        <v>11059</v>
      </c>
      <c r="D3118" s="11" t="s">
        <v>11060</v>
      </c>
      <c r="E3118" t="s">
        <v>130</v>
      </c>
    </row>
    <row r="3119" spans="1:5">
      <c r="A3119" s="11">
        <v>2609</v>
      </c>
      <c r="B3119" s="11">
        <v>30</v>
      </c>
      <c r="C3119" t="s">
        <v>11061</v>
      </c>
      <c r="D3119" s="11" t="s">
        <v>4079</v>
      </c>
      <c r="E3119" t="s">
        <v>754</v>
      </c>
    </row>
    <row r="3120" spans="1:5">
      <c r="A3120" s="11">
        <v>2016</v>
      </c>
      <c r="B3120" s="11">
        <v>71</v>
      </c>
      <c r="C3120" t="s">
        <v>4400</v>
      </c>
      <c r="D3120" s="11" t="s">
        <v>3418</v>
      </c>
      <c r="E3120" t="s">
        <v>1245</v>
      </c>
    </row>
    <row r="3121" spans="1:5">
      <c r="A3121" s="11">
        <v>4138</v>
      </c>
      <c r="B3121" s="11">
        <v>0</v>
      </c>
      <c r="C3121" t="s">
        <v>4400</v>
      </c>
      <c r="D3121" s="11" t="s">
        <v>5488</v>
      </c>
      <c r="E3121" t="s">
        <v>232</v>
      </c>
    </row>
    <row r="3122" spans="1:5">
      <c r="A3122" s="11">
        <v>1865</v>
      </c>
      <c r="B3122" s="11">
        <v>85</v>
      </c>
      <c r="C3122" t="s">
        <v>4401</v>
      </c>
      <c r="D3122" s="11" t="s">
        <v>4342</v>
      </c>
      <c r="E3122" t="s">
        <v>739</v>
      </c>
    </row>
    <row r="3123" spans="1:5">
      <c r="A3123" s="11">
        <v>2888</v>
      </c>
      <c r="B3123" s="11">
        <v>20</v>
      </c>
      <c r="C3123" t="s">
        <v>4401</v>
      </c>
      <c r="D3123" s="11" t="s">
        <v>3123</v>
      </c>
      <c r="E3123" t="s">
        <v>128</v>
      </c>
    </row>
    <row r="3124" spans="1:5">
      <c r="A3124" s="11">
        <v>1625</v>
      </c>
      <c r="B3124" s="11">
        <v>108</v>
      </c>
      <c r="C3124" t="s">
        <v>8117</v>
      </c>
      <c r="D3124" s="11" t="s">
        <v>2210</v>
      </c>
      <c r="E3124" t="s">
        <v>767</v>
      </c>
    </row>
    <row r="3125" spans="1:5">
      <c r="A3125" s="11">
        <v>4138</v>
      </c>
      <c r="B3125" s="11">
        <v>0</v>
      </c>
      <c r="C3125" t="s">
        <v>8117</v>
      </c>
      <c r="D3125" s="11" t="s">
        <v>4283</v>
      </c>
      <c r="E3125" t="s">
        <v>184</v>
      </c>
    </row>
    <row r="3126" spans="1:5">
      <c r="A3126" s="11">
        <v>3255</v>
      </c>
      <c r="B3126" s="11">
        <v>10</v>
      </c>
      <c r="C3126" t="s">
        <v>8118</v>
      </c>
      <c r="D3126" s="11" t="s">
        <v>2299</v>
      </c>
      <c r="E3126" t="s">
        <v>144</v>
      </c>
    </row>
    <row r="3127" spans="1:5">
      <c r="A3127" s="11">
        <v>983</v>
      </c>
      <c r="B3127" s="11">
        <v>226</v>
      </c>
      <c r="C3127" t="s">
        <v>4402</v>
      </c>
      <c r="D3127" s="11" t="s">
        <v>4403</v>
      </c>
      <c r="E3127" t="s">
        <v>122</v>
      </c>
    </row>
    <row r="3128" spans="1:5">
      <c r="A3128" s="11">
        <v>4017</v>
      </c>
      <c r="B3128" s="11">
        <v>1</v>
      </c>
      <c r="C3128" t="s">
        <v>11062</v>
      </c>
      <c r="D3128" s="11" t="s">
        <v>3019</v>
      </c>
      <c r="E3128" t="s">
        <v>1908</v>
      </c>
    </row>
    <row r="3129" spans="1:5">
      <c r="A3129" s="11">
        <v>3386</v>
      </c>
      <c r="B3129" s="11">
        <v>8</v>
      </c>
      <c r="C3129" t="s">
        <v>4404</v>
      </c>
      <c r="D3129" s="11" t="s">
        <v>4405</v>
      </c>
      <c r="E3129" t="s">
        <v>1002</v>
      </c>
    </row>
    <row r="3130" spans="1:5">
      <c r="A3130" s="11">
        <v>4138</v>
      </c>
      <c r="B3130" s="11">
        <v>0</v>
      </c>
      <c r="C3130" t="s">
        <v>11063</v>
      </c>
      <c r="D3130" s="11" t="s">
        <v>7489</v>
      </c>
      <c r="E3130" t="s">
        <v>747</v>
      </c>
    </row>
    <row r="3131" spans="1:5">
      <c r="A3131" s="11">
        <v>4138</v>
      </c>
      <c r="B3131" s="11">
        <v>0</v>
      </c>
      <c r="C3131" t="s">
        <v>8119</v>
      </c>
      <c r="D3131" s="11" t="s">
        <v>5578</v>
      </c>
      <c r="E3131" t="s">
        <v>1001</v>
      </c>
    </row>
    <row r="3132" spans="1:5">
      <c r="A3132" s="11">
        <v>2665</v>
      </c>
      <c r="B3132" s="11">
        <v>28</v>
      </c>
      <c r="C3132" t="s">
        <v>8120</v>
      </c>
      <c r="D3132" s="11" t="s">
        <v>8121</v>
      </c>
      <c r="E3132" t="s">
        <v>769</v>
      </c>
    </row>
    <row r="3133" spans="1:5">
      <c r="A3133" s="11">
        <v>1983</v>
      </c>
      <c r="B3133" s="11">
        <v>74</v>
      </c>
      <c r="C3133" t="s">
        <v>4407</v>
      </c>
      <c r="D3133" s="11" t="s">
        <v>1425</v>
      </c>
      <c r="E3133" t="s">
        <v>997</v>
      </c>
    </row>
    <row r="3134" spans="1:5">
      <c r="A3134" s="11">
        <v>4138</v>
      </c>
      <c r="B3134" s="11">
        <v>0</v>
      </c>
      <c r="C3134" t="s">
        <v>11064</v>
      </c>
      <c r="D3134" s="11" t="s">
        <v>11065</v>
      </c>
      <c r="E3134" t="s">
        <v>144</v>
      </c>
    </row>
    <row r="3135" spans="1:5">
      <c r="A3135" s="11">
        <v>1258</v>
      </c>
      <c r="B3135" s="11">
        <v>166</v>
      </c>
      <c r="C3135" t="s">
        <v>8122</v>
      </c>
      <c r="D3135" s="11" t="s">
        <v>3899</v>
      </c>
      <c r="E3135" t="s">
        <v>1131</v>
      </c>
    </row>
    <row r="3136" spans="1:5">
      <c r="A3136" s="11">
        <v>2166</v>
      </c>
      <c r="B3136" s="11">
        <v>58</v>
      </c>
      <c r="C3136" t="s">
        <v>8123</v>
      </c>
      <c r="D3136" s="11" t="s">
        <v>5705</v>
      </c>
      <c r="E3136" t="s">
        <v>162</v>
      </c>
    </row>
    <row r="3137" spans="1:5">
      <c r="A3137" s="11">
        <v>3709</v>
      </c>
      <c r="B3137" s="11">
        <v>4</v>
      </c>
      <c r="C3137" t="s">
        <v>11066</v>
      </c>
      <c r="D3137" s="11" t="s">
        <v>2517</v>
      </c>
      <c r="E3137" t="s">
        <v>128</v>
      </c>
    </row>
    <row r="3138" spans="1:5">
      <c r="A3138" s="11">
        <v>1335</v>
      </c>
      <c r="B3138" s="11">
        <v>152</v>
      </c>
      <c r="C3138" t="s">
        <v>4408</v>
      </c>
      <c r="D3138" s="11" t="s">
        <v>592</v>
      </c>
      <c r="E3138" t="s">
        <v>539</v>
      </c>
    </row>
    <row r="3139" spans="1:5">
      <c r="A3139" s="11">
        <v>796</v>
      </c>
      <c r="B3139" s="11">
        <v>294</v>
      </c>
      <c r="C3139" t="s">
        <v>11067</v>
      </c>
      <c r="D3139" s="11" t="s">
        <v>11068</v>
      </c>
      <c r="E3139" t="s">
        <v>1172</v>
      </c>
    </row>
    <row r="3140" spans="1:5">
      <c r="A3140" s="11">
        <v>3255</v>
      </c>
      <c r="B3140" s="11">
        <v>10</v>
      </c>
      <c r="C3140" t="s">
        <v>11069</v>
      </c>
      <c r="D3140" s="11" t="s">
        <v>5183</v>
      </c>
      <c r="E3140" t="s">
        <v>978</v>
      </c>
    </row>
    <row r="3141" spans="1:5">
      <c r="A3141" s="11">
        <v>3323</v>
      </c>
      <c r="B3141" s="11">
        <v>9</v>
      </c>
      <c r="C3141" t="s">
        <v>11070</v>
      </c>
      <c r="D3141" s="11" t="s">
        <v>11071</v>
      </c>
      <c r="E3141" t="s">
        <v>1880</v>
      </c>
    </row>
    <row r="3142" spans="1:5">
      <c r="A3142" s="11">
        <v>117</v>
      </c>
      <c r="B3142" s="11">
        <v>1157</v>
      </c>
      <c r="C3142" t="s">
        <v>1673</v>
      </c>
      <c r="D3142" s="11" t="s">
        <v>1199</v>
      </c>
      <c r="E3142" t="s">
        <v>1288</v>
      </c>
    </row>
    <row r="3143" spans="1:5">
      <c r="A3143" s="11">
        <v>902</v>
      </c>
      <c r="B3143" s="11">
        <v>253</v>
      </c>
      <c r="C3143" t="s">
        <v>8125</v>
      </c>
      <c r="D3143" s="11" t="s">
        <v>1973</v>
      </c>
      <c r="E3143" t="s">
        <v>1095</v>
      </c>
    </row>
    <row r="3144" spans="1:5">
      <c r="A3144" s="11">
        <v>990</v>
      </c>
      <c r="B3144" s="11">
        <v>225</v>
      </c>
      <c r="C3144" t="s">
        <v>4409</v>
      </c>
      <c r="D3144" s="11" t="s">
        <v>3915</v>
      </c>
      <c r="E3144" t="s">
        <v>128</v>
      </c>
    </row>
    <row r="3145" spans="1:5">
      <c r="A3145" s="11">
        <v>554</v>
      </c>
      <c r="B3145" s="11">
        <v>442</v>
      </c>
      <c r="C3145" t="s">
        <v>11072</v>
      </c>
      <c r="D3145" s="11" t="s">
        <v>11073</v>
      </c>
      <c r="E3145" t="s">
        <v>739</v>
      </c>
    </row>
    <row r="3146" spans="1:5">
      <c r="A3146" s="11">
        <v>4017</v>
      </c>
      <c r="B3146" s="11">
        <v>1</v>
      </c>
      <c r="C3146" t="s">
        <v>11074</v>
      </c>
      <c r="D3146" s="11" t="s">
        <v>2642</v>
      </c>
      <c r="E3146" t="s">
        <v>140</v>
      </c>
    </row>
    <row r="3147" spans="1:5">
      <c r="A3147" s="11">
        <v>2823</v>
      </c>
      <c r="B3147" s="11">
        <v>22</v>
      </c>
      <c r="C3147" t="s">
        <v>11075</v>
      </c>
      <c r="D3147" s="11" t="s">
        <v>7467</v>
      </c>
      <c r="E3147" t="s">
        <v>2924</v>
      </c>
    </row>
    <row r="3148" spans="1:5">
      <c r="A3148" s="11">
        <v>4138</v>
      </c>
      <c r="B3148" s="11">
        <v>0</v>
      </c>
      <c r="C3148" t="s">
        <v>11076</v>
      </c>
      <c r="D3148" s="11" t="s">
        <v>2718</v>
      </c>
      <c r="E3148" t="s">
        <v>1077</v>
      </c>
    </row>
    <row r="3149" spans="1:5">
      <c r="A3149" s="11">
        <v>3323</v>
      </c>
      <c r="B3149" s="11">
        <v>9</v>
      </c>
      <c r="C3149" t="s">
        <v>11077</v>
      </c>
      <c r="D3149" s="11" t="s">
        <v>2670</v>
      </c>
      <c r="E3149" t="s">
        <v>211</v>
      </c>
    </row>
    <row r="3150" spans="1:5">
      <c r="A3150" s="11">
        <v>4138</v>
      </c>
      <c r="B3150" s="11">
        <v>0</v>
      </c>
      <c r="C3150" t="s">
        <v>8126</v>
      </c>
      <c r="D3150" s="11" t="s">
        <v>8127</v>
      </c>
      <c r="E3150" t="s">
        <v>124</v>
      </c>
    </row>
    <row r="3151" spans="1:5">
      <c r="A3151" s="11">
        <v>2528</v>
      </c>
      <c r="B3151" s="11">
        <v>34</v>
      </c>
      <c r="C3151" t="s">
        <v>4410</v>
      </c>
      <c r="D3151" s="11" t="s">
        <v>4411</v>
      </c>
      <c r="E3151" t="s">
        <v>790</v>
      </c>
    </row>
    <row r="3152" spans="1:5">
      <c r="A3152" s="11">
        <v>1940</v>
      </c>
      <c r="B3152" s="11">
        <v>78</v>
      </c>
      <c r="C3152" t="s">
        <v>8128</v>
      </c>
      <c r="D3152" s="11" t="s">
        <v>7444</v>
      </c>
      <c r="E3152" t="s">
        <v>3305</v>
      </c>
    </row>
    <row r="3153" spans="1:5">
      <c r="A3153" s="11">
        <v>4138</v>
      </c>
      <c r="B3153" s="11">
        <v>0</v>
      </c>
      <c r="C3153" t="s">
        <v>11078</v>
      </c>
      <c r="D3153" s="11" t="s">
        <v>2855</v>
      </c>
      <c r="E3153" t="s">
        <v>1340</v>
      </c>
    </row>
    <row r="3154" spans="1:5">
      <c r="A3154" s="11">
        <v>311</v>
      </c>
      <c r="B3154" s="11">
        <v>717</v>
      </c>
      <c r="C3154" t="s">
        <v>8129</v>
      </c>
      <c r="D3154" s="11" t="s">
        <v>67</v>
      </c>
      <c r="E3154" t="s">
        <v>133</v>
      </c>
    </row>
    <row r="3155" spans="1:5">
      <c r="A3155" s="11">
        <v>3159</v>
      </c>
      <c r="B3155" s="11">
        <v>12</v>
      </c>
      <c r="C3155" t="s">
        <v>11079</v>
      </c>
      <c r="D3155" s="11" t="s">
        <v>5946</v>
      </c>
      <c r="E3155" t="s">
        <v>1077</v>
      </c>
    </row>
    <row r="3156" spans="1:5">
      <c r="A3156" s="11">
        <v>1308</v>
      </c>
      <c r="B3156" s="11">
        <v>155</v>
      </c>
      <c r="C3156" t="s">
        <v>8130</v>
      </c>
      <c r="D3156" s="11" t="s">
        <v>2255</v>
      </c>
      <c r="E3156" t="s">
        <v>122</v>
      </c>
    </row>
    <row r="3157" spans="1:5">
      <c r="A3157" s="11">
        <v>3049</v>
      </c>
      <c r="B3157" s="11">
        <v>15</v>
      </c>
      <c r="C3157" t="s">
        <v>4413</v>
      </c>
      <c r="D3157" s="11" t="s">
        <v>3226</v>
      </c>
      <c r="E3157" t="s">
        <v>138</v>
      </c>
    </row>
    <row r="3158" spans="1:5">
      <c r="A3158" s="11">
        <v>1220</v>
      </c>
      <c r="B3158" s="11">
        <v>174</v>
      </c>
      <c r="C3158" t="s">
        <v>4414</v>
      </c>
      <c r="D3158" s="11" t="s">
        <v>3839</v>
      </c>
      <c r="E3158" t="s">
        <v>128</v>
      </c>
    </row>
    <row r="3159" spans="1:5">
      <c r="A3159" s="11">
        <v>993</v>
      </c>
      <c r="B3159" s="11">
        <v>223</v>
      </c>
      <c r="C3159" t="s">
        <v>4416</v>
      </c>
      <c r="D3159" s="11" t="s">
        <v>2764</v>
      </c>
      <c r="E3159" t="s">
        <v>128</v>
      </c>
    </row>
    <row r="3160" spans="1:5">
      <c r="A3160" s="11">
        <v>4017</v>
      </c>
      <c r="B3160" s="11">
        <v>1</v>
      </c>
      <c r="C3160" t="s">
        <v>8131</v>
      </c>
      <c r="D3160" s="11" t="s">
        <v>4508</v>
      </c>
      <c r="E3160" t="s">
        <v>130</v>
      </c>
    </row>
    <row r="3161" spans="1:5">
      <c r="A3161" s="11">
        <v>675</v>
      </c>
      <c r="B3161" s="11">
        <v>362</v>
      </c>
      <c r="C3161" t="s">
        <v>4417</v>
      </c>
      <c r="D3161" s="11" t="s">
        <v>4418</v>
      </c>
      <c r="E3161" t="s">
        <v>1584</v>
      </c>
    </row>
    <row r="3162" spans="1:5">
      <c r="A3162" s="11">
        <v>1876</v>
      </c>
      <c r="B3162" s="11">
        <v>84</v>
      </c>
      <c r="C3162" t="s">
        <v>8132</v>
      </c>
      <c r="D3162" s="11" t="s">
        <v>2067</v>
      </c>
      <c r="E3162" t="s">
        <v>412</v>
      </c>
    </row>
    <row r="3163" spans="1:5">
      <c r="A3163" s="11">
        <v>5</v>
      </c>
      <c r="B3163" s="11">
        <v>1763</v>
      </c>
      <c r="C3163" t="s">
        <v>1278</v>
      </c>
      <c r="D3163" s="11" t="s">
        <v>1279</v>
      </c>
      <c r="E3163" t="s">
        <v>1280</v>
      </c>
    </row>
    <row r="3164" spans="1:5">
      <c r="A3164" s="11">
        <v>3709</v>
      </c>
      <c r="B3164" s="11">
        <v>4</v>
      </c>
      <c r="C3164" t="s">
        <v>11080</v>
      </c>
      <c r="D3164" s="11" t="s">
        <v>4742</v>
      </c>
      <c r="E3164" t="s">
        <v>36</v>
      </c>
    </row>
    <row r="3165" spans="1:5">
      <c r="A3165" s="11">
        <v>2405</v>
      </c>
      <c r="B3165" s="11">
        <v>41</v>
      </c>
      <c r="C3165" t="s">
        <v>11081</v>
      </c>
      <c r="D3165" s="11" t="s">
        <v>9595</v>
      </c>
      <c r="E3165" t="s">
        <v>851</v>
      </c>
    </row>
    <row r="3166" spans="1:5">
      <c r="A3166" s="11">
        <v>803</v>
      </c>
      <c r="B3166" s="11">
        <v>292</v>
      </c>
      <c r="C3166" t="s">
        <v>4420</v>
      </c>
      <c r="D3166" s="11" t="s">
        <v>2554</v>
      </c>
      <c r="E3166" t="s">
        <v>141</v>
      </c>
    </row>
    <row r="3167" spans="1:5">
      <c r="A3167" s="11">
        <v>4017</v>
      </c>
      <c r="B3167" s="11">
        <v>1</v>
      </c>
      <c r="C3167" t="s">
        <v>11082</v>
      </c>
      <c r="D3167" s="11" t="s">
        <v>11083</v>
      </c>
      <c r="E3167" t="s">
        <v>149</v>
      </c>
    </row>
    <row r="3168" spans="1:5">
      <c r="A3168" s="11">
        <v>4138</v>
      </c>
      <c r="B3168" s="11">
        <v>0</v>
      </c>
      <c r="C3168" t="s">
        <v>11082</v>
      </c>
      <c r="D3168" s="11" t="s">
        <v>9311</v>
      </c>
      <c r="E3168" t="s">
        <v>130</v>
      </c>
    </row>
    <row r="3169" spans="1:5">
      <c r="A3169" s="11">
        <v>64</v>
      </c>
      <c r="B3169" s="11">
        <v>1376</v>
      </c>
      <c r="C3169" t="s">
        <v>475</v>
      </c>
      <c r="D3169" s="11" t="s">
        <v>476</v>
      </c>
      <c r="E3169" t="s">
        <v>742</v>
      </c>
    </row>
    <row r="3170" spans="1:5">
      <c r="A3170" s="11">
        <v>2205</v>
      </c>
      <c r="B3170" s="11">
        <v>55</v>
      </c>
      <c r="C3170" t="s">
        <v>4421</v>
      </c>
      <c r="D3170" s="11" t="s">
        <v>4422</v>
      </c>
      <c r="E3170" t="s">
        <v>130</v>
      </c>
    </row>
    <row r="3171" spans="1:5">
      <c r="A3171" s="11">
        <v>1303</v>
      </c>
      <c r="B3171" s="11">
        <v>156</v>
      </c>
      <c r="C3171" t="s">
        <v>4423</v>
      </c>
      <c r="D3171" s="11" t="s">
        <v>2404</v>
      </c>
      <c r="E3171" t="s">
        <v>130</v>
      </c>
    </row>
    <row r="3172" spans="1:5">
      <c r="A3172" s="11">
        <v>1122</v>
      </c>
      <c r="B3172" s="11">
        <v>194</v>
      </c>
      <c r="C3172" t="s">
        <v>4424</v>
      </c>
      <c r="D3172" s="11" t="s">
        <v>4241</v>
      </c>
      <c r="E3172" t="s">
        <v>128</v>
      </c>
    </row>
    <row r="3173" spans="1:5">
      <c r="A3173" s="11">
        <v>2565</v>
      </c>
      <c r="B3173" s="11">
        <v>32</v>
      </c>
      <c r="C3173" t="s">
        <v>11084</v>
      </c>
      <c r="D3173" s="11" t="s">
        <v>4035</v>
      </c>
      <c r="E3173" t="s">
        <v>123</v>
      </c>
    </row>
    <row r="3174" spans="1:5">
      <c r="A3174" s="11">
        <v>3049</v>
      </c>
      <c r="B3174" s="11">
        <v>15</v>
      </c>
      <c r="C3174" t="s">
        <v>11085</v>
      </c>
      <c r="D3174" s="11" t="s">
        <v>1558</v>
      </c>
      <c r="E3174" t="s">
        <v>767</v>
      </c>
    </row>
    <row r="3175" spans="1:5">
      <c r="A3175" s="11">
        <v>1153</v>
      </c>
      <c r="B3175" s="11">
        <v>187</v>
      </c>
      <c r="C3175" t="s">
        <v>4425</v>
      </c>
      <c r="D3175" s="11" t="s">
        <v>3778</v>
      </c>
      <c r="E3175" t="s">
        <v>224</v>
      </c>
    </row>
    <row r="3176" spans="1:5">
      <c r="A3176" s="11">
        <v>3896</v>
      </c>
      <c r="B3176" s="11">
        <v>2</v>
      </c>
      <c r="C3176" t="s">
        <v>11086</v>
      </c>
      <c r="D3176" s="11" t="s">
        <v>6094</v>
      </c>
      <c r="E3176" t="s">
        <v>144</v>
      </c>
    </row>
    <row r="3177" spans="1:5">
      <c r="A3177" s="11">
        <v>3159</v>
      </c>
      <c r="B3177" s="11">
        <v>12</v>
      </c>
      <c r="C3177" t="s">
        <v>11087</v>
      </c>
      <c r="D3177" s="11" t="s">
        <v>3363</v>
      </c>
      <c r="E3177" t="s">
        <v>744</v>
      </c>
    </row>
    <row r="3178" spans="1:5">
      <c r="A3178" s="11">
        <v>1122</v>
      </c>
      <c r="B3178" s="11">
        <v>194</v>
      </c>
      <c r="C3178" t="s">
        <v>4426</v>
      </c>
      <c r="D3178" s="11" t="s">
        <v>3394</v>
      </c>
      <c r="E3178" t="s">
        <v>1079</v>
      </c>
    </row>
    <row r="3179" spans="1:5">
      <c r="A3179" s="11">
        <v>4138</v>
      </c>
      <c r="B3179" s="11">
        <v>0</v>
      </c>
      <c r="C3179" t="s">
        <v>11088</v>
      </c>
      <c r="D3179" s="11" t="s">
        <v>8022</v>
      </c>
      <c r="E3179" t="s">
        <v>1871</v>
      </c>
    </row>
    <row r="3180" spans="1:5">
      <c r="A3180" s="11">
        <v>3078</v>
      </c>
      <c r="B3180" s="11">
        <v>14</v>
      </c>
      <c r="C3180" t="s">
        <v>4428</v>
      </c>
      <c r="D3180" s="11" t="s">
        <v>4429</v>
      </c>
      <c r="E3180" t="s">
        <v>122</v>
      </c>
    </row>
    <row r="3181" spans="1:5">
      <c r="A3181" s="11">
        <v>2957</v>
      </c>
      <c r="B3181" s="11">
        <v>18</v>
      </c>
      <c r="C3181" t="s">
        <v>11089</v>
      </c>
      <c r="D3181" s="11" t="s">
        <v>4026</v>
      </c>
      <c r="E3181" t="s">
        <v>1428</v>
      </c>
    </row>
    <row r="3182" spans="1:5">
      <c r="A3182" s="11">
        <v>284</v>
      </c>
      <c r="B3182" s="11">
        <v>772</v>
      </c>
      <c r="C3182" t="s">
        <v>1281</v>
      </c>
      <c r="D3182" s="11" t="s">
        <v>1282</v>
      </c>
      <c r="E3182" t="s">
        <v>741</v>
      </c>
    </row>
    <row r="3183" spans="1:5">
      <c r="A3183" s="11">
        <v>612</v>
      </c>
      <c r="B3183" s="11">
        <v>402</v>
      </c>
      <c r="C3183" t="s">
        <v>11090</v>
      </c>
      <c r="D3183" s="11" t="s">
        <v>11091</v>
      </c>
      <c r="E3183" t="s">
        <v>142</v>
      </c>
    </row>
    <row r="3184" spans="1:5">
      <c r="A3184" s="11">
        <v>2528</v>
      </c>
      <c r="B3184" s="11">
        <v>34</v>
      </c>
      <c r="C3184" t="s">
        <v>4431</v>
      </c>
      <c r="D3184" s="11" t="s">
        <v>3138</v>
      </c>
      <c r="E3184" t="s">
        <v>793</v>
      </c>
    </row>
    <row r="3185" spans="1:5">
      <c r="A3185" s="11">
        <v>876</v>
      </c>
      <c r="B3185" s="11">
        <v>265</v>
      </c>
      <c r="C3185" t="s">
        <v>11092</v>
      </c>
      <c r="D3185" s="11" t="s">
        <v>3718</v>
      </c>
      <c r="E3185" t="s">
        <v>151</v>
      </c>
    </row>
    <row r="3186" spans="1:5">
      <c r="A3186" s="11">
        <v>230</v>
      </c>
      <c r="B3186" s="11">
        <v>869</v>
      </c>
      <c r="C3186" t="s">
        <v>11093</v>
      </c>
      <c r="D3186" s="11" t="s">
        <v>11094</v>
      </c>
      <c r="E3186" t="s">
        <v>1131</v>
      </c>
    </row>
    <row r="3187" spans="1:5">
      <c r="A3187" s="11">
        <v>584</v>
      </c>
      <c r="B3187" s="11">
        <v>422</v>
      </c>
      <c r="C3187" t="s">
        <v>11095</v>
      </c>
      <c r="D3187" s="11" t="s">
        <v>11096</v>
      </c>
      <c r="E3187" t="s">
        <v>1131</v>
      </c>
    </row>
    <row r="3188" spans="1:5">
      <c r="A3188" s="11">
        <v>4138</v>
      </c>
      <c r="B3188" s="11">
        <v>0</v>
      </c>
      <c r="C3188" t="s">
        <v>11097</v>
      </c>
      <c r="D3188" s="11" t="s">
        <v>3359</v>
      </c>
      <c r="E3188" t="s">
        <v>271</v>
      </c>
    </row>
    <row r="3189" spans="1:5">
      <c r="A3189" s="11">
        <v>1349</v>
      </c>
      <c r="B3189" s="11">
        <v>150</v>
      </c>
      <c r="C3189" t="s">
        <v>4432</v>
      </c>
      <c r="D3189" s="11" t="s">
        <v>3934</v>
      </c>
      <c r="E3189" t="s">
        <v>145</v>
      </c>
    </row>
    <row r="3190" spans="1:5">
      <c r="A3190" s="11">
        <v>4138</v>
      </c>
      <c r="B3190" s="11">
        <v>0</v>
      </c>
      <c r="C3190" t="s">
        <v>4433</v>
      </c>
      <c r="D3190" s="11" t="s">
        <v>4434</v>
      </c>
      <c r="E3190" t="s">
        <v>3088</v>
      </c>
    </row>
    <row r="3191" spans="1:5">
      <c r="A3191" s="11">
        <v>61</v>
      </c>
      <c r="B3191" s="11">
        <v>1391</v>
      </c>
      <c r="C3191" t="s">
        <v>1283</v>
      </c>
      <c r="D3191" s="11" t="s">
        <v>1284</v>
      </c>
      <c r="E3191" t="s">
        <v>130</v>
      </c>
    </row>
    <row r="3192" spans="1:5">
      <c r="A3192" s="11">
        <v>1079</v>
      </c>
      <c r="B3192" s="11">
        <v>203</v>
      </c>
      <c r="C3192" t="s">
        <v>4435</v>
      </c>
      <c r="D3192" s="11" t="s">
        <v>4436</v>
      </c>
      <c r="E3192" t="s">
        <v>758</v>
      </c>
    </row>
    <row r="3193" spans="1:5">
      <c r="A3193" s="11">
        <v>2448</v>
      </c>
      <c r="B3193" s="11">
        <v>39</v>
      </c>
      <c r="C3193" t="s">
        <v>8133</v>
      </c>
      <c r="D3193" s="11" t="s">
        <v>2675</v>
      </c>
      <c r="E3193" t="s">
        <v>136</v>
      </c>
    </row>
    <row r="3194" spans="1:5">
      <c r="A3194" s="11">
        <v>526</v>
      </c>
      <c r="B3194" s="11">
        <v>466</v>
      </c>
      <c r="C3194" t="s">
        <v>11098</v>
      </c>
      <c r="D3194" s="11" t="s">
        <v>11099</v>
      </c>
      <c r="E3194" t="s">
        <v>1288</v>
      </c>
    </row>
    <row r="3195" spans="1:5">
      <c r="A3195" s="11">
        <v>1001</v>
      </c>
      <c r="B3195" s="11">
        <v>220</v>
      </c>
      <c r="C3195" t="s">
        <v>4437</v>
      </c>
      <c r="D3195" s="11" t="s">
        <v>1458</v>
      </c>
      <c r="E3195" t="s">
        <v>725</v>
      </c>
    </row>
    <row r="3196" spans="1:5">
      <c r="A3196" s="11">
        <v>4138</v>
      </c>
      <c r="B3196" s="11">
        <v>0</v>
      </c>
      <c r="C3196" t="s">
        <v>11100</v>
      </c>
      <c r="D3196" s="11" t="s">
        <v>6147</v>
      </c>
      <c r="E3196" t="s">
        <v>202</v>
      </c>
    </row>
    <row r="3197" spans="1:5">
      <c r="A3197" s="11">
        <v>4017</v>
      </c>
      <c r="B3197" s="11">
        <v>1</v>
      </c>
      <c r="C3197" t="s">
        <v>11101</v>
      </c>
      <c r="D3197" s="11" t="s">
        <v>11102</v>
      </c>
      <c r="E3197" t="s">
        <v>11103</v>
      </c>
    </row>
    <row r="3198" spans="1:5">
      <c r="A3198" s="11">
        <v>2921</v>
      </c>
      <c r="B3198" s="11">
        <v>19</v>
      </c>
      <c r="C3198" t="s">
        <v>11104</v>
      </c>
      <c r="D3198" s="11" t="s">
        <v>6480</v>
      </c>
      <c r="E3198" t="s">
        <v>8288</v>
      </c>
    </row>
    <row r="3199" spans="1:5">
      <c r="A3199" s="11">
        <v>3612</v>
      </c>
      <c r="B3199" s="11">
        <v>5</v>
      </c>
      <c r="C3199" t="s">
        <v>11105</v>
      </c>
      <c r="D3199" s="11" t="s">
        <v>8232</v>
      </c>
      <c r="E3199" t="s">
        <v>307</v>
      </c>
    </row>
    <row r="3200" spans="1:5">
      <c r="A3200" s="11">
        <v>3612</v>
      </c>
      <c r="B3200" s="11">
        <v>5</v>
      </c>
      <c r="C3200" t="s">
        <v>8135</v>
      </c>
      <c r="D3200" s="11" t="s">
        <v>6748</v>
      </c>
      <c r="E3200" t="s">
        <v>169</v>
      </c>
    </row>
    <row r="3201" spans="1:5">
      <c r="A3201" s="11">
        <v>2405</v>
      </c>
      <c r="B3201" s="11">
        <v>41</v>
      </c>
      <c r="C3201" t="s">
        <v>11106</v>
      </c>
      <c r="D3201" s="11" t="s">
        <v>3019</v>
      </c>
      <c r="E3201" t="s">
        <v>11107</v>
      </c>
    </row>
    <row r="3202" spans="1:5">
      <c r="A3202" s="11">
        <v>528</v>
      </c>
      <c r="B3202" s="11">
        <v>465</v>
      </c>
      <c r="C3202" t="s">
        <v>4438</v>
      </c>
      <c r="D3202" s="11" t="s">
        <v>1721</v>
      </c>
      <c r="E3202" t="s">
        <v>754</v>
      </c>
    </row>
    <row r="3203" spans="1:5">
      <c r="A3203" s="11">
        <v>2823</v>
      </c>
      <c r="B3203" s="11">
        <v>22</v>
      </c>
      <c r="C3203" t="s">
        <v>11108</v>
      </c>
      <c r="D3203" s="11" t="s">
        <v>11109</v>
      </c>
      <c r="E3203" t="s">
        <v>746</v>
      </c>
    </row>
    <row r="3204" spans="1:5">
      <c r="A3204" s="11">
        <v>2035</v>
      </c>
      <c r="B3204" s="11">
        <v>69</v>
      </c>
      <c r="C3204" t="s">
        <v>4439</v>
      </c>
      <c r="D3204" s="11" t="s">
        <v>4440</v>
      </c>
      <c r="E3204" t="s">
        <v>1263</v>
      </c>
    </row>
    <row r="3205" spans="1:5">
      <c r="A3205" s="11">
        <v>1533</v>
      </c>
      <c r="B3205" s="11">
        <v>122</v>
      </c>
      <c r="C3205" t="s">
        <v>4441</v>
      </c>
      <c r="D3205" s="11" t="s">
        <v>3285</v>
      </c>
      <c r="E3205" t="s">
        <v>2489</v>
      </c>
    </row>
    <row r="3206" spans="1:5">
      <c r="A3206" s="11">
        <v>553</v>
      </c>
      <c r="B3206" s="11">
        <v>443</v>
      </c>
      <c r="C3206" t="s">
        <v>11110</v>
      </c>
      <c r="D3206" s="11" t="s">
        <v>11111</v>
      </c>
      <c r="E3206" t="s">
        <v>2703</v>
      </c>
    </row>
    <row r="3207" spans="1:5">
      <c r="A3207" s="11">
        <v>3896</v>
      </c>
      <c r="B3207" s="11">
        <v>2</v>
      </c>
      <c r="C3207" t="s">
        <v>11112</v>
      </c>
      <c r="D3207" s="11" t="s">
        <v>5397</v>
      </c>
      <c r="E3207" t="s">
        <v>2630</v>
      </c>
    </row>
    <row r="3208" spans="1:5">
      <c r="A3208" s="11">
        <v>2347</v>
      </c>
      <c r="B3208" s="11">
        <v>45</v>
      </c>
      <c r="C3208" t="s">
        <v>4442</v>
      </c>
      <c r="D3208" s="11" t="s">
        <v>3660</v>
      </c>
      <c r="E3208" t="s">
        <v>1115</v>
      </c>
    </row>
    <row r="3209" spans="1:5">
      <c r="A3209" s="11">
        <v>953</v>
      </c>
      <c r="B3209" s="11">
        <v>236</v>
      </c>
      <c r="C3209" t="s">
        <v>4443</v>
      </c>
      <c r="D3209" s="11" t="s">
        <v>4444</v>
      </c>
      <c r="E3209" t="s">
        <v>133</v>
      </c>
    </row>
    <row r="3210" spans="1:5">
      <c r="A3210" s="11">
        <v>2798</v>
      </c>
      <c r="B3210" s="11">
        <v>23</v>
      </c>
      <c r="C3210" t="s">
        <v>8136</v>
      </c>
      <c r="D3210" s="11" t="s">
        <v>6159</v>
      </c>
      <c r="E3210" t="s">
        <v>169</v>
      </c>
    </row>
    <row r="3211" spans="1:5">
      <c r="A3211" s="11">
        <v>2665</v>
      </c>
      <c r="B3211" s="11">
        <v>28</v>
      </c>
      <c r="C3211" t="s">
        <v>4445</v>
      </c>
      <c r="D3211" s="11" t="s">
        <v>3241</v>
      </c>
      <c r="E3211" t="s">
        <v>122</v>
      </c>
    </row>
    <row r="3212" spans="1:5">
      <c r="A3212" s="11">
        <v>4138</v>
      </c>
      <c r="B3212" s="11">
        <v>0</v>
      </c>
      <c r="C3212" t="s">
        <v>11113</v>
      </c>
      <c r="D3212" s="11" t="s">
        <v>3182</v>
      </c>
      <c r="E3212" t="s">
        <v>992</v>
      </c>
    </row>
    <row r="3213" spans="1:5">
      <c r="A3213" s="11">
        <v>4138</v>
      </c>
      <c r="B3213" s="11">
        <v>0</v>
      </c>
      <c r="C3213" t="s">
        <v>11114</v>
      </c>
      <c r="D3213" s="11" t="s">
        <v>6080</v>
      </c>
      <c r="E3213" t="s">
        <v>740</v>
      </c>
    </row>
    <row r="3214" spans="1:5">
      <c r="A3214" s="11">
        <v>3709</v>
      </c>
      <c r="B3214" s="11">
        <v>4</v>
      </c>
      <c r="C3214" t="s">
        <v>11115</v>
      </c>
      <c r="D3214" s="11" t="s">
        <v>7362</v>
      </c>
      <c r="E3214" t="s">
        <v>407</v>
      </c>
    </row>
    <row r="3215" spans="1:5">
      <c r="A3215" s="11">
        <v>308</v>
      </c>
      <c r="B3215" s="11">
        <v>723</v>
      </c>
      <c r="C3215" t="s">
        <v>478</v>
      </c>
      <c r="D3215" s="11" t="s">
        <v>479</v>
      </c>
      <c r="E3215" t="s">
        <v>145</v>
      </c>
    </row>
    <row r="3216" spans="1:5">
      <c r="A3216" s="11">
        <v>3159</v>
      </c>
      <c r="B3216" s="11">
        <v>12</v>
      </c>
      <c r="C3216" t="s">
        <v>11116</v>
      </c>
      <c r="D3216" s="11" t="s">
        <v>9333</v>
      </c>
      <c r="E3216" t="s">
        <v>710</v>
      </c>
    </row>
    <row r="3217" spans="1:5">
      <c r="A3217" s="11">
        <v>2639</v>
      </c>
      <c r="B3217" s="11">
        <v>29</v>
      </c>
      <c r="C3217" t="s">
        <v>4446</v>
      </c>
      <c r="D3217" s="11" t="s">
        <v>3288</v>
      </c>
      <c r="E3217" t="s">
        <v>122</v>
      </c>
    </row>
    <row r="3218" spans="1:5">
      <c r="A3218" s="11">
        <v>4138</v>
      </c>
      <c r="B3218" s="11">
        <v>0</v>
      </c>
      <c r="C3218" t="s">
        <v>11117</v>
      </c>
      <c r="D3218" s="11" t="s">
        <v>11118</v>
      </c>
      <c r="E3218" t="s">
        <v>710</v>
      </c>
    </row>
    <row r="3219" spans="1:5">
      <c r="A3219" s="11">
        <v>4138</v>
      </c>
      <c r="B3219" s="11">
        <v>0</v>
      </c>
      <c r="C3219" t="s">
        <v>4447</v>
      </c>
      <c r="D3219" s="11" t="s">
        <v>4448</v>
      </c>
      <c r="E3219" t="s">
        <v>747</v>
      </c>
    </row>
    <row r="3220" spans="1:5">
      <c r="A3220" s="11">
        <v>424</v>
      </c>
      <c r="B3220" s="11">
        <v>570</v>
      </c>
      <c r="C3220" t="s">
        <v>4449</v>
      </c>
      <c r="D3220" s="11" t="s">
        <v>2652</v>
      </c>
      <c r="E3220" t="s">
        <v>133</v>
      </c>
    </row>
    <row r="3221" spans="1:5">
      <c r="A3221" s="11">
        <v>1464</v>
      </c>
      <c r="B3221" s="11">
        <v>131</v>
      </c>
      <c r="C3221" t="s">
        <v>4450</v>
      </c>
      <c r="D3221" s="11" t="s">
        <v>2928</v>
      </c>
      <c r="E3221" t="s">
        <v>122</v>
      </c>
    </row>
    <row r="3222" spans="1:5">
      <c r="A3222" s="11">
        <v>3255</v>
      </c>
      <c r="B3222" s="11">
        <v>10</v>
      </c>
      <c r="C3222" t="s">
        <v>8137</v>
      </c>
      <c r="D3222" s="11" t="s">
        <v>2118</v>
      </c>
      <c r="E3222" t="s">
        <v>2630</v>
      </c>
    </row>
    <row r="3223" spans="1:5">
      <c r="A3223" s="11">
        <v>3709</v>
      </c>
      <c r="B3223" s="11">
        <v>4</v>
      </c>
      <c r="C3223" t="s">
        <v>11119</v>
      </c>
      <c r="D3223" s="11" t="s">
        <v>4058</v>
      </c>
      <c r="E3223" t="s">
        <v>809</v>
      </c>
    </row>
    <row r="3224" spans="1:5">
      <c r="A3224" s="11">
        <v>3809</v>
      </c>
      <c r="B3224" s="11">
        <v>3</v>
      </c>
      <c r="C3224" t="s">
        <v>11120</v>
      </c>
      <c r="D3224" s="11" t="s">
        <v>11121</v>
      </c>
      <c r="E3224" t="s">
        <v>128</v>
      </c>
    </row>
    <row r="3225" spans="1:5">
      <c r="A3225" s="11">
        <v>3118</v>
      </c>
      <c r="B3225" s="11">
        <v>13</v>
      </c>
      <c r="C3225" t="s">
        <v>8138</v>
      </c>
      <c r="D3225" s="11" t="s">
        <v>3398</v>
      </c>
      <c r="E3225" t="s">
        <v>223</v>
      </c>
    </row>
    <row r="3226" spans="1:5">
      <c r="A3226" s="11">
        <v>3809</v>
      </c>
      <c r="B3226" s="11">
        <v>3</v>
      </c>
      <c r="C3226" t="s">
        <v>11122</v>
      </c>
      <c r="D3226" s="11" t="s">
        <v>2743</v>
      </c>
      <c r="E3226" t="s">
        <v>128</v>
      </c>
    </row>
    <row r="3227" spans="1:5">
      <c r="A3227" s="11">
        <v>2096</v>
      </c>
      <c r="B3227" s="11">
        <v>64</v>
      </c>
      <c r="C3227" t="s">
        <v>4451</v>
      </c>
      <c r="D3227" s="11" t="s">
        <v>4452</v>
      </c>
      <c r="E3227" t="s">
        <v>127</v>
      </c>
    </row>
    <row r="3228" spans="1:5">
      <c r="A3228" s="11">
        <v>1610</v>
      </c>
      <c r="B3228" s="11">
        <v>110</v>
      </c>
      <c r="C3228" t="s">
        <v>4453</v>
      </c>
      <c r="D3228" s="11" t="s">
        <v>3745</v>
      </c>
      <c r="E3228" t="s">
        <v>1115</v>
      </c>
    </row>
    <row r="3229" spans="1:5">
      <c r="A3229" s="11">
        <v>983</v>
      </c>
      <c r="B3229" s="11">
        <v>226</v>
      </c>
      <c r="C3229" t="s">
        <v>4454</v>
      </c>
      <c r="D3229" s="11" t="s">
        <v>1784</v>
      </c>
      <c r="E3229" t="s">
        <v>1597</v>
      </c>
    </row>
    <row r="3230" spans="1:5">
      <c r="A3230" s="11">
        <v>1711</v>
      </c>
      <c r="B3230" s="11">
        <v>100</v>
      </c>
      <c r="C3230" t="s">
        <v>4455</v>
      </c>
      <c r="D3230" s="11" t="s">
        <v>1677</v>
      </c>
      <c r="E3230" t="s">
        <v>139</v>
      </c>
    </row>
    <row r="3231" spans="1:5">
      <c r="A3231" s="11">
        <v>257</v>
      </c>
      <c r="B3231" s="11">
        <v>822</v>
      </c>
      <c r="C3231" t="s">
        <v>481</v>
      </c>
      <c r="D3231" s="11" t="s">
        <v>2603</v>
      </c>
      <c r="E3231" t="s">
        <v>123</v>
      </c>
    </row>
    <row r="3232" spans="1:5">
      <c r="A3232" s="11">
        <v>2288</v>
      </c>
      <c r="B3232" s="11">
        <v>49</v>
      </c>
      <c r="C3232" t="s">
        <v>8139</v>
      </c>
      <c r="D3232" s="11" t="s">
        <v>3985</v>
      </c>
      <c r="E3232" t="s">
        <v>7439</v>
      </c>
    </row>
    <row r="3233" spans="1:5">
      <c r="A3233" s="11">
        <v>3049</v>
      </c>
      <c r="B3233" s="11">
        <v>15</v>
      </c>
      <c r="C3233" t="s">
        <v>11123</v>
      </c>
      <c r="D3233" s="11" t="s">
        <v>2864</v>
      </c>
      <c r="E3233" t="s">
        <v>148</v>
      </c>
    </row>
    <row r="3234" spans="1:5">
      <c r="A3234" s="11">
        <v>4138</v>
      </c>
      <c r="B3234" s="11">
        <v>0</v>
      </c>
      <c r="C3234" t="s">
        <v>11124</v>
      </c>
      <c r="D3234" s="11" t="s">
        <v>4484</v>
      </c>
      <c r="E3234" t="s">
        <v>744</v>
      </c>
    </row>
    <row r="3235" spans="1:5">
      <c r="A3235" s="11">
        <v>3809</v>
      </c>
      <c r="B3235" s="11">
        <v>3</v>
      </c>
      <c r="C3235" t="s">
        <v>8140</v>
      </c>
      <c r="D3235" s="11" t="s">
        <v>5127</v>
      </c>
      <c r="E3235" t="s">
        <v>744</v>
      </c>
    </row>
    <row r="3236" spans="1:5">
      <c r="A3236" s="11">
        <v>2798</v>
      </c>
      <c r="B3236" s="11">
        <v>23</v>
      </c>
      <c r="C3236" t="s">
        <v>8141</v>
      </c>
      <c r="D3236" s="11" t="s">
        <v>2148</v>
      </c>
      <c r="E3236" t="s">
        <v>142</v>
      </c>
    </row>
    <row r="3237" spans="1:5">
      <c r="A3237" s="11">
        <v>1457</v>
      </c>
      <c r="B3237" s="11">
        <v>133</v>
      </c>
      <c r="C3237" t="s">
        <v>4456</v>
      </c>
      <c r="D3237" s="11" t="s">
        <v>561</v>
      </c>
      <c r="E3237" t="s">
        <v>1194</v>
      </c>
    </row>
    <row r="3238" spans="1:5">
      <c r="A3238" s="11">
        <v>4138</v>
      </c>
      <c r="B3238" s="11">
        <v>0</v>
      </c>
      <c r="C3238" t="s">
        <v>11125</v>
      </c>
      <c r="D3238" s="11" t="s">
        <v>7196</v>
      </c>
      <c r="E3238" t="s">
        <v>271</v>
      </c>
    </row>
    <row r="3239" spans="1:5">
      <c r="A3239" s="11">
        <v>1117</v>
      </c>
      <c r="B3239" s="11">
        <v>195</v>
      </c>
      <c r="C3239" t="s">
        <v>4457</v>
      </c>
      <c r="D3239" s="11" t="s">
        <v>3249</v>
      </c>
      <c r="E3239" t="s">
        <v>122</v>
      </c>
    </row>
    <row r="3240" spans="1:5">
      <c r="A3240" s="11">
        <v>4138</v>
      </c>
      <c r="B3240" s="11">
        <v>0</v>
      </c>
      <c r="C3240" t="s">
        <v>11126</v>
      </c>
      <c r="D3240" s="11" t="s">
        <v>2625</v>
      </c>
      <c r="E3240" t="s">
        <v>1870</v>
      </c>
    </row>
    <row r="3241" spans="1:5">
      <c r="A3241" s="11">
        <v>2847</v>
      </c>
      <c r="B3241" s="11">
        <v>21</v>
      </c>
      <c r="C3241" t="s">
        <v>4458</v>
      </c>
      <c r="D3241" s="11" t="s">
        <v>4459</v>
      </c>
      <c r="E3241" t="s">
        <v>1023</v>
      </c>
    </row>
    <row r="3242" spans="1:5">
      <c r="A3242" s="11">
        <v>1474</v>
      </c>
      <c r="B3242" s="11">
        <v>130</v>
      </c>
      <c r="C3242" t="s">
        <v>4460</v>
      </c>
      <c r="D3242" s="11" t="s">
        <v>504</v>
      </c>
      <c r="E3242" t="s">
        <v>122</v>
      </c>
    </row>
    <row r="3243" spans="1:5">
      <c r="A3243" s="11">
        <v>4138</v>
      </c>
      <c r="B3243" s="11">
        <v>0</v>
      </c>
      <c r="C3243" t="s">
        <v>11127</v>
      </c>
      <c r="D3243" s="11" t="s">
        <v>10642</v>
      </c>
      <c r="E3243" t="s">
        <v>887</v>
      </c>
    </row>
    <row r="3244" spans="1:5">
      <c r="A3244" s="11">
        <v>4138</v>
      </c>
      <c r="B3244" s="11">
        <v>0</v>
      </c>
      <c r="C3244" t="s">
        <v>4461</v>
      </c>
      <c r="D3244" s="11" t="s">
        <v>2624</v>
      </c>
      <c r="E3244" t="s">
        <v>1880</v>
      </c>
    </row>
    <row r="3245" spans="1:5">
      <c r="A3245" s="11">
        <v>3518</v>
      </c>
      <c r="B3245" s="11">
        <v>6</v>
      </c>
      <c r="C3245" t="s">
        <v>11128</v>
      </c>
      <c r="D3245" s="11" t="s">
        <v>10393</v>
      </c>
      <c r="E3245" t="s">
        <v>122</v>
      </c>
    </row>
    <row r="3246" spans="1:5">
      <c r="A3246" s="11">
        <v>4138</v>
      </c>
      <c r="B3246" s="11">
        <v>0</v>
      </c>
      <c r="C3246" t="s">
        <v>4462</v>
      </c>
      <c r="D3246" s="11" t="s">
        <v>2667</v>
      </c>
      <c r="E3246" t="s">
        <v>122</v>
      </c>
    </row>
    <row r="3247" spans="1:5">
      <c r="A3247" s="11">
        <v>751</v>
      </c>
      <c r="B3247" s="11">
        <v>316</v>
      </c>
      <c r="C3247" t="s">
        <v>8142</v>
      </c>
      <c r="D3247" s="11" t="s">
        <v>8143</v>
      </c>
      <c r="E3247" t="s">
        <v>7679</v>
      </c>
    </row>
    <row r="3248" spans="1:5">
      <c r="A3248" s="11">
        <v>3896</v>
      </c>
      <c r="B3248" s="11">
        <v>2</v>
      </c>
      <c r="C3248" t="s">
        <v>11129</v>
      </c>
      <c r="D3248" s="11" t="s">
        <v>8815</v>
      </c>
      <c r="E3248" t="s">
        <v>1870</v>
      </c>
    </row>
    <row r="3249" spans="1:5">
      <c r="A3249" s="11">
        <v>123</v>
      </c>
      <c r="B3249" s="11">
        <v>1149</v>
      </c>
      <c r="C3249" t="s">
        <v>11130</v>
      </c>
      <c r="D3249" s="11" t="s">
        <v>11131</v>
      </c>
      <c r="E3249" t="s">
        <v>2329</v>
      </c>
    </row>
    <row r="3250" spans="1:5">
      <c r="A3250" s="11">
        <v>1829</v>
      </c>
      <c r="B3250" s="11">
        <v>89</v>
      </c>
      <c r="C3250" t="s">
        <v>1675</v>
      </c>
      <c r="D3250" s="11" t="s">
        <v>4463</v>
      </c>
      <c r="E3250" t="s">
        <v>130</v>
      </c>
    </row>
    <row r="3251" spans="1:5">
      <c r="A3251" s="11">
        <v>3049</v>
      </c>
      <c r="B3251" s="11">
        <v>15</v>
      </c>
      <c r="C3251" t="s">
        <v>11132</v>
      </c>
      <c r="D3251" s="11" t="s">
        <v>4129</v>
      </c>
      <c r="E3251" t="s">
        <v>744</v>
      </c>
    </row>
    <row r="3252" spans="1:5">
      <c r="A3252" s="11">
        <v>3809</v>
      </c>
      <c r="B3252" s="11">
        <v>3</v>
      </c>
      <c r="C3252" t="s">
        <v>4464</v>
      </c>
      <c r="D3252" s="11" t="s">
        <v>2291</v>
      </c>
      <c r="E3252" t="s">
        <v>1871</v>
      </c>
    </row>
    <row r="3253" spans="1:5">
      <c r="A3253" s="11">
        <v>1214</v>
      </c>
      <c r="B3253" s="11">
        <v>176</v>
      </c>
      <c r="C3253" t="s">
        <v>4465</v>
      </c>
      <c r="D3253" s="11" t="s">
        <v>1004</v>
      </c>
      <c r="E3253" t="s">
        <v>4077</v>
      </c>
    </row>
    <row r="3254" spans="1:5">
      <c r="A3254" s="11">
        <v>1519</v>
      </c>
      <c r="B3254" s="11">
        <v>124</v>
      </c>
      <c r="C3254" t="s">
        <v>4467</v>
      </c>
      <c r="D3254" s="11" t="s">
        <v>2437</v>
      </c>
      <c r="E3254" t="s">
        <v>128</v>
      </c>
    </row>
    <row r="3255" spans="1:5">
      <c r="A3255" s="11">
        <v>4138</v>
      </c>
      <c r="B3255" s="11">
        <v>0</v>
      </c>
      <c r="C3255" t="s">
        <v>8144</v>
      </c>
      <c r="D3255" s="11" t="s">
        <v>7192</v>
      </c>
      <c r="E3255" t="s">
        <v>268</v>
      </c>
    </row>
    <row r="3256" spans="1:5">
      <c r="A3256" s="11">
        <v>4138</v>
      </c>
      <c r="B3256" s="11">
        <v>0</v>
      </c>
      <c r="C3256" t="s">
        <v>11133</v>
      </c>
      <c r="D3256" s="11" t="s">
        <v>6172</v>
      </c>
      <c r="E3256" t="s">
        <v>2095</v>
      </c>
    </row>
    <row r="3257" spans="1:5">
      <c r="A3257" s="11">
        <v>914</v>
      </c>
      <c r="B3257" s="11">
        <v>248</v>
      </c>
      <c r="C3257" t="s">
        <v>4468</v>
      </c>
      <c r="D3257" s="11" t="s">
        <v>1103</v>
      </c>
      <c r="E3257" t="s">
        <v>1095</v>
      </c>
    </row>
    <row r="3258" spans="1:5">
      <c r="A3258" s="11">
        <v>215</v>
      </c>
      <c r="B3258" s="11">
        <v>903</v>
      </c>
      <c r="C3258" t="s">
        <v>718</v>
      </c>
      <c r="D3258" s="11" t="s">
        <v>707</v>
      </c>
      <c r="E3258" t="s">
        <v>1001</v>
      </c>
    </row>
    <row r="3259" spans="1:5">
      <c r="A3259" s="11">
        <v>302</v>
      </c>
      <c r="B3259" s="11">
        <v>733</v>
      </c>
      <c r="C3259" t="s">
        <v>1742</v>
      </c>
      <c r="D3259" s="11" t="s">
        <v>4469</v>
      </c>
      <c r="E3259" t="s">
        <v>268</v>
      </c>
    </row>
    <row r="3260" spans="1:5">
      <c r="A3260" s="11">
        <v>4138</v>
      </c>
      <c r="B3260" s="11">
        <v>0</v>
      </c>
      <c r="C3260" t="s">
        <v>11134</v>
      </c>
      <c r="D3260" s="11" t="s">
        <v>10502</v>
      </c>
      <c r="E3260" t="s">
        <v>1150</v>
      </c>
    </row>
    <row r="3261" spans="1:5">
      <c r="A3261" s="11">
        <v>4138</v>
      </c>
      <c r="B3261" s="11">
        <v>0</v>
      </c>
      <c r="C3261" t="s">
        <v>8145</v>
      </c>
      <c r="D3261" s="11" t="s">
        <v>8146</v>
      </c>
      <c r="E3261" t="s">
        <v>793</v>
      </c>
    </row>
    <row r="3262" spans="1:5">
      <c r="A3262" s="11">
        <v>2751</v>
      </c>
      <c r="B3262" s="11">
        <v>25</v>
      </c>
      <c r="C3262" t="s">
        <v>8147</v>
      </c>
      <c r="D3262" s="11" t="s">
        <v>2716</v>
      </c>
      <c r="E3262" t="s">
        <v>138</v>
      </c>
    </row>
    <row r="3263" spans="1:5">
      <c r="A3263" s="11">
        <v>4138</v>
      </c>
      <c r="B3263" s="11">
        <v>0</v>
      </c>
      <c r="C3263" t="s">
        <v>11135</v>
      </c>
      <c r="D3263" s="11" t="s">
        <v>11136</v>
      </c>
      <c r="E3263" t="s">
        <v>124</v>
      </c>
    </row>
    <row r="3264" spans="1:5">
      <c r="A3264" s="11">
        <v>8</v>
      </c>
      <c r="B3264" s="11">
        <v>1745</v>
      </c>
      <c r="C3264" t="s">
        <v>1286</v>
      </c>
      <c r="D3264" s="11" t="s">
        <v>1287</v>
      </c>
      <c r="E3264" t="s">
        <v>130</v>
      </c>
    </row>
    <row r="3265" spans="1:5">
      <c r="A3265" s="11">
        <v>2329</v>
      </c>
      <c r="B3265" s="11">
        <v>46</v>
      </c>
      <c r="C3265" t="s">
        <v>8148</v>
      </c>
      <c r="D3265" s="11" t="s">
        <v>5702</v>
      </c>
      <c r="E3265" t="s">
        <v>8010</v>
      </c>
    </row>
    <row r="3266" spans="1:5">
      <c r="A3266" s="11">
        <v>3612</v>
      </c>
      <c r="B3266" s="11">
        <v>5</v>
      </c>
      <c r="C3266" t="s">
        <v>11137</v>
      </c>
      <c r="D3266" s="11" t="s">
        <v>9285</v>
      </c>
      <c r="E3266" t="s">
        <v>2574</v>
      </c>
    </row>
    <row r="3267" spans="1:5">
      <c r="A3267" s="11">
        <v>1711</v>
      </c>
      <c r="B3267" s="11">
        <v>100</v>
      </c>
      <c r="C3267" t="s">
        <v>4471</v>
      </c>
      <c r="D3267" s="11" t="s">
        <v>4472</v>
      </c>
      <c r="E3267" t="s">
        <v>1573</v>
      </c>
    </row>
    <row r="3268" spans="1:5">
      <c r="A3268" s="11">
        <v>4138</v>
      </c>
      <c r="B3268" s="11">
        <v>0</v>
      </c>
      <c r="C3268" t="s">
        <v>11138</v>
      </c>
      <c r="D3268" s="11" t="s">
        <v>11139</v>
      </c>
      <c r="E3268" t="s">
        <v>814</v>
      </c>
    </row>
    <row r="3269" spans="1:5">
      <c r="A3269" s="11">
        <v>346</v>
      </c>
      <c r="B3269" s="11">
        <v>657</v>
      </c>
      <c r="C3269" t="s">
        <v>11140</v>
      </c>
      <c r="D3269" s="11" t="s">
        <v>11141</v>
      </c>
      <c r="E3269" t="s">
        <v>814</v>
      </c>
    </row>
    <row r="3270" spans="1:5">
      <c r="A3270" s="11">
        <v>4138</v>
      </c>
      <c r="B3270" s="11">
        <v>0</v>
      </c>
      <c r="C3270" t="s">
        <v>8149</v>
      </c>
      <c r="D3270" s="11" t="s">
        <v>2090</v>
      </c>
      <c r="E3270" t="s">
        <v>407</v>
      </c>
    </row>
    <row r="3271" spans="1:5">
      <c r="A3271" s="11">
        <v>4138</v>
      </c>
      <c r="B3271" s="11">
        <v>0</v>
      </c>
      <c r="C3271" t="s">
        <v>11142</v>
      </c>
      <c r="D3271" s="11" t="s">
        <v>2060</v>
      </c>
      <c r="E3271" t="s">
        <v>122</v>
      </c>
    </row>
    <row r="3272" spans="1:5">
      <c r="A3272" s="11">
        <v>3809</v>
      </c>
      <c r="B3272" s="11">
        <v>3</v>
      </c>
      <c r="C3272" t="s">
        <v>8150</v>
      </c>
      <c r="D3272" s="11" t="s">
        <v>4610</v>
      </c>
      <c r="E3272" t="s">
        <v>1276</v>
      </c>
    </row>
    <row r="3273" spans="1:5">
      <c r="A3273" s="11">
        <v>4017</v>
      </c>
      <c r="B3273" s="11">
        <v>1</v>
      </c>
      <c r="C3273" t="s">
        <v>8151</v>
      </c>
      <c r="D3273" s="11" t="s">
        <v>8152</v>
      </c>
      <c r="E3273" t="s">
        <v>130</v>
      </c>
    </row>
    <row r="3274" spans="1:5">
      <c r="A3274" s="11">
        <v>268</v>
      </c>
      <c r="B3274" s="11">
        <v>803</v>
      </c>
      <c r="C3274" t="s">
        <v>4474</v>
      </c>
      <c r="D3274" s="11" t="s">
        <v>4427</v>
      </c>
      <c r="E3274" t="s">
        <v>130</v>
      </c>
    </row>
    <row r="3275" spans="1:5">
      <c r="A3275" s="11">
        <v>2096</v>
      </c>
      <c r="B3275" s="11">
        <v>64</v>
      </c>
      <c r="C3275" t="s">
        <v>8153</v>
      </c>
      <c r="D3275" s="11" t="s">
        <v>5391</v>
      </c>
      <c r="E3275" t="s">
        <v>123</v>
      </c>
    </row>
    <row r="3276" spans="1:5">
      <c r="A3276" s="11">
        <v>3709</v>
      </c>
      <c r="B3276" s="11">
        <v>4</v>
      </c>
      <c r="C3276" t="s">
        <v>11143</v>
      </c>
      <c r="D3276" s="11" t="s">
        <v>2524</v>
      </c>
      <c r="E3276" t="s">
        <v>763</v>
      </c>
    </row>
    <row r="3277" spans="1:5">
      <c r="A3277" s="11">
        <v>1384</v>
      </c>
      <c r="B3277" s="11">
        <v>143</v>
      </c>
      <c r="C3277" t="s">
        <v>11144</v>
      </c>
      <c r="D3277" s="11" t="s">
        <v>11145</v>
      </c>
      <c r="E3277" t="s">
        <v>11146</v>
      </c>
    </row>
    <row r="3278" spans="1:5">
      <c r="A3278" s="11">
        <v>156</v>
      </c>
      <c r="B3278" s="11">
        <v>1050</v>
      </c>
      <c r="C3278" t="s">
        <v>11147</v>
      </c>
      <c r="D3278" s="11" t="s">
        <v>11148</v>
      </c>
      <c r="E3278" t="s">
        <v>122</v>
      </c>
    </row>
    <row r="3279" spans="1:5">
      <c r="A3279" s="11">
        <v>4138</v>
      </c>
      <c r="B3279" s="11">
        <v>0</v>
      </c>
      <c r="C3279" t="s">
        <v>11149</v>
      </c>
      <c r="D3279" s="11" t="s">
        <v>9958</v>
      </c>
      <c r="E3279" t="s">
        <v>7861</v>
      </c>
    </row>
    <row r="3280" spans="1:5">
      <c r="A3280" s="11">
        <v>4017</v>
      </c>
      <c r="B3280" s="11">
        <v>1</v>
      </c>
      <c r="C3280" t="s">
        <v>11150</v>
      </c>
      <c r="D3280" s="11" t="s">
        <v>2940</v>
      </c>
      <c r="E3280" t="s">
        <v>142</v>
      </c>
    </row>
    <row r="3281" spans="1:5">
      <c r="A3281" s="11">
        <v>745</v>
      </c>
      <c r="B3281" s="11">
        <v>321</v>
      </c>
      <c r="C3281" t="s">
        <v>4476</v>
      </c>
      <c r="D3281" s="11" t="s">
        <v>4056</v>
      </c>
      <c r="E3281" t="s">
        <v>739</v>
      </c>
    </row>
    <row r="3282" spans="1:5">
      <c r="A3282" s="11">
        <v>4138</v>
      </c>
      <c r="B3282" s="11">
        <v>0</v>
      </c>
      <c r="C3282" t="s">
        <v>11151</v>
      </c>
      <c r="D3282" s="11" t="s">
        <v>3949</v>
      </c>
      <c r="E3282" t="s">
        <v>125</v>
      </c>
    </row>
    <row r="3283" spans="1:5">
      <c r="A3283" s="11">
        <v>3255</v>
      </c>
      <c r="B3283" s="11">
        <v>10</v>
      </c>
      <c r="C3283" t="s">
        <v>4477</v>
      </c>
      <c r="D3283" s="11" t="s">
        <v>4124</v>
      </c>
      <c r="E3283" t="s">
        <v>740</v>
      </c>
    </row>
    <row r="3284" spans="1:5">
      <c r="A3284" s="11">
        <v>1088</v>
      </c>
      <c r="B3284" s="11">
        <v>201</v>
      </c>
      <c r="C3284" t="s">
        <v>4479</v>
      </c>
      <c r="D3284" s="11" t="s">
        <v>2818</v>
      </c>
      <c r="E3284" t="s">
        <v>1115</v>
      </c>
    </row>
    <row r="3285" spans="1:5">
      <c r="A3285" s="11">
        <v>4138</v>
      </c>
      <c r="B3285" s="11">
        <v>0</v>
      </c>
      <c r="C3285" t="s">
        <v>11152</v>
      </c>
      <c r="D3285" s="11" t="s">
        <v>7731</v>
      </c>
      <c r="E3285" t="s">
        <v>997</v>
      </c>
    </row>
    <row r="3286" spans="1:5">
      <c r="A3286" s="11">
        <v>628</v>
      </c>
      <c r="B3286" s="11">
        <v>392</v>
      </c>
      <c r="C3286" t="s">
        <v>4480</v>
      </c>
      <c r="D3286" s="11" t="s">
        <v>541</v>
      </c>
      <c r="E3286" t="s">
        <v>128</v>
      </c>
    </row>
    <row r="3287" spans="1:5">
      <c r="A3287" s="11">
        <v>4138</v>
      </c>
      <c r="B3287" s="11">
        <v>0</v>
      </c>
      <c r="C3287" t="s">
        <v>11153</v>
      </c>
      <c r="D3287" s="11" t="s">
        <v>11154</v>
      </c>
      <c r="E3287" t="s">
        <v>124</v>
      </c>
    </row>
    <row r="3288" spans="1:5">
      <c r="A3288" s="11">
        <v>2228</v>
      </c>
      <c r="B3288" s="11">
        <v>53</v>
      </c>
      <c r="C3288" t="s">
        <v>4481</v>
      </c>
      <c r="D3288" s="11" t="s">
        <v>4482</v>
      </c>
      <c r="E3288" t="s">
        <v>745</v>
      </c>
    </row>
    <row r="3289" spans="1:5">
      <c r="A3289" s="11">
        <v>192</v>
      </c>
      <c r="B3289" s="11">
        <v>948</v>
      </c>
      <c r="C3289" t="s">
        <v>488</v>
      </c>
      <c r="D3289" s="11" t="s">
        <v>489</v>
      </c>
      <c r="E3289" t="s">
        <v>2761</v>
      </c>
    </row>
    <row r="3290" spans="1:5">
      <c r="A3290" s="11">
        <v>755</v>
      </c>
      <c r="B3290" s="11">
        <v>315</v>
      </c>
      <c r="C3290" t="s">
        <v>1289</v>
      </c>
      <c r="D3290" s="11" t="s">
        <v>1290</v>
      </c>
      <c r="E3290" t="s">
        <v>122</v>
      </c>
    </row>
    <row r="3291" spans="1:5">
      <c r="A3291" s="11">
        <v>55</v>
      </c>
      <c r="B3291" s="11">
        <v>1417</v>
      </c>
      <c r="C3291" t="s">
        <v>1291</v>
      </c>
      <c r="D3291" s="11" t="s">
        <v>1292</v>
      </c>
      <c r="E3291" t="s">
        <v>1001</v>
      </c>
    </row>
    <row r="3292" spans="1:5">
      <c r="A3292" s="11">
        <v>4138</v>
      </c>
      <c r="B3292" s="11">
        <v>0</v>
      </c>
      <c r="C3292" t="s">
        <v>11155</v>
      </c>
      <c r="D3292" s="11" t="s">
        <v>2311</v>
      </c>
      <c r="E3292" t="s">
        <v>10194</v>
      </c>
    </row>
    <row r="3293" spans="1:5">
      <c r="A3293" s="11">
        <v>4138</v>
      </c>
      <c r="B3293" s="11">
        <v>0</v>
      </c>
      <c r="C3293" t="s">
        <v>11156</v>
      </c>
      <c r="D3293" s="11" t="s">
        <v>4448</v>
      </c>
      <c r="E3293" t="s">
        <v>8522</v>
      </c>
    </row>
    <row r="3294" spans="1:5">
      <c r="A3294" s="11">
        <v>3896</v>
      </c>
      <c r="B3294" s="11">
        <v>2</v>
      </c>
      <c r="C3294" t="s">
        <v>11157</v>
      </c>
      <c r="D3294" s="11" t="s">
        <v>11158</v>
      </c>
      <c r="E3294" t="s">
        <v>793</v>
      </c>
    </row>
    <row r="3295" spans="1:5">
      <c r="A3295" s="11">
        <v>978</v>
      </c>
      <c r="B3295" s="11">
        <v>228</v>
      </c>
      <c r="C3295" t="s">
        <v>11159</v>
      </c>
      <c r="D3295" s="11" t="s">
        <v>11160</v>
      </c>
      <c r="E3295" t="s">
        <v>123</v>
      </c>
    </row>
    <row r="3296" spans="1:5">
      <c r="A3296" s="11">
        <v>1273</v>
      </c>
      <c r="B3296" s="11">
        <v>163</v>
      </c>
      <c r="C3296" t="s">
        <v>4483</v>
      </c>
      <c r="D3296" s="11" t="s">
        <v>4484</v>
      </c>
      <c r="E3296" t="s">
        <v>2693</v>
      </c>
    </row>
    <row r="3297" spans="1:5">
      <c r="A3297" s="11">
        <v>4138</v>
      </c>
      <c r="B3297" s="11">
        <v>0</v>
      </c>
      <c r="C3297" t="s">
        <v>11161</v>
      </c>
      <c r="D3297" s="11" t="s">
        <v>7263</v>
      </c>
      <c r="E3297" t="s">
        <v>1728</v>
      </c>
    </row>
    <row r="3298" spans="1:5">
      <c r="A3298" s="11">
        <v>1767</v>
      </c>
      <c r="B3298" s="11">
        <v>95</v>
      </c>
      <c r="C3298" t="s">
        <v>11162</v>
      </c>
      <c r="D3298" s="11" t="s">
        <v>6054</v>
      </c>
      <c r="E3298" t="s">
        <v>9803</v>
      </c>
    </row>
    <row r="3299" spans="1:5">
      <c r="A3299" s="11">
        <v>3518</v>
      </c>
      <c r="B3299" s="11">
        <v>6</v>
      </c>
      <c r="C3299" t="s">
        <v>8154</v>
      </c>
      <c r="D3299" s="11" t="s">
        <v>7464</v>
      </c>
      <c r="E3299" t="s">
        <v>138</v>
      </c>
    </row>
    <row r="3300" spans="1:5">
      <c r="A3300" s="11">
        <v>4017</v>
      </c>
      <c r="B3300" s="11">
        <v>1</v>
      </c>
      <c r="C3300" t="s">
        <v>11163</v>
      </c>
      <c r="D3300" s="11" t="s">
        <v>9581</v>
      </c>
      <c r="E3300" t="s">
        <v>122</v>
      </c>
    </row>
    <row r="3301" spans="1:5">
      <c r="A3301" s="11">
        <v>2727</v>
      </c>
      <c r="B3301" s="11">
        <v>26</v>
      </c>
      <c r="C3301" t="s">
        <v>4486</v>
      </c>
      <c r="D3301" s="11" t="s">
        <v>4487</v>
      </c>
      <c r="E3301" t="s">
        <v>128</v>
      </c>
    </row>
    <row r="3302" spans="1:5">
      <c r="A3302" s="11">
        <v>1357</v>
      </c>
      <c r="B3302" s="11">
        <v>149</v>
      </c>
      <c r="C3302" t="s">
        <v>4488</v>
      </c>
      <c r="D3302" s="11" t="s">
        <v>4484</v>
      </c>
      <c r="E3302" t="s">
        <v>851</v>
      </c>
    </row>
    <row r="3303" spans="1:5">
      <c r="A3303" s="11">
        <v>2123</v>
      </c>
      <c r="B3303" s="11">
        <v>62</v>
      </c>
      <c r="C3303" t="s">
        <v>4489</v>
      </c>
      <c r="D3303" s="11" t="s">
        <v>4063</v>
      </c>
      <c r="E3303" t="s">
        <v>169</v>
      </c>
    </row>
    <row r="3304" spans="1:5">
      <c r="A3304" s="11">
        <v>2288</v>
      </c>
      <c r="B3304" s="11">
        <v>49</v>
      </c>
      <c r="C3304" t="s">
        <v>8155</v>
      </c>
      <c r="D3304" s="11" t="s">
        <v>5352</v>
      </c>
      <c r="E3304" t="s">
        <v>997</v>
      </c>
    </row>
    <row r="3305" spans="1:5">
      <c r="A3305" s="11">
        <v>3709</v>
      </c>
      <c r="B3305" s="11">
        <v>4</v>
      </c>
      <c r="C3305" t="s">
        <v>11164</v>
      </c>
      <c r="D3305" s="11" t="s">
        <v>8565</v>
      </c>
      <c r="E3305" t="s">
        <v>128</v>
      </c>
    </row>
    <row r="3306" spans="1:5">
      <c r="A3306" s="11">
        <v>3024</v>
      </c>
      <c r="B3306" s="11">
        <v>16</v>
      </c>
      <c r="C3306" t="s">
        <v>11165</v>
      </c>
      <c r="D3306" s="11" t="s">
        <v>5244</v>
      </c>
      <c r="E3306" t="s">
        <v>4921</v>
      </c>
    </row>
    <row r="3307" spans="1:5">
      <c r="A3307" s="11">
        <v>2798</v>
      </c>
      <c r="B3307" s="11">
        <v>23</v>
      </c>
      <c r="C3307" t="s">
        <v>8156</v>
      </c>
      <c r="D3307" s="11" t="s">
        <v>3629</v>
      </c>
      <c r="E3307" t="s">
        <v>122</v>
      </c>
    </row>
    <row r="3308" spans="1:5">
      <c r="A3308" s="11">
        <v>3024</v>
      </c>
      <c r="B3308" s="11">
        <v>16</v>
      </c>
      <c r="C3308" t="s">
        <v>8157</v>
      </c>
      <c r="D3308" s="11" t="s">
        <v>2377</v>
      </c>
      <c r="E3308" t="s">
        <v>138</v>
      </c>
    </row>
    <row r="3309" spans="1:5">
      <c r="A3309" s="11">
        <v>1165</v>
      </c>
      <c r="B3309" s="11">
        <v>185</v>
      </c>
      <c r="C3309" t="s">
        <v>11166</v>
      </c>
      <c r="D3309" s="11" t="s">
        <v>2010</v>
      </c>
      <c r="E3309" t="s">
        <v>150</v>
      </c>
    </row>
    <row r="3310" spans="1:5">
      <c r="A3310" s="11">
        <v>4138</v>
      </c>
      <c r="B3310" s="11">
        <v>0</v>
      </c>
      <c r="C3310" t="s">
        <v>11167</v>
      </c>
      <c r="D3310" s="11" t="s">
        <v>3570</v>
      </c>
      <c r="E3310" t="s">
        <v>138</v>
      </c>
    </row>
    <row r="3311" spans="1:5">
      <c r="A3311" s="11">
        <v>885</v>
      </c>
      <c r="B3311" s="11">
        <v>260</v>
      </c>
      <c r="C3311" t="s">
        <v>4490</v>
      </c>
      <c r="D3311" s="11" t="s">
        <v>2431</v>
      </c>
      <c r="E3311" t="s">
        <v>993</v>
      </c>
    </row>
    <row r="3312" spans="1:5">
      <c r="A3312" s="11">
        <v>4138</v>
      </c>
      <c r="B3312" s="11">
        <v>0</v>
      </c>
      <c r="C3312" t="s">
        <v>11168</v>
      </c>
      <c r="D3312" s="11" t="s">
        <v>4804</v>
      </c>
      <c r="E3312" t="s">
        <v>740</v>
      </c>
    </row>
    <row r="3313" spans="1:5">
      <c r="A3313" s="11">
        <v>1662</v>
      </c>
      <c r="B3313" s="11">
        <v>104</v>
      </c>
      <c r="C3313" t="s">
        <v>4491</v>
      </c>
      <c r="D3313" s="11" t="s">
        <v>4492</v>
      </c>
      <c r="E3313" t="s">
        <v>149</v>
      </c>
    </row>
    <row r="3314" spans="1:5">
      <c r="A3314" s="11">
        <v>1610</v>
      </c>
      <c r="B3314" s="11">
        <v>110</v>
      </c>
      <c r="C3314" t="s">
        <v>4493</v>
      </c>
      <c r="D3314" s="11" t="s">
        <v>4494</v>
      </c>
      <c r="E3314" t="s">
        <v>133</v>
      </c>
    </row>
    <row r="3315" spans="1:5">
      <c r="A3315" s="11">
        <v>2426</v>
      </c>
      <c r="B3315" s="11">
        <v>40</v>
      </c>
      <c r="C3315" t="s">
        <v>4495</v>
      </c>
      <c r="D3315" s="11" t="s">
        <v>2439</v>
      </c>
      <c r="E3315" t="s">
        <v>745</v>
      </c>
    </row>
    <row r="3316" spans="1:5">
      <c r="A3316" s="11">
        <v>3809</v>
      </c>
      <c r="B3316" s="11">
        <v>3</v>
      </c>
      <c r="C3316" t="s">
        <v>8158</v>
      </c>
      <c r="D3316" s="11" t="s">
        <v>2346</v>
      </c>
      <c r="E3316" t="s">
        <v>407</v>
      </c>
    </row>
    <row r="3317" spans="1:5">
      <c r="A3317" s="11">
        <v>1673</v>
      </c>
      <c r="B3317" s="11">
        <v>103</v>
      </c>
      <c r="C3317" t="s">
        <v>4496</v>
      </c>
      <c r="D3317" s="11" t="s">
        <v>4497</v>
      </c>
      <c r="E3317" t="s">
        <v>128</v>
      </c>
    </row>
    <row r="3318" spans="1:5">
      <c r="A3318" s="11">
        <v>418</v>
      </c>
      <c r="B3318" s="11">
        <v>577</v>
      </c>
      <c r="C3318" t="s">
        <v>1293</v>
      </c>
      <c r="D3318" s="11" t="s">
        <v>1294</v>
      </c>
      <c r="E3318" t="s">
        <v>757</v>
      </c>
    </row>
    <row r="3319" spans="1:5">
      <c r="A3319" s="11">
        <v>4138</v>
      </c>
      <c r="B3319" s="11">
        <v>0</v>
      </c>
      <c r="C3319" t="s">
        <v>11169</v>
      </c>
      <c r="D3319" s="11" t="s">
        <v>7239</v>
      </c>
      <c r="E3319" t="s">
        <v>4878</v>
      </c>
    </row>
    <row r="3320" spans="1:5">
      <c r="A3320" s="11">
        <v>116</v>
      </c>
      <c r="B3320" s="11">
        <v>1168</v>
      </c>
      <c r="C3320" t="s">
        <v>1295</v>
      </c>
      <c r="D3320" s="11" t="s">
        <v>1296</v>
      </c>
      <c r="E3320" t="s">
        <v>128</v>
      </c>
    </row>
    <row r="3321" spans="1:5">
      <c r="A3321" s="11">
        <v>3255</v>
      </c>
      <c r="B3321" s="11">
        <v>10</v>
      </c>
      <c r="C3321" t="s">
        <v>11170</v>
      </c>
      <c r="D3321" s="11" t="s">
        <v>11171</v>
      </c>
      <c r="E3321" t="s">
        <v>9582</v>
      </c>
    </row>
    <row r="3322" spans="1:5">
      <c r="A3322" s="11">
        <v>2528</v>
      </c>
      <c r="B3322" s="11">
        <v>34</v>
      </c>
      <c r="C3322" t="s">
        <v>4498</v>
      </c>
      <c r="D3322" s="11" t="s">
        <v>4499</v>
      </c>
      <c r="E3322" t="s">
        <v>150</v>
      </c>
    </row>
    <row r="3323" spans="1:5">
      <c r="A3323" s="11">
        <v>2751</v>
      </c>
      <c r="B3323" s="11">
        <v>25</v>
      </c>
      <c r="C3323" t="s">
        <v>8159</v>
      </c>
      <c r="D3323" s="11" t="s">
        <v>5557</v>
      </c>
      <c r="E3323" t="s">
        <v>130</v>
      </c>
    </row>
    <row r="3324" spans="1:5">
      <c r="A3324" s="11">
        <v>3445</v>
      </c>
      <c r="B3324" s="11">
        <v>7</v>
      </c>
      <c r="C3324" t="s">
        <v>11172</v>
      </c>
      <c r="D3324" s="11" t="s">
        <v>4382</v>
      </c>
      <c r="E3324" t="s">
        <v>725</v>
      </c>
    </row>
    <row r="3325" spans="1:5">
      <c r="A3325" s="11">
        <v>634</v>
      </c>
      <c r="B3325" s="11">
        <v>389</v>
      </c>
      <c r="C3325" t="s">
        <v>11173</v>
      </c>
      <c r="D3325" s="11" t="s">
        <v>11174</v>
      </c>
      <c r="E3325" t="s">
        <v>169</v>
      </c>
    </row>
    <row r="3326" spans="1:5">
      <c r="A3326" s="11">
        <v>2270</v>
      </c>
      <c r="B3326" s="11">
        <v>50</v>
      </c>
      <c r="C3326" t="s">
        <v>8160</v>
      </c>
      <c r="D3326" s="11" t="s">
        <v>4500</v>
      </c>
      <c r="E3326" t="s">
        <v>169</v>
      </c>
    </row>
    <row r="3327" spans="1:5">
      <c r="A3327" s="11">
        <v>1408</v>
      </c>
      <c r="B3327" s="11">
        <v>140</v>
      </c>
      <c r="C3327" t="s">
        <v>4501</v>
      </c>
      <c r="D3327" s="11" t="s">
        <v>4502</v>
      </c>
      <c r="E3327" t="s">
        <v>1115</v>
      </c>
    </row>
    <row r="3328" spans="1:5">
      <c r="A3328" s="11">
        <v>2405</v>
      </c>
      <c r="B3328" s="11">
        <v>41</v>
      </c>
      <c r="C3328" t="s">
        <v>8161</v>
      </c>
      <c r="D3328" s="11" t="s">
        <v>3595</v>
      </c>
      <c r="E3328" t="s">
        <v>2489</v>
      </c>
    </row>
    <row r="3329" spans="1:5">
      <c r="A3329" s="11">
        <v>3612</v>
      </c>
      <c r="B3329" s="11">
        <v>5</v>
      </c>
      <c r="C3329" t="s">
        <v>8162</v>
      </c>
      <c r="D3329" s="11" t="s">
        <v>3099</v>
      </c>
      <c r="E3329" t="s">
        <v>1263</v>
      </c>
    </row>
    <row r="3330" spans="1:5">
      <c r="A3330" s="11">
        <v>4138</v>
      </c>
      <c r="B3330" s="11">
        <v>0</v>
      </c>
      <c r="C3330" t="s">
        <v>11175</v>
      </c>
      <c r="D3330" s="11" t="s">
        <v>11176</v>
      </c>
      <c r="E3330" t="s">
        <v>124</v>
      </c>
    </row>
    <row r="3331" spans="1:5">
      <c r="A3331" s="11">
        <v>1165</v>
      </c>
      <c r="B3331" s="11">
        <v>185</v>
      </c>
      <c r="C3331" t="s">
        <v>1676</v>
      </c>
      <c r="D3331" s="11" t="s">
        <v>1677</v>
      </c>
      <c r="E3331" t="s">
        <v>1001</v>
      </c>
    </row>
    <row r="3332" spans="1:5">
      <c r="A3332" s="11">
        <v>4138</v>
      </c>
      <c r="B3332" s="11">
        <v>0</v>
      </c>
      <c r="C3332" t="s">
        <v>11177</v>
      </c>
      <c r="D3332" s="11" t="s">
        <v>11178</v>
      </c>
      <c r="E3332" t="s">
        <v>128</v>
      </c>
    </row>
    <row r="3333" spans="1:5">
      <c r="A3333" s="11">
        <v>3896</v>
      </c>
      <c r="B3333" s="11">
        <v>2</v>
      </c>
      <c r="C3333" t="s">
        <v>11179</v>
      </c>
      <c r="D3333" s="11" t="s">
        <v>9445</v>
      </c>
      <c r="E3333" t="s">
        <v>1662</v>
      </c>
    </row>
    <row r="3334" spans="1:5">
      <c r="A3334" s="11">
        <v>2123</v>
      </c>
      <c r="B3334" s="11">
        <v>62</v>
      </c>
      <c r="C3334" t="s">
        <v>4503</v>
      </c>
      <c r="D3334" s="11" t="s">
        <v>3212</v>
      </c>
      <c r="E3334" t="s">
        <v>758</v>
      </c>
    </row>
    <row r="3335" spans="1:5">
      <c r="A3335" s="11">
        <v>1503</v>
      </c>
      <c r="B3335" s="11">
        <v>125</v>
      </c>
      <c r="C3335" t="s">
        <v>4504</v>
      </c>
      <c r="D3335" s="11" t="s">
        <v>1328</v>
      </c>
      <c r="E3335" t="s">
        <v>271</v>
      </c>
    </row>
    <row r="3336" spans="1:5">
      <c r="A3336" s="11">
        <v>4138</v>
      </c>
      <c r="B3336" s="11">
        <v>0</v>
      </c>
      <c r="C3336" t="s">
        <v>4505</v>
      </c>
      <c r="D3336" s="11" t="s">
        <v>4506</v>
      </c>
      <c r="E3336" t="s">
        <v>310</v>
      </c>
    </row>
    <row r="3337" spans="1:5">
      <c r="A3337" s="11">
        <v>2242</v>
      </c>
      <c r="B3337" s="11">
        <v>52</v>
      </c>
      <c r="C3337" t="s">
        <v>4507</v>
      </c>
      <c r="D3337" s="11" t="s">
        <v>3336</v>
      </c>
      <c r="E3337" t="s">
        <v>742</v>
      </c>
    </row>
    <row r="3338" spans="1:5">
      <c r="A3338" s="11">
        <v>4138</v>
      </c>
      <c r="B3338" s="11">
        <v>0</v>
      </c>
      <c r="C3338" t="s">
        <v>11180</v>
      </c>
      <c r="D3338" s="11" t="s">
        <v>2667</v>
      </c>
      <c r="E3338" t="s">
        <v>846</v>
      </c>
    </row>
    <row r="3339" spans="1:5">
      <c r="A3339" s="11">
        <v>830</v>
      </c>
      <c r="B3339" s="11">
        <v>283</v>
      </c>
      <c r="C3339" t="s">
        <v>1678</v>
      </c>
      <c r="D3339" s="11" t="s">
        <v>968</v>
      </c>
      <c r="E3339" t="s">
        <v>740</v>
      </c>
    </row>
    <row r="3340" spans="1:5">
      <c r="A3340" s="11">
        <v>4138</v>
      </c>
      <c r="B3340" s="11">
        <v>0</v>
      </c>
      <c r="C3340" t="s">
        <v>11181</v>
      </c>
      <c r="D3340" s="11" t="s">
        <v>3406</v>
      </c>
      <c r="E3340" t="s">
        <v>128</v>
      </c>
    </row>
    <row r="3341" spans="1:5">
      <c r="A3341" s="11">
        <v>4138</v>
      </c>
      <c r="B3341" s="11">
        <v>0</v>
      </c>
      <c r="C3341" t="s">
        <v>11182</v>
      </c>
      <c r="D3341" s="11" t="s">
        <v>11183</v>
      </c>
      <c r="E3341" t="s">
        <v>190</v>
      </c>
    </row>
    <row r="3342" spans="1:5">
      <c r="A3342" s="11">
        <v>2347</v>
      </c>
      <c r="B3342" s="11">
        <v>45</v>
      </c>
      <c r="C3342" t="s">
        <v>1906</v>
      </c>
      <c r="D3342" s="11" t="s">
        <v>7957</v>
      </c>
      <c r="E3342" t="s">
        <v>271</v>
      </c>
    </row>
    <row r="3343" spans="1:5">
      <c r="A3343" s="11">
        <v>205</v>
      </c>
      <c r="B3343" s="11">
        <v>923</v>
      </c>
      <c r="C3343" t="s">
        <v>1297</v>
      </c>
      <c r="D3343" s="11" t="s">
        <v>1298</v>
      </c>
      <c r="E3343" t="s">
        <v>138</v>
      </c>
    </row>
    <row r="3344" spans="1:5">
      <c r="A3344" s="11">
        <v>4138</v>
      </c>
      <c r="B3344" s="11">
        <v>0</v>
      </c>
      <c r="C3344" t="s">
        <v>11184</v>
      </c>
      <c r="D3344" s="11" t="s">
        <v>2797</v>
      </c>
      <c r="E3344" t="s">
        <v>130</v>
      </c>
    </row>
    <row r="3345" spans="1:5">
      <c r="A3345" s="11">
        <v>119</v>
      </c>
      <c r="B3345" s="11">
        <v>1155</v>
      </c>
      <c r="C3345" t="s">
        <v>1299</v>
      </c>
      <c r="D3345" s="11" t="s">
        <v>1300</v>
      </c>
      <c r="E3345" t="s">
        <v>145</v>
      </c>
    </row>
    <row r="3346" spans="1:5">
      <c r="A3346" s="11">
        <v>608</v>
      </c>
      <c r="B3346" s="11">
        <v>403</v>
      </c>
      <c r="C3346" t="s">
        <v>11185</v>
      </c>
      <c r="D3346" s="11" t="s">
        <v>11186</v>
      </c>
      <c r="E3346" t="s">
        <v>122</v>
      </c>
    </row>
    <row r="3347" spans="1:5">
      <c r="A3347" s="11">
        <v>4138</v>
      </c>
      <c r="B3347" s="11">
        <v>0</v>
      </c>
      <c r="C3347" t="s">
        <v>11187</v>
      </c>
      <c r="D3347" s="11" t="s">
        <v>11188</v>
      </c>
      <c r="E3347" t="s">
        <v>124</v>
      </c>
    </row>
    <row r="3348" spans="1:5">
      <c r="A3348" s="11">
        <v>246</v>
      </c>
      <c r="B3348" s="11">
        <v>836</v>
      </c>
      <c r="C3348" t="s">
        <v>1821</v>
      </c>
      <c r="D3348" s="11" t="s">
        <v>4508</v>
      </c>
      <c r="E3348" t="s">
        <v>123</v>
      </c>
    </row>
    <row r="3349" spans="1:5">
      <c r="A3349" s="11">
        <v>4138</v>
      </c>
      <c r="B3349" s="11">
        <v>0</v>
      </c>
      <c r="C3349" t="s">
        <v>4509</v>
      </c>
      <c r="D3349" s="11" t="s">
        <v>4510</v>
      </c>
      <c r="E3349" t="s">
        <v>130</v>
      </c>
    </row>
    <row r="3350" spans="1:5">
      <c r="A3350" s="11">
        <v>347</v>
      </c>
      <c r="B3350" s="11">
        <v>656</v>
      </c>
      <c r="C3350" t="s">
        <v>4511</v>
      </c>
      <c r="D3350" s="11" t="s">
        <v>471</v>
      </c>
      <c r="E3350" t="s">
        <v>759</v>
      </c>
    </row>
    <row r="3351" spans="1:5">
      <c r="A3351" s="11">
        <v>3445</v>
      </c>
      <c r="B3351" s="11">
        <v>7</v>
      </c>
      <c r="C3351" t="s">
        <v>8163</v>
      </c>
      <c r="D3351" s="11" t="s">
        <v>7070</v>
      </c>
      <c r="E3351" t="s">
        <v>138</v>
      </c>
    </row>
    <row r="3352" spans="1:5">
      <c r="A3352" s="11">
        <v>868</v>
      </c>
      <c r="B3352" s="11">
        <v>268</v>
      </c>
      <c r="C3352" t="s">
        <v>11189</v>
      </c>
      <c r="D3352" s="11" t="s">
        <v>11190</v>
      </c>
      <c r="E3352" t="s">
        <v>1194</v>
      </c>
    </row>
    <row r="3353" spans="1:5">
      <c r="A3353" s="11">
        <v>4138</v>
      </c>
      <c r="B3353" s="11">
        <v>0</v>
      </c>
      <c r="C3353" t="s">
        <v>4513</v>
      </c>
      <c r="D3353" s="11" t="s">
        <v>2060</v>
      </c>
      <c r="E3353" t="s">
        <v>122</v>
      </c>
    </row>
    <row r="3354" spans="1:5">
      <c r="A3354" s="11">
        <v>4138</v>
      </c>
      <c r="B3354" s="11">
        <v>0</v>
      </c>
      <c r="C3354" t="s">
        <v>8164</v>
      </c>
      <c r="D3354" s="11" t="s">
        <v>2156</v>
      </c>
      <c r="E3354" t="s">
        <v>122</v>
      </c>
    </row>
    <row r="3355" spans="1:5">
      <c r="A3355" s="11">
        <v>1357</v>
      </c>
      <c r="B3355" s="11">
        <v>149</v>
      </c>
      <c r="C3355" t="s">
        <v>4514</v>
      </c>
      <c r="D3355" s="11" t="s">
        <v>48</v>
      </c>
      <c r="E3355" t="s">
        <v>162</v>
      </c>
    </row>
    <row r="3356" spans="1:5">
      <c r="A3356" s="11">
        <v>3612</v>
      </c>
      <c r="B3356" s="11">
        <v>5</v>
      </c>
      <c r="C3356" t="s">
        <v>4515</v>
      </c>
      <c r="D3356" s="11" t="s">
        <v>2756</v>
      </c>
      <c r="E3356" t="s">
        <v>1183</v>
      </c>
    </row>
    <row r="3357" spans="1:5">
      <c r="A3357" s="11">
        <v>3323</v>
      </c>
      <c r="B3357" s="11">
        <v>9</v>
      </c>
      <c r="C3357" t="s">
        <v>4517</v>
      </c>
      <c r="D3357" s="11" t="s">
        <v>2783</v>
      </c>
      <c r="E3357" t="s">
        <v>1597</v>
      </c>
    </row>
    <row r="3358" spans="1:5">
      <c r="A3358" s="11">
        <v>4138</v>
      </c>
      <c r="B3358" s="11">
        <v>0</v>
      </c>
      <c r="C3358" t="s">
        <v>4518</v>
      </c>
      <c r="D3358" s="11" t="s">
        <v>4519</v>
      </c>
      <c r="E3358" t="s">
        <v>2863</v>
      </c>
    </row>
    <row r="3359" spans="1:5">
      <c r="A3359" s="11">
        <v>4138</v>
      </c>
      <c r="B3359" s="11">
        <v>0</v>
      </c>
      <c r="C3359" t="s">
        <v>1909</v>
      </c>
      <c r="D3359" s="11" t="s">
        <v>2596</v>
      </c>
      <c r="E3359" t="s">
        <v>744</v>
      </c>
    </row>
    <row r="3360" spans="1:5">
      <c r="A3360" s="11">
        <v>1625</v>
      </c>
      <c r="B3360" s="11">
        <v>108</v>
      </c>
      <c r="C3360" t="s">
        <v>4520</v>
      </c>
      <c r="D3360" s="11" t="s">
        <v>4532</v>
      </c>
      <c r="E3360" t="s">
        <v>184</v>
      </c>
    </row>
    <row r="3361" spans="1:5">
      <c r="A3361" s="11">
        <v>2205</v>
      </c>
      <c r="B3361" s="11">
        <v>55</v>
      </c>
      <c r="C3361" t="s">
        <v>4520</v>
      </c>
      <c r="D3361" s="11" t="s">
        <v>4521</v>
      </c>
      <c r="E3361" t="s">
        <v>2072</v>
      </c>
    </row>
    <row r="3362" spans="1:5">
      <c r="A3362" s="11">
        <v>4138</v>
      </c>
      <c r="B3362" s="11">
        <v>0</v>
      </c>
      <c r="C3362" t="s">
        <v>4520</v>
      </c>
      <c r="D3362" s="11" t="s">
        <v>3432</v>
      </c>
      <c r="E3362" t="s">
        <v>169</v>
      </c>
    </row>
    <row r="3363" spans="1:5">
      <c r="A3363" s="11">
        <v>4138</v>
      </c>
      <c r="B3363" s="11">
        <v>0</v>
      </c>
      <c r="C3363" t="s">
        <v>4520</v>
      </c>
      <c r="D3363" s="11" t="s">
        <v>2182</v>
      </c>
      <c r="E3363" t="s">
        <v>175</v>
      </c>
    </row>
    <row r="3364" spans="1:5">
      <c r="A3364" s="11">
        <v>3809</v>
      </c>
      <c r="B3364" s="11">
        <v>3</v>
      </c>
      <c r="C3364" t="s">
        <v>8165</v>
      </c>
      <c r="D3364" s="11" t="s">
        <v>6671</v>
      </c>
      <c r="E3364" t="s">
        <v>128</v>
      </c>
    </row>
    <row r="3365" spans="1:5">
      <c r="A3365" s="11">
        <v>1963</v>
      </c>
      <c r="B3365" s="11">
        <v>76</v>
      </c>
      <c r="C3365" t="s">
        <v>1959</v>
      </c>
      <c r="D3365" s="11" t="s">
        <v>4478</v>
      </c>
      <c r="E3365" t="s">
        <v>754</v>
      </c>
    </row>
    <row r="3366" spans="1:5">
      <c r="A3366" s="11">
        <v>4138</v>
      </c>
      <c r="B3366" s="11">
        <v>0</v>
      </c>
      <c r="C3366" t="s">
        <v>11191</v>
      </c>
      <c r="D3366" s="11" t="s">
        <v>10602</v>
      </c>
      <c r="E3366" t="s">
        <v>176</v>
      </c>
    </row>
    <row r="3367" spans="1:5">
      <c r="A3367" s="11">
        <v>2228</v>
      </c>
      <c r="B3367" s="11">
        <v>53</v>
      </c>
      <c r="C3367" t="s">
        <v>1679</v>
      </c>
      <c r="D3367" s="11" t="s">
        <v>4523</v>
      </c>
      <c r="E3367" t="s">
        <v>748</v>
      </c>
    </row>
    <row r="3368" spans="1:5">
      <c r="A3368" s="11">
        <v>314</v>
      </c>
      <c r="B3368" s="11">
        <v>710</v>
      </c>
      <c r="C3368" t="s">
        <v>719</v>
      </c>
      <c r="D3368" s="11" t="s">
        <v>494</v>
      </c>
      <c r="E3368" t="s">
        <v>2863</v>
      </c>
    </row>
    <row r="3369" spans="1:5">
      <c r="A3369" s="11">
        <v>3896</v>
      </c>
      <c r="B3369" s="11">
        <v>2</v>
      </c>
      <c r="C3369" t="s">
        <v>11192</v>
      </c>
      <c r="D3369" s="11" t="s">
        <v>9441</v>
      </c>
      <c r="E3369" t="s">
        <v>742</v>
      </c>
    </row>
    <row r="3370" spans="1:5">
      <c r="A3370" s="11">
        <v>3159</v>
      </c>
      <c r="B3370" s="11">
        <v>12</v>
      </c>
      <c r="C3370" t="s">
        <v>11193</v>
      </c>
      <c r="D3370" s="11" t="s">
        <v>5013</v>
      </c>
      <c r="E3370" t="s">
        <v>268</v>
      </c>
    </row>
    <row r="3371" spans="1:5">
      <c r="A3371" s="11">
        <v>3445</v>
      </c>
      <c r="B3371" s="11">
        <v>7</v>
      </c>
      <c r="C3371" t="s">
        <v>8166</v>
      </c>
      <c r="D3371" s="11" t="s">
        <v>2824</v>
      </c>
      <c r="E3371" t="s">
        <v>754</v>
      </c>
    </row>
    <row r="3372" spans="1:5">
      <c r="A3372" s="11">
        <v>530</v>
      </c>
      <c r="B3372" s="11">
        <v>463</v>
      </c>
      <c r="C3372" t="s">
        <v>1680</v>
      </c>
      <c r="D3372" s="11" t="s">
        <v>1681</v>
      </c>
      <c r="E3372" t="s">
        <v>232</v>
      </c>
    </row>
    <row r="3373" spans="1:5">
      <c r="A3373" s="11">
        <v>333</v>
      </c>
      <c r="B3373" s="11">
        <v>684</v>
      </c>
      <c r="C3373" t="s">
        <v>4524</v>
      </c>
      <c r="D3373" s="11" t="s">
        <v>4525</v>
      </c>
      <c r="E3373" t="s">
        <v>122</v>
      </c>
    </row>
    <row r="3374" spans="1:5">
      <c r="A3374" s="11">
        <v>54</v>
      </c>
      <c r="B3374" s="11">
        <v>1424</v>
      </c>
      <c r="C3374" t="s">
        <v>1301</v>
      </c>
      <c r="D3374" s="11" t="s">
        <v>1302</v>
      </c>
      <c r="E3374" t="s">
        <v>146</v>
      </c>
    </row>
    <row r="3375" spans="1:5">
      <c r="A3375" s="11">
        <v>441</v>
      </c>
      <c r="B3375" s="11">
        <v>550</v>
      </c>
      <c r="C3375" t="s">
        <v>496</v>
      </c>
      <c r="D3375" s="11" t="s">
        <v>497</v>
      </c>
      <c r="E3375" t="s">
        <v>122</v>
      </c>
    </row>
    <row r="3376" spans="1:5">
      <c r="A3376" s="11">
        <v>2771</v>
      </c>
      <c r="B3376" s="11">
        <v>24</v>
      </c>
      <c r="C3376" t="s">
        <v>8167</v>
      </c>
      <c r="D3376" s="11" t="s">
        <v>4636</v>
      </c>
      <c r="E3376" t="s">
        <v>997</v>
      </c>
    </row>
    <row r="3377" spans="1:5">
      <c r="A3377" s="11">
        <v>337</v>
      </c>
      <c r="B3377" s="11">
        <v>674</v>
      </c>
      <c r="C3377" t="s">
        <v>498</v>
      </c>
      <c r="D3377" s="11" t="s">
        <v>499</v>
      </c>
      <c r="E3377" t="s">
        <v>755</v>
      </c>
    </row>
    <row r="3378" spans="1:5">
      <c r="A3378" s="11">
        <v>3204</v>
      </c>
      <c r="B3378" s="11">
        <v>11</v>
      </c>
      <c r="C3378" t="s">
        <v>11194</v>
      </c>
      <c r="D3378" s="11" t="s">
        <v>6579</v>
      </c>
      <c r="E3378" t="s">
        <v>2924</v>
      </c>
    </row>
    <row r="3379" spans="1:5">
      <c r="A3379" s="11">
        <v>1865</v>
      </c>
      <c r="B3379" s="11">
        <v>85</v>
      </c>
      <c r="C3379" t="s">
        <v>4527</v>
      </c>
      <c r="D3379" s="11" t="s">
        <v>2249</v>
      </c>
      <c r="E3379" t="s">
        <v>123</v>
      </c>
    </row>
    <row r="3380" spans="1:5">
      <c r="A3380" s="11">
        <v>145</v>
      </c>
      <c r="B3380" s="11">
        <v>1069</v>
      </c>
      <c r="C3380" t="s">
        <v>11195</v>
      </c>
      <c r="D3380" s="11" t="s">
        <v>959</v>
      </c>
      <c r="E3380" t="s">
        <v>138</v>
      </c>
    </row>
    <row r="3381" spans="1:5">
      <c r="A3381" s="11">
        <v>1289</v>
      </c>
      <c r="B3381" s="11">
        <v>158</v>
      </c>
      <c r="C3381" t="s">
        <v>4529</v>
      </c>
      <c r="D3381" s="11" t="s">
        <v>4530</v>
      </c>
      <c r="E3381" t="s">
        <v>142</v>
      </c>
    </row>
    <row r="3382" spans="1:5">
      <c r="A3382" s="11">
        <v>2047</v>
      </c>
      <c r="B3382" s="11">
        <v>68</v>
      </c>
      <c r="C3382" t="s">
        <v>4531</v>
      </c>
      <c r="D3382" s="11" t="s">
        <v>4532</v>
      </c>
      <c r="E3382" t="s">
        <v>10240</v>
      </c>
    </row>
    <row r="3383" spans="1:5">
      <c r="A3383" s="11">
        <v>4138</v>
      </c>
      <c r="B3383" s="11">
        <v>0</v>
      </c>
      <c r="C3383" t="s">
        <v>11196</v>
      </c>
      <c r="D3383" s="11" t="s">
        <v>6513</v>
      </c>
      <c r="E3383" t="s">
        <v>130</v>
      </c>
    </row>
    <row r="3384" spans="1:5">
      <c r="A3384" s="11">
        <v>4138</v>
      </c>
      <c r="B3384" s="11">
        <v>0</v>
      </c>
      <c r="C3384" t="s">
        <v>11197</v>
      </c>
      <c r="D3384" s="11" t="s">
        <v>8661</v>
      </c>
      <c r="E3384" t="s">
        <v>130</v>
      </c>
    </row>
    <row r="3385" spans="1:5">
      <c r="A3385" s="11">
        <v>2110</v>
      </c>
      <c r="B3385" s="11">
        <v>63</v>
      </c>
      <c r="C3385" t="s">
        <v>4533</v>
      </c>
      <c r="D3385" s="11" t="s">
        <v>4534</v>
      </c>
      <c r="E3385" t="s">
        <v>122</v>
      </c>
    </row>
    <row r="3386" spans="1:5">
      <c r="A3386" s="11">
        <v>721</v>
      </c>
      <c r="B3386" s="11">
        <v>330</v>
      </c>
      <c r="C3386" t="s">
        <v>1303</v>
      </c>
      <c r="D3386" s="11" t="s">
        <v>357</v>
      </c>
      <c r="E3386" t="s">
        <v>1107</v>
      </c>
    </row>
    <row r="3387" spans="1:5">
      <c r="A3387" s="11">
        <v>2192</v>
      </c>
      <c r="B3387" s="11">
        <v>56</v>
      </c>
      <c r="C3387" t="s">
        <v>11198</v>
      </c>
      <c r="D3387" s="11" t="s">
        <v>7808</v>
      </c>
      <c r="E3387" t="s">
        <v>130</v>
      </c>
    </row>
    <row r="3388" spans="1:5">
      <c r="A3388" s="11">
        <v>4138</v>
      </c>
      <c r="B3388" s="11">
        <v>0</v>
      </c>
      <c r="C3388" t="s">
        <v>11199</v>
      </c>
      <c r="D3388" s="11" t="s">
        <v>11200</v>
      </c>
      <c r="E3388" t="s">
        <v>122</v>
      </c>
    </row>
    <row r="3389" spans="1:5">
      <c r="A3389" s="11">
        <v>4017</v>
      </c>
      <c r="B3389" s="11">
        <v>1</v>
      </c>
      <c r="C3389" t="s">
        <v>11201</v>
      </c>
      <c r="D3389" s="11" t="s">
        <v>5519</v>
      </c>
      <c r="E3389" t="s">
        <v>1288</v>
      </c>
    </row>
    <row r="3390" spans="1:5">
      <c r="A3390" s="11">
        <v>3445</v>
      </c>
      <c r="B3390" s="11">
        <v>7</v>
      </c>
      <c r="C3390" t="s">
        <v>11202</v>
      </c>
      <c r="D3390" s="11" t="s">
        <v>5663</v>
      </c>
      <c r="E3390" t="s">
        <v>128</v>
      </c>
    </row>
    <row r="3391" spans="1:5">
      <c r="A3391" s="11">
        <v>1801</v>
      </c>
      <c r="B3391" s="11">
        <v>92</v>
      </c>
      <c r="C3391" t="s">
        <v>11203</v>
      </c>
      <c r="D3391" s="11" t="s">
        <v>2320</v>
      </c>
      <c r="E3391" t="s">
        <v>10361</v>
      </c>
    </row>
    <row r="3392" spans="1:5">
      <c r="A3392" s="11">
        <v>2123</v>
      </c>
      <c r="B3392" s="11">
        <v>62</v>
      </c>
      <c r="C3392" t="s">
        <v>8168</v>
      </c>
      <c r="D3392" s="11" t="s">
        <v>2165</v>
      </c>
      <c r="E3392" t="s">
        <v>8169</v>
      </c>
    </row>
    <row r="3393" spans="1:5">
      <c r="A3393" s="11">
        <v>454</v>
      </c>
      <c r="B3393" s="11">
        <v>540</v>
      </c>
      <c r="C3393" t="s">
        <v>1304</v>
      </c>
      <c r="D3393" s="11" t="s">
        <v>1305</v>
      </c>
      <c r="E3393" t="s">
        <v>845</v>
      </c>
    </row>
    <row r="3394" spans="1:5">
      <c r="A3394" s="11">
        <v>1566</v>
      </c>
      <c r="B3394" s="11">
        <v>118</v>
      </c>
      <c r="C3394" t="s">
        <v>4535</v>
      </c>
      <c r="D3394" s="11" t="s">
        <v>2793</v>
      </c>
      <c r="E3394" t="s">
        <v>2260</v>
      </c>
    </row>
    <row r="3395" spans="1:5">
      <c r="A3395" s="11">
        <v>1423</v>
      </c>
      <c r="B3395" s="11">
        <v>138</v>
      </c>
      <c r="C3395" t="s">
        <v>502</v>
      </c>
      <c r="D3395" s="11" t="s">
        <v>444</v>
      </c>
      <c r="E3395" t="s">
        <v>128</v>
      </c>
    </row>
    <row r="3396" spans="1:5">
      <c r="A3396" s="11">
        <v>1132</v>
      </c>
      <c r="B3396" s="11">
        <v>191</v>
      </c>
      <c r="C3396" t="s">
        <v>4536</v>
      </c>
      <c r="D3396" s="11" t="s">
        <v>4331</v>
      </c>
      <c r="E3396" t="s">
        <v>268</v>
      </c>
    </row>
    <row r="3397" spans="1:5">
      <c r="A3397" s="11">
        <v>1308</v>
      </c>
      <c r="B3397" s="11">
        <v>155</v>
      </c>
      <c r="C3397" t="s">
        <v>4537</v>
      </c>
      <c r="D3397" s="11" t="s">
        <v>4538</v>
      </c>
      <c r="E3397" t="s">
        <v>1268</v>
      </c>
    </row>
    <row r="3398" spans="1:5">
      <c r="A3398" s="11">
        <v>1442</v>
      </c>
      <c r="B3398" s="11">
        <v>135</v>
      </c>
      <c r="C3398" t="s">
        <v>4539</v>
      </c>
      <c r="D3398" s="11" t="s">
        <v>3030</v>
      </c>
      <c r="E3398" t="s">
        <v>128</v>
      </c>
    </row>
    <row r="3399" spans="1:5">
      <c r="A3399" s="11">
        <v>187</v>
      </c>
      <c r="B3399" s="11">
        <v>956</v>
      </c>
      <c r="C3399" t="s">
        <v>1306</v>
      </c>
      <c r="D3399" s="11" t="s">
        <v>1307</v>
      </c>
      <c r="E3399" t="s">
        <v>267</v>
      </c>
    </row>
    <row r="3400" spans="1:5">
      <c r="A3400" s="11">
        <v>3518</v>
      </c>
      <c r="B3400" s="11">
        <v>6</v>
      </c>
      <c r="C3400" t="s">
        <v>11204</v>
      </c>
      <c r="D3400" s="11" t="s">
        <v>11205</v>
      </c>
      <c r="E3400" t="s">
        <v>8537</v>
      </c>
    </row>
    <row r="3401" spans="1:5">
      <c r="A3401" s="11">
        <v>4138</v>
      </c>
      <c r="B3401" s="11">
        <v>0</v>
      </c>
      <c r="C3401" t="s">
        <v>8170</v>
      </c>
      <c r="D3401" s="11" t="s">
        <v>3595</v>
      </c>
      <c r="E3401" t="s">
        <v>124</v>
      </c>
    </row>
    <row r="3402" spans="1:5">
      <c r="A3402" s="11">
        <v>3709</v>
      </c>
      <c r="B3402" s="11">
        <v>4</v>
      </c>
      <c r="C3402" t="s">
        <v>11206</v>
      </c>
      <c r="D3402" s="11" t="s">
        <v>10252</v>
      </c>
      <c r="E3402" t="s">
        <v>1150</v>
      </c>
    </row>
    <row r="3403" spans="1:5">
      <c r="A3403" s="11">
        <v>1143</v>
      </c>
      <c r="B3403" s="11">
        <v>189</v>
      </c>
      <c r="C3403" t="s">
        <v>4540</v>
      </c>
      <c r="D3403" s="11" t="s">
        <v>2321</v>
      </c>
      <c r="E3403" t="s">
        <v>412</v>
      </c>
    </row>
    <row r="3404" spans="1:5">
      <c r="A3404" s="11">
        <v>2665</v>
      </c>
      <c r="B3404" s="11">
        <v>28</v>
      </c>
      <c r="C3404" t="s">
        <v>8171</v>
      </c>
      <c r="D3404" s="11" t="s">
        <v>8172</v>
      </c>
      <c r="E3404" t="s">
        <v>128</v>
      </c>
    </row>
    <row r="3405" spans="1:5">
      <c r="A3405" s="11">
        <v>3896</v>
      </c>
      <c r="B3405" s="11">
        <v>2</v>
      </c>
      <c r="C3405" t="s">
        <v>8173</v>
      </c>
      <c r="D3405" s="11" t="s">
        <v>7045</v>
      </c>
      <c r="E3405" t="s">
        <v>142</v>
      </c>
    </row>
    <row r="3406" spans="1:5">
      <c r="A3406" s="11">
        <v>3445</v>
      </c>
      <c r="B3406" s="11">
        <v>7</v>
      </c>
      <c r="C3406" t="s">
        <v>8174</v>
      </c>
      <c r="D3406" s="11" t="s">
        <v>8121</v>
      </c>
      <c r="E3406" t="s">
        <v>128</v>
      </c>
    </row>
    <row r="3407" spans="1:5">
      <c r="A3407" s="11">
        <v>3204</v>
      </c>
      <c r="B3407" s="11">
        <v>11</v>
      </c>
      <c r="C3407" t="s">
        <v>4541</v>
      </c>
      <c r="D3407" s="11" t="s">
        <v>6203</v>
      </c>
      <c r="E3407" t="s">
        <v>128</v>
      </c>
    </row>
    <row r="3408" spans="1:5">
      <c r="A3408" s="11">
        <v>4138</v>
      </c>
      <c r="B3408" s="11">
        <v>0</v>
      </c>
      <c r="C3408" t="s">
        <v>4542</v>
      </c>
      <c r="D3408" s="11" t="s">
        <v>3292</v>
      </c>
      <c r="E3408" t="s">
        <v>710</v>
      </c>
    </row>
    <row r="3409" spans="1:5">
      <c r="A3409" s="11">
        <v>2483</v>
      </c>
      <c r="B3409" s="11">
        <v>37</v>
      </c>
      <c r="C3409" t="s">
        <v>8175</v>
      </c>
      <c r="D3409" s="11" t="s">
        <v>4079</v>
      </c>
      <c r="E3409" t="s">
        <v>122</v>
      </c>
    </row>
    <row r="3410" spans="1:5">
      <c r="A3410" s="11">
        <v>2329</v>
      </c>
      <c r="B3410" s="11">
        <v>46</v>
      </c>
      <c r="C3410" t="s">
        <v>4543</v>
      </c>
      <c r="D3410" s="11" t="s">
        <v>4544</v>
      </c>
      <c r="E3410" t="s">
        <v>1646</v>
      </c>
    </row>
    <row r="3411" spans="1:5">
      <c r="A3411" s="11">
        <v>781</v>
      </c>
      <c r="B3411" s="11">
        <v>303</v>
      </c>
      <c r="C3411" t="s">
        <v>4546</v>
      </c>
      <c r="D3411" s="11" t="s">
        <v>3800</v>
      </c>
      <c r="E3411" t="s">
        <v>162</v>
      </c>
    </row>
    <row r="3412" spans="1:5">
      <c r="A3412" s="11">
        <v>1917</v>
      </c>
      <c r="B3412" s="11">
        <v>80</v>
      </c>
      <c r="C3412" t="s">
        <v>4547</v>
      </c>
      <c r="D3412" s="11" t="s">
        <v>4548</v>
      </c>
      <c r="E3412" t="s">
        <v>1923</v>
      </c>
    </row>
    <row r="3413" spans="1:5">
      <c r="A3413" s="11">
        <v>1821</v>
      </c>
      <c r="B3413" s="11">
        <v>90</v>
      </c>
      <c r="C3413" t="s">
        <v>4549</v>
      </c>
      <c r="D3413" s="11" t="s">
        <v>3203</v>
      </c>
      <c r="E3413" t="s">
        <v>1023</v>
      </c>
    </row>
    <row r="3414" spans="1:5">
      <c r="A3414" s="11">
        <v>2847</v>
      </c>
      <c r="B3414" s="11">
        <v>21</v>
      </c>
      <c r="C3414" t="s">
        <v>8176</v>
      </c>
      <c r="D3414" s="11" t="s">
        <v>8177</v>
      </c>
      <c r="E3414" t="s">
        <v>128</v>
      </c>
    </row>
    <row r="3415" spans="1:5">
      <c r="A3415" s="11">
        <v>460</v>
      </c>
      <c r="B3415" s="11">
        <v>536</v>
      </c>
      <c r="C3415" t="s">
        <v>11207</v>
      </c>
      <c r="D3415" s="11" t="s">
        <v>11208</v>
      </c>
      <c r="E3415" t="s">
        <v>1079</v>
      </c>
    </row>
    <row r="3416" spans="1:5">
      <c r="A3416" s="11">
        <v>2463</v>
      </c>
      <c r="B3416" s="11">
        <v>38</v>
      </c>
      <c r="C3416" t="s">
        <v>8178</v>
      </c>
      <c r="D3416" s="142" t="s">
        <v>6620</v>
      </c>
      <c r="E3416" t="s">
        <v>1001</v>
      </c>
    </row>
    <row r="3417" spans="1:5">
      <c r="A3417" s="11">
        <v>847</v>
      </c>
      <c r="B3417" s="11">
        <v>276</v>
      </c>
      <c r="C3417" t="s">
        <v>11209</v>
      </c>
      <c r="D3417" s="11" t="s">
        <v>11210</v>
      </c>
      <c r="E3417" t="s">
        <v>768</v>
      </c>
    </row>
    <row r="3418" spans="1:5">
      <c r="A3418" s="11">
        <v>2000</v>
      </c>
      <c r="B3418" s="11">
        <v>72</v>
      </c>
      <c r="C3418" t="s">
        <v>8179</v>
      </c>
      <c r="D3418" s="11" t="s">
        <v>3985</v>
      </c>
      <c r="E3418" t="s">
        <v>1566</v>
      </c>
    </row>
    <row r="3419" spans="1:5">
      <c r="A3419" s="11">
        <v>769</v>
      </c>
      <c r="B3419" s="11">
        <v>308</v>
      </c>
      <c r="C3419" t="s">
        <v>1308</v>
      </c>
      <c r="D3419" s="11" t="s">
        <v>875</v>
      </c>
      <c r="E3419" t="s">
        <v>407</v>
      </c>
    </row>
    <row r="3420" spans="1:5">
      <c r="A3420" s="11">
        <v>737</v>
      </c>
      <c r="B3420" s="11">
        <v>322</v>
      </c>
      <c r="C3420" t="s">
        <v>8180</v>
      </c>
      <c r="D3420" s="11" t="s">
        <v>8181</v>
      </c>
      <c r="E3420" t="s">
        <v>175</v>
      </c>
    </row>
    <row r="3421" spans="1:5">
      <c r="A3421" s="11">
        <v>4138</v>
      </c>
      <c r="B3421" s="11">
        <v>0</v>
      </c>
      <c r="C3421" t="s">
        <v>11211</v>
      </c>
      <c r="D3421" s="11" t="s">
        <v>10369</v>
      </c>
      <c r="E3421" t="s">
        <v>749</v>
      </c>
    </row>
    <row r="3422" spans="1:5">
      <c r="A3422" s="11">
        <v>382</v>
      </c>
      <c r="B3422" s="11">
        <v>621</v>
      </c>
      <c r="C3422" t="s">
        <v>11212</v>
      </c>
      <c r="D3422" s="11" t="s">
        <v>11213</v>
      </c>
      <c r="E3422" t="s">
        <v>740</v>
      </c>
    </row>
    <row r="3423" spans="1:5">
      <c r="A3423" s="11">
        <v>3896</v>
      </c>
      <c r="B3423" s="11">
        <v>2</v>
      </c>
      <c r="C3423" t="s">
        <v>11214</v>
      </c>
      <c r="D3423" s="11" t="s">
        <v>2939</v>
      </c>
      <c r="E3423" t="s">
        <v>130</v>
      </c>
    </row>
    <row r="3424" spans="1:5">
      <c r="A3424" s="11">
        <v>4138</v>
      </c>
      <c r="B3424" s="11">
        <v>0</v>
      </c>
      <c r="C3424" t="s">
        <v>4551</v>
      </c>
      <c r="D3424" s="11" t="s">
        <v>3656</v>
      </c>
      <c r="E3424" t="s">
        <v>1001</v>
      </c>
    </row>
    <row r="3425" spans="1:5">
      <c r="A3425" s="11">
        <v>1503</v>
      </c>
      <c r="B3425" s="11">
        <v>125</v>
      </c>
      <c r="C3425" t="s">
        <v>8182</v>
      </c>
      <c r="D3425" s="11" t="s">
        <v>8183</v>
      </c>
      <c r="E3425" t="s">
        <v>133</v>
      </c>
    </row>
    <row r="3426" spans="1:5">
      <c r="A3426" s="11">
        <v>3518</v>
      </c>
      <c r="B3426" s="11">
        <v>6</v>
      </c>
      <c r="C3426" t="s">
        <v>11215</v>
      </c>
      <c r="D3426" s="11" t="s">
        <v>2247</v>
      </c>
      <c r="E3426" t="s">
        <v>133</v>
      </c>
    </row>
    <row r="3427" spans="1:5">
      <c r="A3427" s="11">
        <v>1128</v>
      </c>
      <c r="B3427" s="11">
        <v>193</v>
      </c>
      <c r="C3427" t="s">
        <v>11216</v>
      </c>
      <c r="D3427" s="11" t="s">
        <v>11217</v>
      </c>
      <c r="E3427" t="s">
        <v>725</v>
      </c>
    </row>
    <row r="3428" spans="1:5">
      <c r="A3428" s="11">
        <v>2139</v>
      </c>
      <c r="B3428" s="11">
        <v>61</v>
      </c>
      <c r="C3428" t="s">
        <v>11218</v>
      </c>
      <c r="D3428" s="11" t="s">
        <v>8206</v>
      </c>
      <c r="E3428" t="s">
        <v>122</v>
      </c>
    </row>
    <row r="3429" spans="1:5">
      <c r="A3429" s="11">
        <v>885</v>
      </c>
      <c r="B3429" s="11">
        <v>260</v>
      </c>
      <c r="C3429" t="s">
        <v>4552</v>
      </c>
      <c r="D3429" s="11" t="s">
        <v>3203</v>
      </c>
      <c r="E3429" t="s">
        <v>993</v>
      </c>
    </row>
    <row r="3430" spans="1:5">
      <c r="A3430" s="11">
        <v>4138</v>
      </c>
      <c r="B3430" s="11">
        <v>0</v>
      </c>
      <c r="C3430" t="s">
        <v>11219</v>
      </c>
      <c r="D3430" s="11" t="s">
        <v>11220</v>
      </c>
      <c r="E3430" t="s">
        <v>1570</v>
      </c>
    </row>
    <row r="3431" spans="1:5">
      <c r="A3431" s="11">
        <v>3518</v>
      </c>
      <c r="B3431" s="11">
        <v>6</v>
      </c>
      <c r="C3431" t="s">
        <v>11221</v>
      </c>
      <c r="D3431" s="11" t="s">
        <v>11222</v>
      </c>
      <c r="E3431" t="s">
        <v>1066</v>
      </c>
    </row>
    <row r="3432" spans="1:5">
      <c r="A3432" s="11">
        <v>3612</v>
      </c>
      <c r="B3432" s="11">
        <v>5</v>
      </c>
      <c r="C3432" t="s">
        <v>11223</v>
      </c>
      <c r="D3432" s="11" t="s">
        <v>3221</v>
      </c>
      <c r="E3432" t="s">
        <v>138</v>
      </c>
    </row>
    <row r="3433" spans="1:5">
      <c r="A3433" s="11">
        <v>3386</v>
      </c>
      <c r="B3433" s="11">
        <v>8</v>
      </c>
      <c r="C3433" t="s">
        <v>8184</v>
      </c>
      <c r="D3433" s="11" t="s">
        <v>6061</v>
      </c>
      <c r="E3433" t="s">
        <v>164</v>
      </c>
    </row>
    <row r="3434" spans="1:5">
      <c r="A3434" s="11">
        <v>963</v>
      </c>
      <c r="B3434" s="11">
        <v>233</v>
      </c>
      <c r="C3434" t="s">
        <v>4553</v>
      </c>
      <c r="D3434" s="11" t="s">
        <v>4128</v>
      </c>
      <c r="E3434" t="s">
        <v>128</v>
      </c>
    </row>
    <row r="3435" spans="1:5">
      <c r="A3435" s="11">
        <v>168</v>
      </c>
      <c r="B3435" s="11">
        <v>1004</v>
      </c>
      <c r="C3435" t="s">
        <v>1309</v>
      </c>
      <c r="D3435" s="11" t="s">
        <v>1310</v>
      </c>
      <c r="E3435" t="s">
        <v>190</v>
      </c>
    </row>
    <row r="3436" spans="1:5">
      <c r="A3436" s="11">
        <v>2426</v>
      </c>
      <c r="B3436" s="11">
        <v>40</v>
      </c>
      <c r="C3436" t="s">
        <v>4554</v>
      </c>
      <c r="D3436" s="11" t="s">
        <v>4555</v>
      </c>
      <c r="E3436" t="s">
        <v>149</v>
      </c>
    </row>
    <row r="3437" spans="1:5">
      <c r="A3437" s="11">
        <v>3809</v>
      </c>
      <c r="B3437" s="11">
        <v>3</v>
      </c>
      <c r="C3437" t="s">
        <v>11224</v>
      </c>
      <c r="D3437" s="11" t="s">
        <v>7925</v>
      </c>
      <c r="E3437" t="s">
        <v>416</v>
      </c>
    </row>
    <row r="3438" spans="1:5">
      <c r="A3438" s="11">
        <v>3386</v>
      </c>
      <c r="B3438" s="11">
        <v>8</v>
      </c>
      <c r="C3438" t="s">
        <v>4556</v>
      </c>
      <c r="D3438" s="11" t="s">
        <v>3290</v>
      </c>
      <c r="E3438" t="s">
        <v>268</v>
      </c>
    </row>
    <row r="3439" spans="1:5">
      <c r="A3439" s="11">
        <v>1844</v>
      </c>
      <c r="B3439" s="11">
        <v>88</v>
      </c>
      <c r="C3439" t="s">
        <v>8185</v>
      </c>
      <c r="D3439" s="11" t="s">
        <v>8186</v>
      </c>
      <c r="E3439" t="s">
        <v>123</v>
      </c>
    </row>
    <row r="3440" spans="1:5">
      <c r="A3440" s="11">
        <v>4017</v>
      </c>
      <c r="B3440" s="11">
        <v>1</v>
      </c>
      <c r="C3440" t="s">
        <v>11225</v>
      </c>
      <c r="D3440" s="11" t="s">
        <v>8172</v>
      </c>
      <c r="E3440" t="s">
        <v>1131</v>
      </c>
    </row>
    <row r="3441" spans="1:5">
      <c r="A3441" s="11">
        <v>4138</v>
      </c>
      <c r="B3441" s="11">
        <v>0</v>
      </c>
      <c r="C3441" t="s">
        <v>11226</v>
      </c>
      <c r="D3441" s="11" t="s">
        <v>3975</v>
      </c>
      <c r="E3441" t="s">
        <v>122</v>
      </c>
    </row>
    <row r="3442" spans="1:5">
      <c r="A3442" s="11">
        <v>575</v>
      </c>
      <c r="B3442" s="11">
        <v>428</v>
      </c>
      <c r="C3442" t="s">
        <v>4557</v>
      </c>
      <c r="D3442" s="11" t="s">
        <v>866</v>
      </c>
      <c r="E3442" t="s">
        <v>767</v>
      </c>
    </row>
    <row r="3443" spans="1:5">
      <c r="A3443" s="11">
        <v>4138</v>
      </c>
      <c r="B3443" s="11">
        <v>0</v>
      </c>
      <c r="C3443" t="s">
        <v>11227</v>
      </c>
      <c r="D3443" s="11" t="s">
        <v>6363</v>
      </c>
      <c r="E3443" t="s">
        <v>1925</v>
      </c>
    </row>
    <row r="3444" spans="1:5">
      <c r="A3444" s="11">
        <v>4138</v>
      </c>
      <c r="B3444" s="11">
        <v>0</v>
      </c>
      <c r="C3444" t="s">
        <v>8187</v>
      </c>
      <c r="D3444" s="11" t="s">
        <v>8188</v>
      </c>
      <c r="E3444" t="s">
        <v>1067</v>
      </c>
    </row>
    <row r="3445" spans="1:5">
      <c r="A3445" s="11">
        <v>1349</v>
      </c>
      <c r="B3445" s="11">
        <v>150</v>
      </c>
      <c r="C3445" t="s">
        <v>4558</v>
      </c>
      <c r="D3445" s="11" t="s">
        <v>1669</v>
      </c>
      <c r="E3445" t="s">
        <v>1807</v>
      </c>
    </row>
    <row r="3446" spans="1:5">
      <c r="A3446" s="11">
        <v>3159</v>
      </c>
      <c r="B3446" s="11">
        <v>12</v>
      </c>
      <c r="C3446" t="s">
        <v>8189</v>
      </c>
      <c r="D3446" s="11" t="s">
        <v>3251</v>
      </c>
      <c r="E3446" t="s">
        <v>204</v>
      </c>
    </row>
    <row r="3447" spans="1:5">
      <c r="A3447" s="11">
        <v>2205</v>
      </c>
      <c r="B3447" s="11">
        <v>55</v>
      </c>
      <c r="C3447" t="s">
        <v>11228</v>
      </c>
      <c r="D3447" s="11" t="s">
        <v>11229</v>
      </c>
      <c r="E3447" t="s">
        <v>892</v>
      </c>
    </row>
    <row r="3448" spans="1:5">
      <c r="A3448" s="11">
        <v>2080</v>
      </c>
      <c r="B3448" s="11">
        <v>65</v>
      </c>
      <c r="C3448" t="s">
        <v>11230</v>
      </c>
      <c r="D3448" s="11" t="s">
        <v>2748</v>
      </c>
      <c r="E3448" t="s">
        <v>138</v>
      </c>
    </row>
    <row r="3449" spans="1:5">
      <c r="A3449" s="11">
        <v>4138</v>
      </c>
      <c r="B3449" s="11">
        <v>0</v>
      </c>
      <c r="C3449" t="s">
        <v>8190</v>
      </c>
      <c r="D3449" s="11" t="s">
        <v>8191</v>
      </c>
      <c r="E3449" t="s">
        <v>122</v>
      </c>
    </row>
    <row r="3450" spans="1:5">
      <c r="A3450" s="11">
        <v>1821</v>
      </c>
      <c r="B3450" s="11">
        <v>90</v>
      </c>
      <c r="C3450" t="s">
        <v>4559</v>
      </c>
      <c r="D3450" s="11" t="s">
        <v>4560</v>
      </c>
      <c r="E3450" t="s">
        <v>122</v>
      </c>
    </row>
    <row r="3451" spans="1:5">
      <c r="A3451" s="11">
        <v>1303</v>
      </c>
      <c r="B3451" s="11">
        <v>156</v>
      </c>
      <c r="C3451" t="s">
        <v>1683</v>
      </c>
      <c r="D3451" s="11" t="s">
        <v>1684</v>
      </c>
      <c r="E3451" t="s">
        <v>122</v>
      </c>
    </row>
    <row r="3452" spans="1:5">
      <c r="A3452" s="11">
        <v>4138</v>
      </c>
      <c r="B3452" s="11">
        <v>0</v>
      </c>
      <c r="C3452" t="s">
        <v>8192</v>
      </c>
      <c r="D3452" s="11" t="s">
        <v>3656</v>
      </c>
      <c r="E3452" t="s">
        <v>2489</v>
      </c>
    </row>
    <row r="3453" spans="1:5">
      <c r="A3453" s="11">
        <v>1963</v>
      </c>
      <c r="B3453" s="11">
        <v>76</v>
      </c>
      <c r="C3453" t="s">
        <v>4561</v>
      </c>
      <c r="D3453" s="11" t="s">
        <v>4562</v>
      </c>
      <c r="E3453" t="s">
        <v>892</v>
      </c>
    </row>
    <row r="3454" spans="1:5">
      <c r="A3454" s="11">
        <v>4138</v>
      </c>
      <c r="B3454" s="11">
        <v>0</v>
      </c>
      <c r="C3454" t="s">
        <v>11231</v>
      </c>
      <c r="D3454" s="11" t="s">
        <v>11232</v>
      </c>
      <c r="E3454" t="s">
        <v>769</v>
      </c>
    </row>
    <row r="3455" spans="1:5">
      <c r="A3455" s="11">
        <v>487</v>
      </c>
      <c r="B3455" s="11">
        <v>509</v>
      </c>
      <c r="C3455" t="s">
        <v>4563</v>
      </c>
      <c r="D3455" s="11" t="s">
        <v>1999</v>
      </c>
      <c r="E3455" t="s">
        <v>769</v>
      </c>
    </row>
    <row r="3456" spans="1:5">
      <c r="A3456" s="11">
        <v>1486</v>
      </c>
      <c r="B3456" s="11">
        <v>127</v>
      </c>
      <c r="C3456" t="s">
        <v>11233</v>
      </c>
      <c r="D3456" s="11" t="s">
        <v>1796</v>
      </c>
      <c r="E3456" t="s">
        <v>176</v>
      </c>
    </row>
    <row r="3457" spans="1:5">
      <c r="A3457" s="11">
        <v>1551</v>
      </c>
      <c r="B3457" s="11">
        <v>120</v>
      </c>
      <c r="C3457" t="s">
        <v>11234</v>
      </c>
      <c r="D3457" s="11" t="s">
        <v>4564</v>
      </c>
      <c r="E3457" t="s">
        <v>762</v>
      </c>
    </row>
    <row r="3458" spans="1:5">
      <c r="A3458" s="11">
        <v>1055</v>
      </c>
      <c r="B3458" s="11">
        <v>206</v>
      </c>
      <c r="C3458" t="s">
        <v>1863</v>
      </c>
      <c r="D3458" s="11" t="s">
        <v>1864</v>
      </c>
      <c r="E3458" t="s">
        <v>751</v>
      </c>
    </row>
    <row r="3459" spans="1:5">
      <c r="A3459" s="11">
        <v>1646</v>
      </c>
      <c r="B3459" s="11">
        <v>106</v>
      </c>
      <c r="C3459" t="s">
        <v>4566</v>
      </c>
      <c r="D3459" s="11" t="s">
        <v>2875</v>
      </c>
      <c r="E3459" t="s">
        <v>138</v>
      </c>
    </row>
    <row r="3460" spans="1:5">
      <c r="A3460" s="11">
        <v>2528</v>
      </c>
      <c r="B3460" s="11">
        <v>34</v>
      </c>
      <c r="C3460" t="s">
        <v>4567</v>
      </c>
      <c r="D3460" s="11" t="s">
        <v>4568</v>
      </c>
      <c r="E3460" t="s">
        <v>138</v>
      </c>
    </row>
    <row r="3461" spans="1:5">
      <c r="A3461" s="11">
        <v>3896</v>
      </c>
      <c r="B3461" s="11">
        <v>2</v>
      </c>
      <c r="C3461" t="s">
        <v>11235</v>
      </c>
      <c r="D3461" s="11" t="s">
        <v>1064</v>
      </c>
      <c r="E3461" t="s">
        <v>271</v>
      </c>
    </row>
    <row r="3462" spans="1:5">
      <c r="A3462" s="11">
        <v>4017</v>
      </c>
      <c r="B3462" s="11">
        <v>1</v>
      </c>
      <c r="C3462" t="s">
        <v>8193</v>
      </c>
      <c r="D3462" s="11" t="s">
        <v>8194</v>
      </c>
      <c r="E3462" t="s">
        <v>740</v>
      </c>
    </row>
    <row r="3463" spans="1:5">
      <c r="A3463" s="11">
        <v>4138</v>
      </c>
      <c r="B3463" s="11">
        <v>0</v>
      </c>
      <c r="C3463" t="s">
        <v>11236</v>
      </c>
      <c r="D3463" s="11" t="s">
        <v>5866</v>
      </c>
      <c r="E3463" t="s">
        <v>845</v>
      </c>
    </row>
    <row r="3464" spans="1:5">
      <c r="A3464" s="11">
        <v>1503</v>
      </c>
      <c r="B3464" s="11">
        <v>125</v>
      </c>
      <c r="C3464" t="s">
        <v>4569</v>
      </c>
      <c r="D3464" s="11" t="s">
        <v>4570</v>
      </c>
      <c r="E3464" t="s">
        <v>128</v>
      </c>
    </row>
    <row r="3465" spans="1:5">
      <c r="A3465" s="11">
        <v>188</v>
      </c>
      <c r="B3465" s="11">
        <v>952</v>
      </c>
      <c r="C3465" t="s">
        <v>998</v>
      </c>
      <c r="D3465" s="11" t="s">
        <v>999</v>
      </c>
      <c r="E3465" t="s">
        <v>128</v>
      </c>
    </row>
    <row r="3466" spans="1:5">
      <c r="A3466" s="11">
        <v>4138</v>
      </c>
      <c r="B3466" s="11">
        <v>0</v>
      </c>
      <c r="C3466" t="s">
        <v>11237</v>
      </c>
      <c r="D3466" s="11" t="s">
        <v>7009</v>
      </c>
      <c r="E3466" t="s">
        <v>2312</v>
      </c>
    </row>
    <row r="3467" spans="1:5">
      <c r="A3467" s="11">
        <v>4138</v>
      </c>
      <c r="B3467" s="11">
        <v>0</v>
      </c>
      <c r="C3467" t="s">
        <v>11238</v>
      </c>
      <c r="D3467" s="11" t="s">
        <v>7942</v>
      </c>
      <c r="E3467" t="s">
        <v>169</v>
      </c>
    </row>
    <row r="3468" spans="1:5">
      <c r="A3468" s="11">
        <v>4138</v>
      </c>
      <c r="B3468" s="11">
        <v>0</v>
      </c>
      <c r="C3468" t="s">
        <v>11239</v>
      </c>
      <c r="D3468" s="11" t="s">
        <v>2229</v>
      </c>
      <c r="E3468" t="s">
        <v>1001</v>
      </c>
    </row>
    <row r="3469" spans="1:5">
      <c r="A3469" s="11">
        <v>1143</v>
      </c>
      <c r="B3469" s="11">
        <v>189</v>
      </c>
      <c r="C3469" t="s">
        <v>8195</v>
      </c>
      <c r="D3469" s="11" t="s">
        <v>4522</v>
      </c>
      <c r="E3469" t="s">
        <v>166</v>
      </c>
    </row>
    <row r="3470" spans="1:5">
      <c r="A3470" s="11">
        <v>4138</v>
      </c>
      <c r="B3470" s="11">
        <v>0</v>
      </c>
      <c r="C3470" t="s">
        <v>11240</v>
      </c>
      <c r="D3470" s="11" t="s">
        <v>3518</v>
      </c>
      <c r="E3470" t="s">
        <v>122</v>
      </c>
    </row>
    <row r="3471" spans="1:5">
      <c r="A3471" s="11">
        <v>4138</v>
      </c>
      <c r="B3471" s="11">
        <v>0</v>
      </c>
      <c r="C3471" t="s">
        <v>11241</v>
      </c>
      <c r="D3471" s="11" t="s">
        <v>11242</v>
      </c>
      <c r="E3471" t="s">
        <v>122</v>
      </c>
    </row>
    <row r="3472" spans="1:5">
      <c r="A3472" s="11">
        <v>737</v>
      </c>
      <c r="B3472" s="11">
        <v>322</v>
      </c>
      <c r="C3472" t="s">
        <v>4572</v>
      </c>
      <c r="D3472" s="11" t="s">
        <v>4359</v>
      </c>
      <c r="E3472" t="s">
        <v>754</v>
      </c>
    </row>
    <row r="3473" spans="1:5">
      <c r="A3473" s="11">
        <v>1983</v>
      </c>
      <c r="B3473" s="11">
        <v>74</v>
      </c>
      <c r="C3473" t="s">
        <v>8196</v>
      </c>
      <c r="D3473" s="11" t="s">
        <v>2382</v>
      </c>
      <c r="E3473" t="s">
        <v>742</v>
      </c>
    </row>
    <row r="3474" spans="1:5">
      <c r="A3474" s="11">
        <v>1543</v>
      </c>
      <c r="B3474" s="11">
        <v>121</v>
      </c>
      <c r="C3474" t="s">
        <v>4573</v>
      </c>
      <c r="D3474" s="11" t="s">
        <v>4574</v>
      </c>
      <c r="E3474" t="s">
        <v>144</v>
      </c>
    </row>
    <row r="3475" spans="1:5">
      <c r="A3475" s="11">
        <v>2665</v>
      </c>
      <c r="B3475" s="11">
        <v>28</v>
      </c>
      <c r="C3475" t="s">
        <v>8197</v>
      </c>
      <c r="D3475" s="11" t="s">
        <v>7080</v>
      </c>
      <c r="E3475" t="s">
        <v>758</v>
      </c>
    </row>
    <row r="3476" spans="1:5">
      <c r="A3476" s="11">
        <v>3612</v>
      </c>
      <c r="B3476" s="11">
        <v>5</v>
      </c>
      <c r="C3476" t="s">
        <v>11243</v>
      </c>
      <c r="D3476" s="11" t="s">
        <v>8822</v>
      </c>
      <c r="E3476" t="s">
        <v>122</v>
      </c>
    </row>
    <row r="3477" spans="1:5">
      <c r="A3477" s="11">
        <v>2957</v>
      </c>
      <c r="B3477" s="11">
        <v>18</v>
      </c>
      <c r="C3477" t="s">
        <v>11244</v>
      </c>
      <c r="D3477" s="11" t="s">
        <v>8822</v>
      </c>
      <c r="E3477" t="s">
        <v>122</v>
      </c>
    </row>
    <row r="3478" spans="1:5">
      <c r="A3478" s="11">
        <v>4138</v>
      </c>
      <c r="B3478" s="11">
        <v>0</v>
      </c>
      <c r="C3478" t="s">
        <v>8198</v>
      </c>
      <c r="D3478" s="11" t="s">
        <v>4394</v>
      </c>
      <c r="E3478" t="s">
        <v>2489</v>
      </c>
    </row>
    <row r="3479" spans="1:5">
      <c r="A3479" s="11">
        <v>4138</v>
      </c>
      <c r="B3479" s="11">
        <v>0</v>
      </c>
      <c r="C3479" t="s">
        <v>11245</v>
      </c>
      <c r="D3479" s="11" t="s">
        <v>2148</v>
      </c>
      <c r="E3479" t="s">
        <v>4178</v>
      </c>
    </row>
    <row r="3480" spans="1:5">
      <c r="A3480" s="11">
        <v>165</v>
      </c>
      <c r="B3480" s="11">
        <v>1012</v>
      </c>
      <c r="C3480" t="s">
        <v>1314</v>
      </c>
      <c r="D3480" s="11" t="s">
        <v>1315</v>
      </c>
      <c r="E3480" t="s">
        <v>142</v>
      </c>
    </row>
    <row r="3481" spans="1:5">
      <c r="A3481" s="11">
        <v>628</v>
      </c>
      <c r="B3481" s="11">
        <v>392</v>
      </c>
      <c r="C3481" t="s">
        <v>4575</v>
      </c>
      <c r="D3481" s="11" t="s">
        <v>4576</v>
      </c>
      <c r="E3481" t="s">
        <v>144</v>
      </c>
    </row>
    <row r="3482" spans="1:5">
      <c r="A3482" s="11">
        <v>1205</v>
      </c>
      <c r="B3482" s="11">
        <v>177</v>
      </c>
      <c r="C3482" t="s">
        <v>4577</v>
      </c>
      <c r="D3482" s="11" t="s">
        <v>4578</v>
      </c>
      <c r="E3482" t="s">
        <v>144</v>
      </c>
    </row>
    <row r="3483" spans="1:5">
      <c r="A3483" s="11">
        <v>737</v>
      </c>
      <c r="B3483" s="11">
        <v>322</v>
      </c>
      <c r="C3483" t="s">
        <v>4579</v>
      </c>
      <c r="D3483" s="11" t="s">
        <v>2473</v>
      </c>
      <c r="E3483" t="s">
        <v>1276</v>
      </c>
    </row>
    <row r="3484" spans="1:5">
      <c r="A3484" s="11">
        <v>769</v>
      </c>
      <c r="B3484" s="11">
        <v>308</v>
      </c>
      <c r="C3484" t="s">
        <v>1905</v>
      </c>
      <c r="D3484" s="11" t="s">
        <v>1119</v>
      </c>
      <c r="E3484" t="s">
        <v>127</v>
      </c>
    </row>
    <row r="3485" spans="1:5">
      <c r="A3485" s="11">
        <v>4138</v>
      </c>
      <c r="B3485" s="11">
        <v>0</v>
      </c>
      <c r="C3485" t="s">
        <v>8199</v>
      </c>
      <c r="D3485" s="11" t="s">
        <v>8200</v>
      </c>
      <c r="E3485" t="s">
        <v>128</v>
      </c>
    </row>
    <row r="3486" spans="1:5">
      <c r="A3486" s="11">
        <v>3896</v>
      </c>
      <c r="B3486" s="11">
        <v>2</v>
      </c>
      <c r="C3486" t="s">
        <v>11246</v>
      </c>
      <c r="D3486" s="11" t="s">
        <v>4060</v>
      </c>
      <c r="E3486" t="s">
        <v>128</v>
      </c>
    </row>
    <row r="3487" spans="1:5">
      <c r="A3487" s="11">
        <v>4138</v>
      </c>
      <c r="B3487" s="11">
        <v>0</v>
      </c>
      <c r="C3487" t="s">
        <v>8201</v>
      </c>
      <c r="D3487" s="11" t="s">
        <v>4544</v>
      </c>
      <c r="E3487" t="s">
        <v>1001</v>
      </c>
    </row>
    <row r="3488" spans="1:5">
      <c r="A3488" s="11">
        <v>1954</v>
      </c>
      <c r="B3488" s="11">
        <v>77</v>
      </c>
      <c r="C3488" t="s">
        <v>4580</v>
      </c>
      <c r="D3488" s="11" t="s">
        <v>2501</v>
      </c>
      <c r="E3488" t="s">
        <v>190</v>
      </c>
    </row>
    <row r="3489" spans="1:5">
      <c r="A3489" s="11">
        <v>1673</v>
      </c>
      <c r="B3489" s="11">
        <v>103</v>
      </c>
      <c r="C3489" t="s">
        <v>4581</v>
      </c>
      <c r="D3489" s="11" t="s">
        <v>2007</v>
      </c>
      <c r="E3489" t="s">
        <v>2574</v>
      </c>
    </row>
    <row r="3490" spans="1:5">
      <c r="A3490" s="11">
        <v>1954</v>
      </c>
      <c r="B3490" s="11">
        <v>77</v>
      </c>
      <c r="C3490" t="s">
        <v>11247</v>
      </c>
      <c r="D3490" s="11" t="s">
        <v>11248</v>
      </c>
      <c r="E3490" t="s">
        <v>768</v>
      </c>
    </row>
    <row r="3491" spans="1:5">
      <c r="A3491" s="11">
        <v>1726</v>
      </c>
      <c r="B3491" s="11">
        <v>99</v>
      </c>
      <c r="C3491" t="s">
        <v>4582</v>
      </c>
      <c r="D3491" s="11" t="s">
        <v>2542</v>
      </c>
      <c r="E3491" t="s">
        <v>124</v>
      </c>
    </row>
    <row r="3492" spans="1:5">
      <c r="A3492" s="11">
        <v>4138</v>
      </c>
      <c r="B3492" s="11">
        <v>0</v>
      </c>
      <c r="C3492" t="s">
        <v>8202</v>
      </c>
      <c r="D3492" s="11" t="s">
        <v>5824</v>
      </c>
      <c r="E3492" t="s">
        <v>238</v>
      </c>
    </row>
    <row r="3493" spans="1:5">
      <c r="A3493" s="11">
        <v>3709</v>
      </c>
      <c r="B3493" s="11">
        <v>4</v>
      </c>
      <c r="C3493" t="s">
        <v>11249</v>
      </c>
      <c r="D3493" s="11" t="s">
        <v>4122</v>
      </c>
      <c r="E3493" t="s">
        <v>142</v>
      </c>
    </row>
    <row r="3494" spans="1:5">
      <c r="A3494" s="11">
        <v>4138</v>
      </c>
      <c r="B3494" s="11">
        <v>0</v>
      </c>
      <c r="C3494" t="s">
        <v>8203</v>
      </c>
      <c r="D3494" s="11" t="s">
        <v>3872</v>
      </c>
      <c r="E3494" t="s">
        <v>124</v>
      </c>
    </row>
    <row r="3495" spans="1:5">
      <c r="A3495" s="11">
        <v>434</v>
      </c>
      <c r="B3495" s="11">
        <v>555</v>
      </c>
      <c r="C3495" t="s">
        <v>4583</v>
      </c>
      <c r="D3495" s="11" t="s">
        <v>4584</v>
      </c>
      <c r="E3495" t="s">
        <v>122</v>
      </c>
    </row>
    <row r="3496" spans="1:5">
      <c r="A3496" s="11">
        <v>1038</v>
      </c>
      <c r="B3496" s="11">
        <v>210</v>
      </c>
      <c r="C3496" t="s">
        <v>4585</v>
      </c>
      <c r="D3496" s="11" t="s">
        <v>2787</v>
      </c>
      <c r="E3496" t="s">
        <v>2489</v>
      </c>
    </row>
    <row r="3497" spans="1:5">
      <c r="A3497" s="11">
        <v>4138</v>
      </c>
      <c r="B3497" s="11">
        <v>0</v>
      </c>
      <c r="C3497" t="s">
        <v>8204</v>
      </c>
      <c r="D3497" s="11" t="s">
        <v>4631</v>
      </c>
      <c r="E3497" t="s">
        <v>1880</v>
      </c>
    </row>
    <row r="3498" spans="1:5">
      <c r="A3498" s="11">
        <v>4138</v>
      </c>
      <c r="B3498" s="11">
        <v>0</v>
      </c>
      <c r="C3498" t="s">
        <v>11250</v>
      </c>
      <c r="D3498" s="11" t="s">
        <v>11251</v>
      </c>
      <c r="E3498" t="s">
        <v>122</v>
      </c>
    </row>
    <row r="3499" spans="1:5">
      <c r="A3499" s="11">
        <v>4138</v>
      </c>
      <c r="B3499" s="11">
        <v>0</v>
      </c>
      <c r="C3499" t="s">
        <v>8205</v>
      </c>
      <c r="D3499" s="11" t="s">
        <v>2030</v>
      </c>
      <c r="E3499" t="s">
        <v>124</v>
      </c>
    </row>
    <row r="3500" spans="1:5">
      <c r="A3500" s="11">
        <v>2639</v>
      </c>
      <c r="B3500" s="11">
        <v>29</v>
      </c>
      <c r="C3500" t="s">
        <v>11252</v>
      </c>
      <c r="D3500" s="11" t="s">
        <v>5477</v>
      </c>
      <c r="E3500" t="s">
        <v>184</v>
      </c>
    </row>
    <row r="3501" spans="1:5">
      <c r="A3501" s="11">
        <v>2096</v>
      </c>
      <c r="B3501" s="11">
        <v>64</v>
      </c>
      <c r="C3501" t="s">
        <v>4587</v>
      </c>
      <c r="D3501" s="11" t="s">
        <v>4588</v>
      </c>
      <c r="E3501" t="s">
        <v>2570</v>
      </c>
    </row>
    <row r="3502" spans="1:5">
      <c r="A3502" s="11">
        <v>4138</v>
      </c>
      <c r="B3502" s="11">
        <v>0</v>
      </c>
      <c r="C3502" t="s">
        <v>11253</v>
      </c>
      <c r="D3502" s="11" t="s">
        <v>3518</v>
      </c>
      <c r="E3502" t="s">
        <v>142</v>
      </c>
    </row>
    <row r="3503" spans="1:5">
      <c r="A3503" s="11">
        <v>4138</v>
      </c>
      <c r="B3503" s="11">
        <v>0</v>
      </c>
      <c r="C3503" t="s">
        <v>4589</v>
      </c>
      <c r="D3503" s="11" t="s">
        <v>8206</v>
      </c>
      <c r="E3503" t="s">
        <v>765</v>
      </c>
    </row>
    <row r="3504" spans="1:5">
      <c r="A3504" s="11">
        <v>441</v>
      </c>
      <c r="B3504" s="11">
        <v>550</v>
      </c>
      <c r="C3504" t="s">
        <v>11254</v>
      </c>
      <c r="D3504" s="11" t="s">
        <v>11255</v>
      </c>
      <c r="E3504" t="s">
        <v>269</v>
      </c>
    </row>
    <row r="3505" spans="1:5">
      <c r="A3505" s="11">
        <v>514</v>
      </c>
      <c r="B3505" s="11">
        <v>476</v>
      </c>
      <c r="C3505" t="s">
        <v>4591</v>
      </c>
      <c r="D3505" s="11" t="s">
        <v>2858</v>
      </c>
      <c r="E3505" t="s">
        <v>845</v>
      </c>
    </row>
    <row r="3506" spans="1:5">
      <c r="A3506" s="11">
        <v>3386</v>
      </c>
      <c r="B3506" s="11">
        <v>8</v>
      </c>
      <c r="C3506" t="s">
        <v>4592</v>
      </c>
      <c r="D3506" s="11" t="s">
        <v>4593</v>
      </c>
      <c r="E3506" t="s">
        <v>740</v>
      </c>
    </row>
    <row r="3507" spans="1:5">
      <c r="A3507" s="11">
        <v>2592</v>
      </c>
      <c r="B3507" s="11">
        <v>31</v>
      </c>
      <c r="C3507" t="s">
        <v>11256</v>
      </c>
      <c r="D3507" s="11" t="s">
        <v>3048</v>
      </c>
      <c r="E3507" t="s">
        <v>8348</v>
      </c>
    </row>
    <row r="3508" spans="1:5">
      <c r="A3508" s="11">
        <v>1464</v>
      </c>
      <c r="B3508" s="11">
        <v>131</v>
      </c>
      <c r="C3508" t="s">
        <v>11257</v>
      </c>
      <c r="D3508" s="11" t="s">
        <v>3856</v>
      </c>
      <c r="E3508" t="s">
        <v>204</v>
      </c>
    </row>
    <row r="3509" spans="1:5">
      <c r="A3509" s="11">
        <v>2035</v>
      </c>
      <c r="B3509" s="11">
        <v>69</v>
      </c>
      <c r="C3509" t="s">
        <v>4594</v>
      </c>
      <c r="D3509" s="11" t="s">
        <v>683</v>
      </c>
      <c r="E3509" t="s">
        <v>997</v>
      </c>
    </row>
    <row r="3510" spans="1:5">
      <c r="A3510" s="11">
        <v>1128</v>
      </c>
      <c r="B3510" s="11">
        <v>193</v>
      </c>
      <c r="C3510" t="s">
        <v>11258</v>
      </c>
      <c r="D3510" s="11" t="s">
        <v>11259</v>
      </c>
      <c r="E3510" t="s">
        <v>122</v>
      </c>
    </row>
    <row r="3511" spans="1:5">
      <c r="A3511" s="11">
        <v>224</v>
      </c>
      <c r="B3511" s="11">
        <v>884</v>
      </c>
      <c r="C3511" t="s">
        <v>4595</v>
      </c>
      <c r="D3511" s="11" t="s">
        <v>4596</v>
      </c>
      <c r="E3511" t="s">
        <v>128</v>
      </c>
    </row>
    <row r="3512" spans="1:5">
      <c r="A3512" s="11">
        <v>4017</v>
      </c>
      <c r="B3512" s="11">
        <v>1</v>
      </c>
      <c r="C3512" t="s">
        <v>8207</v>
      </c>
      <c r="D3512" s="11" t="s">
        <v>2468</v>
      </c>
      <c r="E3512" t="s">
        <v>565</v>
      </c>
    </row>
    <row r="3513" spans="1:5">
      <c r="A3513" s="11">
        <v>2693</v>
      </c>
      <c r="B3513" s="11">
        <v>27</v>
      </c>
      <c r="C3513" t="s">
        <v>8208</v>
      </c>
      <c r="D3513" s="11" t="s">
        <v>6896</v>
      </c>
      <c r="E3513" t="s">
        <v>769</v>
      </c>
    </row>
    <row r="3514" spans="1:5">
      <c r="A3514" s="11">
        <v>1495</v>
      </c>
      <c r="B3514" s="11">
        <v>126</v>
      </c>
      <c r="C3514" t="s">
        <v>8209</v>
      </c>
      <c r="D3514" s="11" t="s">
        <v>6150</v>
      </c>
      <c r="E3514" t="s">
        <v>1095</v>
      </c>
    </row>
    <row r="3515" spans="1:5">
      <c r="A3515" s="11">
        <v>124</v>
      </c>
      <c r="B3515" s="11">
        <v>1141</v>
      </c>
      <c r="C3515" t="s">
        <v>1685</v>
      </c>
      <c r="D3515" s="11" t="s">
        <v>1686</v>
      </c>
      <c r="E3515" t="s">
        <v>122</v>
      </c>
    </row>
    <row r="3516" spans="1:5">
      <c r="A3516" s="11">
        <v>88</v>
      </c>
      <c r="B3516" s="11">
        <v>1283</v>
      </c>
      <c r="C3516" t="s">
        <v>777</v>
      </c>
      <c r="D3516" s="11" t="s">
        <v>958</v>
      </c>
      <c r="E3516" t="s">
        <v>130</v>
      </c>
    </row>
    <row r="3517" spans="1:5">
      <c r="A3517" s="11">
        <v>4138</v>
      </c>
      <c r="B3517" s="11">
        <v>0</v>
      </c>
      <c r="C3517" t="s">
        <v>777</v>
      </c>
      <c r="D3517" s="11" t="s">
        <v>2898</v>
      </c>
      <c r="E3517" t="s">
        <v>128</v>
      </c>
    </row>
    <row r="3518" spans="1:5">
      <c r="A3518" s="11">
        <v>4138</v>
      </c>
      <c r="B3518" s="11">
        <v>0</v>
      </c>
      <c r="C3518" t="s">
        <v>1687</v>
      </c>
      <c r="D3518" s="11" t="s">
        <v>2991</v>
      </c>
      <c r="E3518" t="s">
        <v>992</v>
      </c>
    </row>
    <row r="3519" spans="1:5">
      <c r="A3519" s="11">
        <v>1543</v>
      </c>
      <c r="B3519" s="11">
        <v>121</v>
      </c>
      <c r="C3519" t="s">
        <v>4598</v>
      </c>
      <c r="D3519" s="11" t="s">
        <v>2111</v>
      </c>
      <c r="E3519" t="s">
        <v>1441</v>
      </c>
    </row>
    <row r="3520" spans="1:5">
      <c r="A3520" s="11">
        <v>3612</v>
      </c>
      <c r="B3520" s="11">
        <v>5</v>
      </c>
      <c r="C3520" t="s">
        <v>1924</v>
      </c>
      <c r="D3520" s="11" t="s">
        <v>2404</v>
      </c>
      <c r="E3520" t="s">
        <v>789</v>
      </c>
    </row>
    <row r="3521" spans="1:5">
      <c r="A3521" s="11">
        <v>2192</v>
      </c>
      <c r="B3521" s="11">
        <v>56</v>
      </c>
      <c r="C3521" t="s">
        <v>8210</v>
      </c>
      <c r="D3521" s="11" t="s">
        <v>5620</v>
      </c>
      <c r="E3521" t="s">
        <v>742</v>
      </c>
    </row>
    <row r="3522" spans="1:5">
      <c r="A3522" s="11">
        <v>1268</v>
      </c>
      <c r="B3522" s="11">
        <v>164</v>
      </c>
      <c r="C3522" t="s">
        <v>4599</v>
      </c>
      <c r="D3522" s="11" t="s">
        <v>2258</v>
      </c>
      <c r="E3522" t="s">
        <v>758</v>
      </c>
    </row>
    <row r="3523" spans="1:5">
      <c r="A3523" s="11">
        <v>4017</v>
      </c>
      <c r="B3523" s="11">
        <v>1</v>
      </c>
      <c r="C3523" t="s">
        <v>1833</v>
      </c>
      <c r="D3523" s="11" t="s">
        <v>3717</v>
      </c>
      <c r="E3523" t="s">
        <v>3088</v>
      </c>
    </row>
    <row r="3524" spans="1:5">
      <c r="A3524" s="11">
        <v>1884</v>
      </c>
      <c r="B3524" s="11">
        <v>83</v>
      </c>
      <c r="C3524" t="s">
        <v>4600</v>
      </c>
      <c r="D3524" s="11" t="s">
        <v>4601</v>
      </c>
      <c r="E3524" t="s">
        <v>134</v>
      </c>
    </row>
    <row r="3525" spans="1:5">
      <c r="A3525" s="11">
        <v>1375</v>
      </c>
      <c r="B3525" s="11">
        <v>145</v>
      </c>
      <c r="C3525" t="s">
        <v>2004</v>
      </c>
      <c r="D3525" s="11" t="s">
        <v>3365</v>
      </c>
      <c r="E3525" t="s">
        <v>122</v>
      </c>
    </row>
    <row r="3526" spans="1:5">
      <c r="A3526" s="11">
        <v>3159</v>
      </c>
      <c r="B3526" s="11">
        <v>12</v>
      </c>
      <c r="C3526" t="s">
        <v>8211</v>
      </c>
      <c r="D3526" s="11" t="s">
        <v>3987</v>
      </c>
      <c r="E3526" t="s">
        <v>10240</v>
      </c>
    </row>
    <row r="3527" spans="1:5">
      <c r="A3527" s="11">
        <v>4017</v>
      </c>
      <c r="B3527" s="11">
        <v>1</v>
      </c>
      <c r="C3527" t="s">
        <v>8211</v>
      </c>
      <c r="D3527" s="11" t="s">
        <v>3030</v>
      </c>
      <c r="E3527" t="s">
        <v>139</v>
      </c>
    </row>
    <row r="3528" spans="1:5">
      <c r="A3528" s="11">
        <v>4138</v>
      </c>
      <c r="B3528" s="11">
        <v>0</v>
      </c>
      <c r="C3528" t="s">
        <v>8211</v>
      </c>
      <c r="D3528" s="11" t="s">
        <v>11260</v>
      </c>
      <c r="E3528" t="s">
        <v>128</v>
      </c>
    </row>
    <row r="3529" spans="1:5">
      <c r="A3529" s="11">
        <v>1464</v>
      </c>
      <c r="B3529" s="11">
        <v>131</v>
      </c>
      <c r="C3529" t="s">
        <v>4602</v>
      </c>
      <c r="D3529" s="11" t="s">
        <v>4603</v>
      </c>
      <c r="E3529" t="s">
        <v>1245</v>
      </c>
    </row>
    <row r="3530" spans="1:5">
      <c r="A3530" s="11">
        <v>2347</v>
      </c>
      <c r="B3530" s="11">
        <v>45</v>
      </c>
      <c r="C3530" t="s">
        <v>8212</v>
      </c>
      <c r="D3530" s="11" t="s">
        <v>2438</v>
      </c>
      <c r="E3530" t="s">
        <v>768</v>
      </c>
    </row>
    <row r="3531" spans="1:5">
      <c r="A3531" s="11">
        <v>1149</v>
      </c>
      <c r="B3531" s="11">
        <v>188</v>
      </c>
      <c r="C3531" t="s">
        <v>1939</v>
      </c>
      <c r="D3531" s="11" t="s">
        <v>8213</v>
      </c>
      <c r="E3531" t="s">
        <v>2443</v>
      </c>
    </row>
    <row r="3532" spans="1:5">
      <c r="A3532" s="11">
        <v>2177</v>
      </c>
      <c r="B3532" s="11">
        <v>57</v>
      </c>
      <c r="C3532" t="s">
        <v>1939</v>
      </c>
      <c r="D3532" s="11" t="s">
        <v>4604</v>
      </c>
      <c r="E3532" t="s">
        <v>565</v>
      </c>
    </row>
    <row r="3533" spans="1:5">
      <c r="A3533" s="11">
        <v>1673</v>
      </c>
      <c r="B3533" s="11">
        <v>103</v>
      </c>
      <c r="C3533" t="s">
        <v>1317</v>
      </c>
      <c r="D3533" s="11" t="s">
        <v>4605</v>
      </c>
      <c r="E3533" t="s">
        <v>122</v>
      </c>
    </row>
    <row r="3534" spans="1:5">
      <c r="A3534" s="11">
        <v>1533</v>
      </c>
      <c r="B3534" s="11">
        <v>122</v>
      </c>
      <c r="C3534" t="s">
        <v>4606</v>
      </c>
      <c r="D3534" s="11" t="s">
        <v>4608</v>
      </c>
      <c r="E3534" t="s">
        <v>758</v>
      </c>
    </row>
    <row r="3535" spans="1:5">
      <c r="A3535" s="11">
        <v>1610</v>
      </c>
      <c r="B3535" s="11">
        <v>110</v>
      </c>
      <c r="C3535" t="s">
        <v>4606</v>
      </c>
      <c r="D3535" s="11" t="s">
        <v>4607</v>
      </c>
      <c r="E3535" t="s">
        <v>2570</v>
      </c>
    </row>
    <row r="3536" spans="1:5">
      <c r="A3536" s="11">
        <v>868</v>
      </c>
      <c r="B3536" s="11">
        <v>268</v>
      </c>
      <c r="C3536" t="s">
        <v>4609</v>
      </c>
      <c r="D3536" s="11" t="s">
        <v>2262</v>
      </c>
      <c r="E3536" t="s">
        <v>122</v>
      </c>
    </row>
    <row r="3537" spans="1:5">
      <c r="A3537" s="11">
        <v>4138</v>
      </c>
      <c r="B3537" s="11">
        <v>0</v>
      </c>
      <c r="C3537" t="s">
        <v>11261</v>
      </c>
      <c r="D3537" s="11" t="s">
        <v>11262</v>
      </c>
      <c r="E3537" t="s">
        <v>128</v>
      </c>
    </row>
    <row r="3538" spans="1:5">
      <c r="A3538" s="11">
        <v>4138</v>
      </c>
      <c r="B3538" s="11">
        <v>0</v>
      </c>
      <c r="C3538" t="s">
        <v>11263</v>
      </c>
      <c r="D3538" s="11" t="s">
        <v>9723</v>
      </c>
      <c r="E3538" t="s">
        <v>128</v>
      </c>
    </row>
    <row r="3539" spans="1:5">
      <c r="A3539" s="11">
        <v>4017</v>
      </c>
      <c r="B3539" s="11">
        <v>1</v>
      </c>
      <c r="C3539" t="s">
        <v>11264</v>
      </c>
      <c r="D3539" s="11" t="s">
        <v>11265</v>
      </c>
      <c r="E3539" t="s">
        <v>175</v>
      </c>
    </row>
    <row r="3540" spans="1:5">
      <c r="A3540" s="11">
        <v>3896</v>
      </c>
      <c r="B3540" s="11">
        <v>2</v>
      </c>
      <c r="C3540" t="s">
        <v>8214</v>
      </c>
      <c r="D3540" s="11" t="s">
        <v>2409</v>
      </c>
      <c r="E3540" t="s">
        <v>162</v>
      </c>
    </row>
    <row r="3541" spans="1:5">
      <c r="A3541" s="11">
        <v>2123</v>
      </c>
      <c r="B3541" s="11">
        <v>62</v>
      </c>
      <c r="C3541" t="s">
        <v>8215</v>
      </c>
      <c r="D3541" s="11" t="s">
        <v>2124</v>
      </c>
      <c r="E3541" t="s">
        <v>412</v>
      </c>
    </row>
    <row r="3542" spans="1:5">
      <c r="A3542" s="11">
        <v>3159</v>
      </c>
      <c r="B3542" s="11">
        <v>12</v>
      </c>
      <c r="C3542" t="s">
        <v>11266</v>
      </c>
      <c r="D3542" s="11" t="s">
        <v>5225</v>
      </c>
      <c r="E3542" t="s">
        <v>814</v>
      </c>
    </row>
    <row r="3543" spans="1:5">
      <c r="A3543" s="11">
        <v>4138</v>
      </c>
      <c r="B3543" s="11">
        <v>0</v>
      </c>
      <c r="C3543" t="s">
        <v>11267</v>
      </c>
      <c r="D3543" s="11" t="s">
        <v>11268</v>
      </c>
      <c r="E3543" t="s">
        <v>769</v>
      </c>
    </row>
    <row r="3544" spans="1:5">
      <c r="A3544" s="11">
        <v>707</v>
      </c>
      <c r="B3544" s="11">
        <v>338</v>
      </c>
      <c r="C3544" t="s">
        <v>4611</v>
      </c>
      <c r="D3544" s="11" t="s">
        <v>2615</v>
      </c>
      <c r="E3544" t="s">
        <v>122</v>
      </c>
    </row>
    <row r="3545" spans="1:5">
      <c r="A3545" s="11">
        <v>1940</v>
      </c>
      <c r="B3545" s="11">
        <v>78</v>
      </c>
      <c r="C3545" t="s">
        <v>11269</v>
      </c>
      <c r="D3545" s="11" t="s">
        <v>2526</v>
      </c>
      <c r="E3545" t="s">
        <v>145</v>
      </c>
    </row>
    <row r="3546" spans="1:5">
      <c r="A3546" s="11">
        <v>4138</v>
      </c>
      <c r="B3546" s="11">
        <v>0</v>
      </c>
      <c r="C3546" t="s">
        <v>11270</v>
      </c>
      <c r="D3546" s="11" t="s">
        <v>8273</v>
      </c>
      <c r="E3546" t="s">
        <v>128</v>
      </c>
    </row>
    <row r="3547" spans="1:5">
      <c r="A3547" s="11">
        <v>3896</v>
      </c>
      <c r="B3547" s="11">
        <v>2</v>
      </c>
      <c r="C3547" t="s">
        <v>11271</v>
      </c>
      <c r="D3547" s="11" t="s">
        <v>7477</v>
      </c>
      <c r="E3547" t="s">
        <v>1131</v>
      </c>
    </row>
    <row r="3548" spans="1:5">
      <c r="A3548" s="11">
        <v>3024</v>
      </c>
      <c r="B3548" s="11">
        <v>16</v>
      </c>
      <c r="C3548" t="s">
        <v>4612</v>
      </c>
      <c r="D3548" s="11" t="s">
        <v>2022</v>
      </c>
      <c r="E3548" t="s">
        <v>1131</v>
      </c>
    </row>
    <row r="3549" spans="1:5">
      <c r="A3549" s="11">
        <v>3118</v>
      </c>
      <c r="B3549" s="11">
        <v>13</v>
      </c>
      <c r="C3549" t="s">
        <v>11272</v>
      </c>
      <c r="D3549" s="11" t="s">
        <v>11273</v>
      </c>
      <c r="E3549" t="s">
        <v>128</v>
      </c>
    </row>
    <row r="3550" spans="1:5">
      <c r="A3550" s="11">
        <v>238</v>
      </c>
      <c r="B3550" s="11">
        <v>848</v>
      </c>
      <c r="C3550" t="s">
        <v>1318</v>
      </c>
      <c r="D3550" s="11" t="s">
        <v>1319</v>
      </c>
      <c r="E3550" t="s">
        <v>162</v>
      </c>
    </row>
    <row r="3551" spans="1:5">
      <c r="A3551" s="11">
        <v>1907</v>
      </c>
      <c r="B3551" s="11">
        <v>81</v>
      </c>
      <c r="C3551" t="s">
        <v>4613</v>
      </c>
      <c r="D3551" s="11" t="s">
        <v>3057</v>
      </c>
      <c r="E3551" t="s">
        <v>997</v>
      </c>
    </row>
    <row r="3552" spans="1:5">
      <c r="A3552" s="11">
        <v>2565</v>
      </c>
      <c r="B3552" s="11">
        <v>32</v>
      </c>
      <c r="C3552" t="s">
        <v>4614</v>
      </c>
      <c r="D3552" s="11" t="s">
        <v>3551</v>
      </c>
      <c r="E3552" t="s">
        <v>997</v>
      </c>
    </row>
    <row r="3553" spans="1:5">
      <c r="A3553" s="11">
        <v>1067</v>
      </c>
      <c r="B3553" s="11">
        <v>205</v>
      </c>
      <c r="C3553" t="s">
        <v>8216</v>
      </c>
      <c r="D3553" s="11" t="s">
        <v>8217</v>
      </c>
      <c r="E3553" t="s">
        <v>135</v>
      </c>
    </row>
    <row r="3554" spans="1:5">
      <c r="A3554" s="11">
        <v>1349</v>
      </c>
      <c r="B3554" s="11">
        <v>150</v>
      </c>
      <c r="C3554" t="s">
        <v>506</v>
      </c>
      <c r="D3554" s="11" t="s">
        <v>2359</v>
      </c>
      <c r="E3554" t="s">
        <v>122</v>
      </c>
    </row>
    <row r="3555" spans="1:5">
      <c r="A3555" s="11">
        <v>4138</v>
      </c>
      <c r="B3555" s="11">
        <v>0</v>
      </c>
      <c r="C3555" t="s">
        <v>11274</v>
      </c>
      <c r="D3555" s="11" t="s">
        <v>6227</v>
      </c>
      <c r="E3555" t="s">
        <v>7837</v>
      </c>
    </row>
    <row r="3556" spans="1:5">
      <c r="A3556" s="11">
        <v>3323</v>
      </c>
      <c r="B3556" s="11">
        <v>9</v>
      </c>
      <c r="C3556" t="s">
        <v>4615</v>
      </c>
      <c r="D3556" s="11" t="s">
        <v>4616</v>
      </c>
      <c r="E3556" t="s">
        <v>2863</v>
      </c>
    </row>
    <row r="3557" spans="1:5">
      <c r="A3557" s="11">
        <v>4138</v>
      </c>
      <c r="B3557" s="11">
        <v>0</v>
      </c>
      <c r="C3557" t="s">
        <v>4615</v>
      </c>
      <c r="D3557" s="11" t="s">
        <v>4969</v>
      </c>
      <c r="E3557" t="s">
        <v>1001</v>
      </c>
    </row>
    <row r="3558" spans="1:5">
      <c r="A3558" s="11">
        <v>971</v>
      </c>
      <c r="B3558" s="11">
        <v>230</v>
      </c>
      <c r="C3558" t="s">
        <v>8218</v>
      </c>
      <c r="D3558" s="11" t="s">
        <v>8219</v>
      </c>
      <c r="E3558" t="s">
        <v>756</v>
      </c>
    </row>
    <row r="3559" spans="1:5">
      <c r="A3559" s="11">
        <v>373</v>
      </c>
      <c r="B3559" s="11">
        <v>627</v>
      </c>
      <c r="C3559" t="s">
        <v>4617</v>
      </c>
      <c r="D3559" s="11" t="s">
        <v>1485</v>
      </c>
      <c r="E3559" t="s">
        <v>133</v>
      </c>
    </row>
    <row r="3560" spans="1:5">
      <c r="A3560" s="11">
        <v>1774</v>
      </c>
      <c r="B3560" s="11">
        <v>94</v>
      </c>
      <c r="C3560" t="s">
        <v>4618</v>
      </c>
      <c r="D3560" s="11" t="s">
        <v>4619</v>
      </c>
      <c r="E3560" t="s">
        <v>1172</v>
      </c>
    </row>
    <row r="3561" spans="1:5">
      <c r="A3561" s="11">
        <v>2270</v>
      </c>
      <c r="B3561" s="11">
        <v>50</v>
      </c>
      <c r="C3561" t="s">
        <v>4620</v>
      </c>
      <c r="D3561" s="11" t="s">
        <v>4621</v>
      </c>
      <c r="E3561" t="s">
        <v>996</v>
      </c>
    </row>
    <row r="3562" spans="1:5">
      <c r="A3562" s="11">
        <v>4138</v>
      </c>
      <c r="B3562" s="11">
        <v>0</v>
      </c>
      <c r="C3562" t="s">
        <v>11275</v>
      </c>
      <c r="D3562" s="11" t="s">
        <v>10864</v>
      </c>
      <c r="E3562" t="s">
        <v>997</v>
      </c>
    </row>
    <row r="3563" spans="1:5">
      <c r="A3563" s="11">
        <v>3612</v>
      </c>
      <c r="B3563" s="11">
        <v>5</v>
      </c>
      <c r="C3563" t="s">
        <v>11276</v>
      </c>
      <c r="D3563" s="11" t="s">
        <v>3899</v>
      </c>
      <c r="E3563" t="s">
        <v>1131</v>
      </c>
    </row>
    <row r="3564" spans="1:5">
      <c r="A3564" s="11">
        <v>4138</v>
      </c>
      <c r="B3564" s="11">
        <v>0</v>
      </c>
      <c r="C3564" t="s">
        <v>8220</v>
      </c>
      <c r="D3564" s="11" t="s">
        <v>6246</v>
      </c>
      <c r="E3564" t="s">
        <v>769</v>
      </c>
    </row>
    <row r="3565" spans="1:5">
      <c r="A3565" s="11">
        <v>656</v>
      </c>
      <c r="B3565" s="11">
        <v>371</v>
      </c>
      <c r="C3565" t="s">
        <v>4623</v>
      </c>
      <c r="D3565" s="11" t="s">
        <v>798</v>
      </c>
      <c r="E3565" t="s">
        <v>127</v>
      </c>
    </row>
    <row r="3566" spans="1:5">
      <c r="A3566" s="11">
        <v>3159</v>
      </c>
      <c r="B3566" s="11">
        <v>12</v>
      </c>
      <c r="C3566" t="s">
        <v>11277</v>
      </c>
      <c r="D3566" s="11" t="s">
        <v>11278</v>
      </c>
      <c r="E3566" t="s">
        <v>190</v>
      </c>
    </row>
    <row r="3567" spans="1:5">
      <c r="A3567" s="11">
        <v>2391</v>
      </c>
      <c r="B3567" s="11">
        <v>42</v>
      </c>
      <c r="C3567" t="s">
        <v>8221</v>
      </c>
      <c r="D3567" s="11" t="s">
        <v>8222</v>
      </c>
      <c r="E3567" t="s">
        <v>2630</v>
      </c>
    </row>
    <row r="3568" spans="1:5">
      <c r="A3568" s="11">
        <v>3159</v>
      </c>
      <c r="B3568" s="11">
        <v>12</v>
      </c>
      <c r="C3568" t="s">
        <v>4625</v>
      </c>
      <c r="D3568" s="11" t="s">
        <v>3722</v>
      </c>
      <c r="E3568" t="s">
        <v>128</v>
      </c>
    </row>
    <row r="3569" spans="1:5">
      <c r="A3569" s="11">
        <v>1940</v>
      </c>
      <c r="B3569" s="11">
        <v>78</v>
      </c>
      <c r="C3569" t="s">
        <v>4626</v>
      </c>
      <c r="D3569" s="11" t="s">
        <v>4627</v>
      </c>
      <c r="E3569" t="s">
        <v>184</v>
      </c>
    </row>
    <row r="3570" spans="1:5">
      <c r="A3570" s="11">
        <v>1821</v>
      </c>
      <c r="B3570" s="11">
        <v>90</v>
      </c>
      <c r="C3570" t="s">
        <v>8223</v>
      </c>
      <c r="D3570" s="11" t="s">
        <v>5598</v>
      </c>
      <c r="E3570" t="s">
        <v>184</v>
      </c>
    </row>
    <row r="3571" spans="1:5">
      <c r="A3571" s="11">
        <v>2053</v>
      </c>
      <c r="B3571" s="11">
        <v>67</v>
      </c>
      <c r="C3571" t="s">
        <v>11279</v>
      </c>
      <c r="D3571" s="11" t="s">
        <v>3629</v>
      </c>
      <c r="E3571" t="s">
        <v>11280</v>
      </c>
    </row>
    <row r="3572" spans="1:5">
      <c r="A3572" s="11">
        <v>880</v>
      </c>
      <c r="B3572" s="11">
        <v>263</v>
      </c>
      <c r="C3572" t="s">
        <v>1692</v>
      </c>
      <c r="D3572" s="11" t="s">
        <v>11</v>
      </c>
      <c r="E3572" t="s">
        <v>131</v>
      </c>
    </row>
    <row r="3573" spans="1:5">
      <c r="A3573" s="11">
        <v>4138</v>
      </c>
      <c r="B3573" s="11">
        <v>0</v>
      </c>
      <c r="C3573" t="s">
        <v>4628</v>
      </c>
      <c r="D3573" s="11" t="s">
        <v>4629</v>
      </c>
      <c r="E3573" t="s">
        <v>2072</v>
      </c>
    </row>
    <row r="3574" spans="1:5">
      <c r="A3574" s="11">
        <v>3518</v>
      </c>
      <c r="B3574" s="11">
        <v>6</v>
      </c>
      <c r="C3574" t="s">
        <v>11281</v>
      </c>
      <c r="D3574" s="11" t="s">
        <v>4568</v>
      </c>
      <c r="E3574" t="s">
        <v>10022</v>
      </c>
    </row>
    <row r="3575" spans="1:5">
      <c r="A3575" s="11">
        <v>2957</v>
      </c>
      <c r="B3575" s="11">
        <v>18</v>
      </c>
      <c r="C3575" t="s">
        <v>11282</v>
      </c>
      <c r="D3575" s="11" t="s">
        <v>2736</v>
      </c>
      <c r="E3575" t="s">
        <v>2924</v>
      </c>
    </row>
    <row r="3576" spans="1:5">
      <c r="A3576" s="11">
        <v>3612</v>
      </c>
      <c r="B3576" s="11">
        <v>5</v>
      </c>
      <c r="C3576" t="s">
        <v>8224</v>
      </c>
      <c r="D3576" s="11" t="s">
        <v>10404</v>
      </c>
      <c r="E3576" t="s">
        <v>710</v>
      </c>
    </row>
    <row r="3577" spans="1:5">
      <c r="A3577" s="11">
        <v>2362</v>
      </c>
      <c r="B3577" s="11">
        <v>44</v>
      </c>
      <c r="C3577" t="s">
        <v>4630</v>
      </c>
      <c r="D3577" s="11" t="s">
        <v>4631</v>
      </c>
      <c r="E3577" t="s">
        <v>128</v>
      </c>
    </row>
    <row r="3578" spans="1:5">
      <c r="A3578" s="11">
        <v>316</v>
      </c>
      <c r="B3578" s="11">
        <v>707</v>
      </c>
      <c r="C3578" t="s">
        <v>1322</v>
      </c>
      <c r="D3578" s="11" t="s">
        <v>1323</v>
      </c>
      <c r="E3578" t="s">
        <v>122</v>
      </c>
    </row>
    <row r="3579" spans="1:5">
      <c r="A3579" s="11">
        <v>4138</v>
      </c>
      <c r="B3579" s="11">
        <v>0</v>
      </c>
      <c r="C3579" t="s">
        <v>8225</v>
      </c>
      <c r="D3579" s="11" t="s">
        <v>4189</v>
      </c>
      <c r="E3579" t="s">
        <v>1066</v>
      </c>
    </row>
    <row r="3580" spans="1:5">
      <c r="A3580" s="11">
        <v>2374</v>
      </c>
      <c r="B3580" s="11">
        <v>43</v>
      </c>
      <c r="C3580" t="s">
        <v>4632</v>
      </c>
      <c r="D3580" s="11" t="s">
        <v>2454</v>
      </c>
      <c r="E3580" t="s">
        <v>1859</v>
      </c>
    </row>
    <row r="3581" spans="1:5">
      <c r="A3581" s="11">
        <v>3386</v>
      </c>
      <c r="B3581" s="11">
        <v>8</v>
      </c>
      <c r="C3581" t="s">
        <v>11283</v>
      </c>
      <c r="D3581" s="11" t="s">
        <v>5931</v>
      </c>
      <c r="E3581" t="s">
        <v>1079</v>
      </c>
    </row>
    <row r="3582" spans="1:5">
      <c r="A3582" s="11">
        <v>2096</v>
      </c>
      <c r="B3582" s="11">
        <v>64</v>
      </c>
      <c r="C3582" t="s">
        <v>8226</v>
      </c>
      <c r="D3582" s="11" t="s">
        <v>8227</v>
      </c>
      <c r="E3582" t="s">
        <v>268</v>
      </c>
    </row>
    <row r="3583" spans="1:5">
      <c r="A3583" s="11">
        <v>4138</v>
      </c>
      <c r="B3583" s="11">
        <v>0</v>
      </c>
      <c r="C3583" t="s">
        <v>11284</v>
      </c>
      <c r="D3583" s="11" t="s">
        <v>11285</v>
      </c>
      <c r="E3583" t="s">
        <v>268</v>
      </c>
    </row>
    <row r="3584" spans="1:5">
      <c r="A3584" s="11">
        <v>4138</v>
      </c>
      <c r="B3584" s="11">
        <v>0</v>
      </c>
      <c r="C3584" t="s">
        <v>8228</v>
      </c>
      <c r="D3584" s="11" t="s">
        <v>5127</v>
      </c>
      <c r="E3584" t="s">
        <v>8229</v>
      </c>
    </row>
    <row r="3585" spans="1:5">
      <c r="A3585" s="11">
        <v>2483</v>
      </c>
      <c r="B3585" s="11">
        <v>37</v>
      </c>
      <c r="C3585" t="s">
        <v>8230</v>
      </c>
      <c r="D3585" s="11" t="s">
        <v>10287</v>
      </c>
      <c r="E3585" t="s">
        <v>2630</v>
      </c>
    </row>
    <row r="3586" spans="1:5">
      <c r="A3586" s="11">
        <v>4138</v>
      </c>
      <c r="B3586" s="11">
        <v>0</v>
      </c>
      <c r="C3586" t="s">
        <v>11286</v>
      </c>
      <c r="D3586" s="11" t="s">
        <v>10061</v>
      </c>
      <c r="E3586" t="s">
        <v>130</v>
      </c>
    </row>
    <row r="3587" spans="1:5">
      <c r="A3587" s="11">
        <v>4138</v>
      </c>
      <c r="B3587" s="11">
        <v>0</v>
      </c>
      <c r="C3587" t="s">
        <v>8231</v>
      </c>
      <c r="D3587" s="11" t="s">
        <v>4272</v>
      </c>
      <c r="E3587" t="s">
        <v>169</v>
      </c>
    </row>
    <row r="3588" spans="1:5">
      <c r="A3588" s="11">
        <v>1182</v>
      </c>
      <c r="B3588" s="11">
        <v>182</v>
      </c>
      <c r="C3588" t="s">
        <v>4634</v>
      </c>
      <c r="D3588" s="11" t="s">
        <v>1372</v>
      </c>
      <c r="E3588" t="s">
        <v>407</v>
      </c>
    </row>
    <row r="3589" spans="1:5">
      <c r="A3589" s="11">
        <v>4138</v>
      </c>
      <c r="B3589" s="11">
        <v>0</v>
      </c>
      <c r="C3589" t="s">
        <v>8233</v>
      </c>
      <c r="D3589" s="11" t="s">
        <v>11220</v>
      </c>
      <c r="E3589" t="s">
        <v>169</v>
      </c>
    </row>
    <row r="3590" spans="1:5">
      <c r="A3590" s="11">
        <v>1940</v>
      </c>
      <c r="B3590" s="11">
        <v>78</v>
      </c>
      <c r="C3590" t="s">
        <v>4635</v>
      </c>
      <c r="D3590" s="11" t="s">
        <v>3699</v>
      </c>
      <c r="E3590" t="s">
        <v>133</v>
      </c>
    </row>
    <row r="3591" spans="1:5">
      <c r="A3591" s="11">
        <v>1785</v>
      </c>
      <c r="B3591" s="11">
        <v>93</v>
      </c>
      <c r="C3591" t="s">
        <v>4637</v>
      </c>
      <c r="D3591" s="11" t="s">
        <v>4638</v>
      </c>
      <c r="E3591" t="s">
        <v>128</v>
      </c>
    </row>
    <row r="3592" spans="1:5">
      <c r="A3592" s="11">
        <v>2347</v>
      </c>
      <c r="B3592" s="11">
        <v>45</v>
      </c>
      <c r="C3592" t="s">
        <v>4639</v>
      </c>
      <c r="D3592" s="11" t="s">
        <v>3287</v>
      </c>
      <c r="E3592" t="s">
        <v>1001</v>
      </c>
    </row>
    <row r="3593" spans="1:5">
      <c r="A3593" s="11">
        <v>3159</v>
      </c>
      <c r="B3593" s="11">
        <v>12</v>
      </c>
      <c r="C3593" t="s">
        <v>4640</v>
      </c>
      <c r="D3593" s="11" t="s">
        <v>4641</v>
      </c>
      <c r="E3593" t="s">
        <v>846</v>
      </c>
    </row>
    <row r="3594" spans="1:5">
      <c r="A3594" s="11">
        <v>2177</v>
      </c>
      <c r="B3594" s="11">
        <v>57</v>
      </c>
      <c r="C3594" t="s">
        <v>11287</v>
      </c>
      <c r="D3594" s="11" t="s">
        <v>2450</v>
      </c>
      <c r="E3594" t="s">
        <v>1272</v>
      </c>
    </row>
    <row r="3595" spans="1:5">
      <c r="A3595" s="11">
        <v>1308</v>
      </c>
      <c r="B3595" s="11">
        <v>155</v>
      </c>
      <c r="C3595" t="s">
        <v>4642</v>
      </c>
      <c r="D3595" s="11" t="s">
        <v>4643</v>
      </c>
      <c r="E3595" t="s">
        <v>122</v>
      </c>
    </row>
    <row r="3596" spans="1:5">
      <c r="A3596" s="11">
        <v>2665</v>
      </c>
      <c r="B3596" s="11">
        <v>28</v>
      </c>
      <c r="C3596" t="s">
        <v>11288</v>
      </c>
      <c r="D3596" s="11" t="s">
        <v>6064</v>
      </c>
      <c r="E3596" t="s">
        <v>814</v>
      </c>
    </row>
    <row r="3597" spans="1:5">
      <c r="A3597" s="11">
        <v>2374</v>
      </c>
      <c r="B3597" s="11">
        <v>43</v>
      </c>
      <c r="C3597" t="s">
        <v>4644</v>
      </c>
      <c r="D3597" s="11" t="s">
        <v>4645</v>
      </c>
      <c r="E3597" t="s">
        <v>1428</v>
      </c>
    </row>
    <row r="3598" spans="1:5">
      <c r="A3598" s="11">
        <v>4138</v>
      </c>
      <c r="B3598" s="11">
        <v>0</v>
      </c>
      <c r="C3598" t="s">
        <v>11289</v>
      </c>
      <c r="D3598" s="11" t="s">
        <v>2349</v>
      </c>
      <c r="E3598" t="s">
        <v>169</v>
      </c>
    </row>
    <row r="3599" spans="1:5">
      <c r="A3599" s="11">
        <v>2047</v>
      </c>
      <c r="B3599" s="11">
        <v>68</v>
      </c>
      <c r="C3599" t="s">
        <v>4646</v>
      </c>
      <c r="D3599" s="11" t="s">
        <v>3030</v>
      </c>
      <c r="E3599" t="s">
        <v>997</v>
      </c>
    </row>
    <row r="3600" spans="1:5">
      <c r="A3600" s="11">
        <v>4138</v>
      </c>
      <c r="B3600" s="11">
        <v>0</v>
      </c>
      <c r="C3600" t="s">
        <v>8234</v>
      </c>
      <c r="D3600" s="11" t="s">
        <v>2154</v>
      </c>
      <c r="E3600" t="s">
        <v>1566</v>
      </c>
    </row>
    <row r="3601" spans="1:5">
      <c r="A3601" s="11">
        <v>1035</v>
      </c>
      <c r="B3601" s="11">
        <v>211</v>
      </c>
      <c r="C3601" t="s">
        <v>4647</v>
      </c>
      <c r="D3601" s="11" t="s">
        <v>2139</v>
      </c>
      <c r="E3601" t="s">
        <v>1183</v>
      </c>
    </row>
    <row r="3602" spans="1:5">
      <c r="A3602" s="11">
        <v>1495</v>
      </c>
      <c r="B3602" s="11">
        <v>126</v>
      </c>
      <c r="C3602" t="s">
        <v>4648</v>
      </c>
      <c r="D3602" s="11" t="s">
        <v>4649</v>
      </c>
      <c r="E3602" t="s">
        <v>1933</v>
      </c>
    </row>
    <row r="3603" spans="1:5">
      <c r="A3603" s="11">
        <v>2592</v>
      </c>
      <c r="B3603" s="11">
        <v>31</v>
      </c>
      <c r="C3603" t="s">
        <v>11290</v>
      </c>
      <c r="D3603" s="11" t="s">
        <v>4650</v>
      </c>
      <c r="E3603" t="s">
        <v>204</v>
      </c>
    </row>
    <row r="3604" spans="1:5">
      <c r="A3604" s="11">
        <v>2463</v>
      </c>
      <c r="B3604" s="11">
        <v>38</v>
      </c>
      <c r="C3604" t="s">
        <v>4651</v>
      </c>
      <c r="D3604" s="11" t="s">
        <v>4389</v>
      </c>
      <c r="E3604" t="s">
        <v>204</v>
      </c>
    </row>
    <row r="3605" spans="1:5">
      <c r="A3605" s="11">
        <v>136</v>
      </c>
      <c r="B3605" s="11">
        <v>1100</v>
      </c>
      <c r="C3605" t="s">
        <v>8235</v>
      </c>
      <c r="D3605" s="11" t="s">
        <v>8236</v>
      </c>
      <c r="E3605" t="s">
        <v>122</v>
      </c>
    </row>
    <row r="3606" spans="1:5">
      <c r="A3606" s="11">
        <v>2823</v>
      </c>
      <c r="B3606" s="11">
        <v>22</v>
      </c>
      <c r="C3606" t="s">
        <v>4652</v>
      </c>
      <c r="D3606" s="11" t="s">
        <v>3480</v>
      </c>
      <c r="E3606" t="s">
        <v>145</v>
      </c>
    </row>
    <row r="3607" spans="1:5">
      <c r="A3607" s="11">
        <v>2921</v>
      </c>
      <c r="B3607" s="11">
        <v>19</v>
      </c>
      <c r="C3607" t="s">
        <v>11291</v>
      </c>
      <c r="D3607" s="11" t="s">
        <v>4653</v>
      </c>
      <c r="E3607" t="s">
        <v>142</v>
      </c>
    </row>
    <row r="3608" spans="1:5">
      <c r="A3608" s="11">
        <v>57</v>
      </c>
      <c r="B3608" s="11">
        <v>1416</v>
      </c>
      <c r="C3608" t="s">
        <v>1325</v>
      </c>
      <c r="D3608" s="11" t="s">
        <v>1326</v>
      </c>
      <c r="E3608" t="s">
        <v>122</v>
      </c>
    </row>
    <row r="3609" spans="1:5">
      <c r="A3609" s="11">
        <v>2139</v>
      </c>
      <c r="B3609" s="11">
        <v>61</v>
      </c>
      <c r="C3609" t="s">
        <v>11292</v>
      </c>
      <c r="D3609" s="11" t="s">
        <v>2831</v>
      </c>
      <c r="E3609" t="s">
        <v>128</v>
      </c>
    </row>
    <row r="3610" spans="1:5">
      <c r="A3610" s="11">
        <v>1055</v>
      </c>
      <c r="B3610" s="11">
        <v>206</v>
      </c>
      <c r="C3610" t="s">
        <v>4655</v>
      </c>
      <c r="D3610" s="11" t="s">
        <v>4656</v>
      </c>
      <c r="E3610" t="s">
        <v>1095</v>
      </c>
    </row>
    <row r="3611" spans="1:5">
      <c r="A3611" s="11">
        <v>941</v>
      </c>
      <c r="B3611" s="11">
        <v>241</v>
      </c>
      <c r="C3611" t="s">
        <v>4657</v>
      </c>
      <c r="D3611" s="11" t="s">
        <v>3180</v>
      </c>
      <c r="E3611" t="s">
        <v>2041</v>
      </c>
    </row>
    <row r="3612" spans="1:5">
      <c r="A3612" s="11">
        <v>2080</v>
      </c>
      <c r="B3612" s="11">
        <v>65</v>
      </c>
      <c r="C3612" t="s">
        <v>4658</v>
      </c>
      <c r="D3612" s="11" t="s">
        <v>4659</v>
      </c>
      <c r="E3612" t="s">
        <v>176</v>
      </c>
    </row>
    <row r="3613" spans="1:5">
      <c r="A3613" s="11">
        <v>4017</v>
      </c>
      <c r="B3613" s="11">
        <v>1</v>
      </c>
      <c r="C3613" t="s">
        <v>11293</v>
      </c>
      <c r="D3613" s="11" t="s">
        <v>3966</v>
      </c>
      <c r="E3613" t="s">
        <v>1467</v>
      </c>
    </row>
    <row r="3614" spans="1:5">
      <c r="A3614" s="11">
        <v>4138</v>
      </c>
      <c r="B3614" s="11">
        <v>0</v>
      </c>
      <c r="C3614" t="s">
        <v>11294</v>
      </c>
      <c r="D3614" s="11" t="s">
        <v>4109</v>
      </c>
      <c r="E3614" t="s">
        <v>9589</v>
      </c>
    </row>
    <row r="3615" spans="1:5">
      <c r="A3615" s="11">
        <v>1287</v>
      </c>
      <c r="B3615" s="11">
        <v>159</v>
      </c>
      <c r="C3615" t="s">
        <v>4660</v>
      </c>
      <c r="D3615" s="11" t="s">
        <v>4661</v>
      </c>
      <c r="E3615" t="s">
        <v>814</v>
      </c>
    </row>
    <row r="3616" spans="1:5">
      <c r="A3616" s="11">
        <v>2192</v>
      </c>
      <c r="B3616" s="11">
        <v>56</v>
      </c>
      <c r="C3616" t="s">
        <v>4662</v>
      </c>
      <c r="D3616" s="11" t="s">
        <v>2506</v>
      </c>
      <c r="E3616" t="s">
        <v>135</v>
      </c>
    </row>
    <row r="3617" spans="1:5">
      <c r="A3617" s="11">
        <v>3204</v>
      </c>
      <c r="B3617" s="11">
        <v>11</v>
      </c>
      <c r="C3617" t="s">
        <v>11295</v>
      </c>
      <c r="D3617" s="11" t="s">
        <v>10422</v>
      </c>
      <c r="E3617" t="s">
        <v>724</v>
      </c>
    </row>
    <row r="3618" spans="1:5">
      <c r="A3618" s="11">
        <v>3118</v>
      </c>
      <c r="B3618" s="11">
        <v>13</v>
      </c>
      <c r="C3618" t="s">
        <v>8237</v>
      </c>
      <c r="D3618" s="11" t="s">
        <v>4843</v>
      </c>
      <c r="E3618" t="s">
        <v>122</v>
      </c>
    </row>
    <row r="3619" spans="1:5">
      <c r="A3619" s="11">
        <v>4017</v>
      </c>
      <c r="B3619" s="11">
        <v>1</v>
      </c>
      <c r="C3619" t="s">
        <v>11296</v>
      </c>
      <c r="D3619" s="11" t="s">
        <v>5702</v>
      </c>
      <c r="E3619" t="s">
        <v>749</v>
      </c>
    </row>
    <row r="3620" spans="1:5">
      <c r="A3620" s="11">
        <v>1566</v>
      </c>
      <c r="B3620" s="11">
        <v>118</v>
      </c>
      <c r="C3620" t="s">
        <v>11297</v>
      </c>
      <c r="D3620" s="11" t="s">
        <v>11298</v>
      </c>
      <c r="E3620" t="s">
        <v>2329</v>
      </c>
    </row>
    <row r="3621" spans="1:5">
      <c r="A3621" s="11">
        <v>1031</v>
      </c>
      <c r="B3621" s="11">
        <v>212</v>
      </c>
      <c r="C3621" t="s">
        <v>4663</v>
      </c>
      <c r="D3621" s="11" t="s">
        <v>4664</v>
      </c>
      <c r="E3621" t="s">
        <v>710</v>
      </c>
    </row>
    <row r="3622" spans="1:5">
      <c r="A3622" s="11">
        <v>895</v>
      </c>
      <c r="B3622" s="11">
        <v>256</v>
      </c>
      <c r="C3622" t="s">
        <v>4665</v>
      </c>
      <c r="D3622" s="11" t="s">
        <v>4666</v>
      </c>
      <c r="E3622" t="s">
        <v>122</v>
      </c>
    </row>
    <row r="3623" spans="1:5">
      <c r="A3623" s="11">
        <v>2053</v>
      </c>
      <c r="B3623" s="11">
        <v>67</v>
      </c>
      <c r="C3623" t="s">
        <v>4667</v>
      </c>
      <c r="D3623" s="11" t="s">
        <v>4668</v>
      </c>
      <c r="E3623" t="s">
        <v>271</v>
      </c>
    </row>
    <row r="3624" spans="1:5">
      <c r="A3624" s="11">
        <v>2166</v>
      </c>
      <c r="B3624" s="11">
        <v>58</v>
      </c>
      <c r="C3624" t="s">
        <v>8238</v>
      </c>
      <c r="D3624" s="11" t="s">
        <v>6150</v>
      </c>
      <c r="E3624" t="s">
        <v>843</v>
      </c>
    </row>
    <row r="3625" spans="1:5">
      <c r="A3625" s="11">
        <v>2026</v>
      </c>
      <c r="B3625" s="11">
        <v>70</v>
      </c>
      <c r="C3625" t="s">
        <v>4669</v>
      </c>
      <c r="D3625" s="11" t="s">
        <v>4670</v>
      </c>
      <c r="E3625" t="s">
        <v>757</v>
      </c>
    </row>
    <row r="3626" spans="1:5">
      <c r="A3626" s="11">
        <v>847</v>
      </c>
      <c r="B3626" s="11">
        <v>276</v>
      </c>
      <c r="C3626" t="s">
        <v>4671</v>
      </c>
      <c r="D3626" s="11" t="s">
        <v>3206</v>
      </c>
      <c r="E3626" t="s">
        <v>2703</v>
      </c>
    </row>
    <row r="3627" spans="1:5">
      <c r="A3627" s="11">
        <v>2166</v>
      </c>
      <c r="B3627" s="11">
        <v>58</v>
      </c>
      <c r="C3627" t="s">
        <v>8239</v>
      </c>
      <c r="D3627" s="11" t="s">
        <v>8240</v>
      </c>
      <c r="E3627" t="s">
        <v>2703</v>
      </c>
    </row>
    <row r="3628" spans="1:5">
      <c r="A3628" s="11">
        <v>1605</v>
      </c>
      <c r="B3628" s="11">
        <v>111</v>
      </c>
      <c r="C3628" t="s">
        <v>11299</v>
      </c>
      <c r="D3628" s="11" t="s">
        <v>11300</v>
      </c>
      <c r="E3628" t="s">
        <v>142</v>
      </c>
    </row>
    <row r="3629" spans="1:5">
      <c r="A3629" s="11">
        <v>4138</v>
      </c>
      <c r="B3629" s="11">
        <v>0</v>
      </c>
      <c r="C3629" t="s">
        <v>8241</v>
      </c>
      <c r="D3629" s="11" t="s">
        <v>8242</v>
      </c>
      <c r="E3629" t="s">
        <v>164</v>
      </c>
    </row>
    <row r="3630" spans="1:5">
      <c r="A3630" s="11">
        <v>368</v>
      </c>
      <c r="B3630" s="11">
        <v>633</v>
      </c>
      <c r="C3630" t="s">
        <v>4672</v>
      </c>
      <c r="D3630" s="11" t="s">
        <v>1595</v>
      </c>
      <c r="E3630" t="s">
        <v>268</v>
      </c>
    </row>
    <row r="3631" spans="1:5">
      <c r="A3631" s="11">
        <v>3809</v>
      </c>
      <c r="B3631" s="11">
        <v>3</v>
      </c>
      <c r="C3631" t="s">
        <v>4673</v>
      </c>
      <c r="D3631" s="11" t="s">
        <v>4674</v>
      </c>
      <c r="E3631" t="s">
        <v>220</v>
      </c>
    </row>
    <row r="3632" spans="1:5">
      <c r="A3632" s="11">
        <v>3323</v>
      </c>
      <c r="B3632" s="11">
        <v>9</v>
      </c>
      <c r="C3632" t="s">
        <v>11301</v>
      </c>
      <c r="D3632" s="11" t="s">
        <v>9319</v>
      </c>
      <c r="E3632" t="s">
        <v>748</v>
      </c>
    </row>
    <row r="3633" spans="1:5">
      <c r="A3633" s="11">
        <v>1326</v>
      </c>
      <c r="B3633" s="11">
        <v>153</v>
      </c>
      <c r="C3633" t="s">
        <v>8243</v>
      </c>
      <c r="D3633" s="11" t="s">
        <v>3212</v>
      </c>
      <c r="E3633" t="s">
        <v>1002</v>
      </c>
    </row>
    <row r="3634" spans="1:5">
      <c r="A3634" s="11">
        <v>4138</v>
      </c>
      <c r="B3634" s="11">
        <v>0</v>
      </c>
      <c r="C3634" t="s">
        <v>11302</v>
      </c>
      <c r="D3634" s="11" t="s">
        <v>10904</v>
      </c>
      <c r="E3634" t="s">
        <v>843</v>
      </c>
    </row>
    <row r="3635" spans="1:5">
      <c r="A3635" s="11">
        <v>1251</v>
      </c>
      <c r="B3635" s="11">
        <v>168</v>
      </c>
      <c r="C3635" t="s">
        <v>8244</v>
      </c>
      <c r="D3635" s="11" t="s">
        <v>5104</v>
      </c>
      <c r="E3635" t="s">
        <v>137</v>
      </c>
    </row>
    <row r="3636" spans="1:5">
      <c r="A3636" s="11">
        <v>2665</v>
      </c>
      <c r="B3636" s="11">
        <v>28</v>
      </c>
      <c r="C3636" t="s">
        <v>8245</v>
      </c>
      <c r="D3636" s="11" t="s">
        <v>5645</v>
      </c>
      <c r="E3636" t="s">
        <v>1907</v>
      </c>
    </row>
    <row r="3637" spans="1:5">
      <c r="A3637" s="11">
        <v>1774</v>
      </c>
      <c r="B3637" s="11">
        <v>94</v>
      </c>
      <c r="C3637" t="s">
        <v>4675</v>
      </c>
      <c r="D3637" s="11" t="s">
        <v>8246</v>
      </c>
      <c r="E3637" t="s">
        <v>1907</v>
      </c>
    </row>
    <row r="3638" spans="1:5">
      <c r="A3638" s="11">
        <v>2463</v>
      </c>
      <c r="B3638" s="11">
        <v>38</v>
      </c>
      <c r="C3638" t="s">
        <v>8247</v>
      </c>
      <c r="D3638" s="11" t="s">
        <v>4848</v>
      </c>
      <c r="E3638" t="s">
        <v>1077</v>
      </c>
    </row>
    <row r="3639" spans="1:5">
      <c r="A3639" s="11">
        <v>2311</v>
      </c>
      <c r="B3639" s="11">
        <v>47</v>
      </c>
      <c r="C3639" t="s">
        <v>4676</v>
      </c>
      <c r="D3639" s="11" t="s">
        <v>4677</v>
      </c>
      <c r="E3639" t="s">
        <v>751</v>
      </c>
    </row>
    <row r="3640" spans="1:5">
      <c r="A3640" s="11">
        <v>2374</v>
      </c>
      <c r="B3640" s="11">
        <v>43</v>
      </c>
      <c r="C3640" t="s">
        <v>4678</v>
      </c>
      <c r="D3640" s="11" t="s">
        <v>2291</v>
      </c>
      <c r="E3640" t="s">
        <v>814</v>
      </c>
    </row>
    <row r="3641" spans="1:5">
      <c r="A3641" s="11">
        <v>1855</v>
      </c>
      <c r="B3641" s="11">
        <v>87</v>
      </c>
      <c r="C3641" t="s">
        <v>4679</v>
      </c>
      <c r="D3641" s="11" t="s">
        <v>4680</v>
      </c>
      <c r="E3641" t="s">
        <v>134</v>
      </c>
    </row>
    <row r="3642" spans="1:5">
      <c r="A3642" s="11">
        <v>445</v>
      </c>
      <c r="B3642" s="11">
        <v>548</v>
      </c>
      <c r="C3642" t="s">
        <v>4681</v>
      </c>
      <c r="D3642" s="11" t="s">
        <v>4682</v>
      </c>
      <c r="E3642" t="s">
        <v>1095</v>
      </c>
    </row>
    <row r="3643" spans="1:5">
      <c r="A3643" s="11">
        <v>1754</v>
      </c>
      <c r="B3643" s="11">
        <v>97</v>
      </c>
      <c r="C3643" t="s">
        <v>4683</v>
      </c>
      <c r="D3643" s="11" t="s">
        <v>4099</v>
      </c>
      <c r="E3643" t="s">
        <v>1095</v>
      </c>
    </row>
    <row r="3644" spans="1:5">
      <c r="A3644" s="11">
        <v>2068</v>
      </c>
      <c r="B3644" s="11">
        <v>66</v>
      </c>
      <c r="C3644" t="s">
        <v>4684</v>
      </c>
      <c r="D3644" s="11" t="s">
        <v>3926</v>
      </c>
      <c r="E3644" t="s">
        <v>2570</v>
      </c>
    </row>
    <row r="3645" spans="1:5">
      <c r="A3645" s="11">
        <v>1639</v>
      </c>
      <c r="B3645" s="11">
        <v>107</v>
      </c>
      <c r="C3645" t="s">
        <v>4685</v>
      </c>
      <c r="D3645" s="11" t="s">
        <v>2106</v>
      </c>
      <c r="E3645" t="s">
        <v>150</v>
      </c>
    </row>
    <row r="3646" spans="1:5">
      <c r="A3646" s="11">
        <v>4138</v>
      </c>
      <c r="B3646" s="11">
        <v>0</v>
      </c>
      <c r="C3646" t="s">
        <v>4686</v>
      </c>
      <c r="D3646" s="11" t="s">
        <v>2984</v>
      </c>
      <c r="E3646" t="s">
        <v>1001</v>
      </c>
    </row>
    <row r="3647" spans="1:5">
      <c r="A3647" s="11">
        <v>1457</v>
      </c>
      <c r="B3647" s="11">
        <v>133</v>
      </c>
      <c r="C3647" t="s">
        <v>11303</v>
      </c>
      <c r="D3647" s="11" t="s">
        <v>11304</v>
      </c>
      <c r="E3647" t="s">
        <v>128</v>
      </c>
    </row>
    <row r="3648" spans="1:5">
      <c r="A3648" s="11">
        <v>4138</v>
      </c>
      <c r="B3648" s="11">
        <v>0</v>
      </c>
      <c r="C3648" t="s">
        <v>4687</v>
      </c>
      <c r="D3648" s="11" t="s">
        <v>2480</v>
      </c>
      <c r="E3648" t="s">
        <v>122</v>
      </c>
    </row>
    <row r="3649" spans="1:5">
      <c r="A3649" s="11">
        <v>901</v>
      </c>
      <c r="B3649" s="11">
        <v>254</v>
      </c>
      <c r="C3649" t="s">
        <v>4688</v>
      </c>
      <c r="D3649" s="11" t="s">
        <v>4328</v>
      </c>
      <c r="E3649" t="s">
        <v>2489</v>
      </c>
    </row>
    <row r="3650" spans="1:5">
      <c r="A3650" s="11">
        <v>4138</v>
      </c>
      <c r="B3650" s="11">
        <v>0</v>
      </c>
      <c r="C3650" t="s">
        <v>11305</v>
      </c>
      <c r="D3650" s="11" t="s">
        <v>11306</v>
      </c>
      <c r="E3650" t="s">
        <v>9589</v>
      </c>
    </row>
    <row r="3651" spans="1:5">
      <c r="A3651" s="11">
        <v>3255</v>
      </c>
      <c r="B3651" s="11">
        <v>10</v>
      </c>
      <c r="C3651" t="s">
        <v>11307</v>
      </c>
      <c r="D3651" s="11" t="s">
        <v>5488</v>
      </c>
      <c r="E3651" t="s">
        <v>10022</v>
      </c>
    </row>
    <row r="3652" spans="1:5">
      <c r="A3652" s="11">
        <v>4138</v>
      </c>
      <c r="B3652" s="11">
        <v>0</v>
      </c>
      <c r="C3652" t="s">
        <v>11308</v>
      </c>
      <c r="D3652" s="11" t="s">
        <v>11309</v>
      </c>
      <c r="E3652" t="s">
        <v>124</v>
      </c>
    </row>
    <row r="3653" spans="1:5">
      <c r="A3653" s="11">
        <v>3323</v>
      </c>
      <c r="B3653" s="11">
        <v>9</v>
      </c>
      <c r="C3653" t="s">
        <v>11310</v>
      </c>
      <c r="D3653" s="11" t="s">
        <v>11311</v>
      </c>
      <c r="E3653" t="s">
        <v>124</v>
      </c>
    </row>
    <row r="3654" spans="1:5">
      <c r="A3654" s="11">
        <v>3518</v>
      </c>
      <c r="B3654" s="11">
        <v>6</v>
      </c>
      <c r="C3654" t="s">
        <v>11312</v>
      </c>
      <c r="D3654" s="11" t="s">
        <v>11313</v>
      </c>
      <c r="E3654" t="s">
        <v>4199</v>
      </c>
    </row>
    <row r="3655" spans="1:5">
      <c r="A3655" s="11">
        <v>207</v>
      </c>
      <c r="B3655" s="11">
        <v>919</v>
      </c>
      <c r="C3655" t="s">
        <v>508</v>
      </c>
      <c r="D3655" s="11" t="s">
        <v>509</v>
      </c>
      <c r="E3655" t="s">
        <v>125</v>
      </c>
    </row>
    <row r="3656" spans="1:5">
      <c r="A3656" s="11">
        <v>154</v>
      </c>
      <c r="B3656" s="11">
        <v>1055</v>
      </c>
      <c r="C3656" t="s">
        <v>4689</v>
      </c>
      <c r="D3656" s="11" t="s">
        <v>343</v>
      </c>
      <c r="E3656" t="s">
        <v>2829</v>
      </c>
    </row>
    <row r="3657" spans="1:5">
      <c r="A3657" s="11">
        <v>4138</v>
      </c>
      <c r="B3657" s="11">
        <v>0</v>
      </c>
      <c r="C3657" t="s">
        <v>11314</v>
      </c>
      <c r="D3657" s="11" t="s">
        <v>8741</v>
      </c>
      <c r="E3657" t="s">
        <v>138</v>
      </c>
    </row>
    <row r="3658" spans="1:5">
      <c r="A3658" s="11">
        <v>2080</v>
      </c>
      <c r="B3658" s="11">
        <v>65</v>
      </c>
      <c r="C3658" t="s">
        <v>4690</v>
      </c>
      <c r="D3658" s="11" t="s">
        <v>4691</v>
      </c>
      <c r="E3658" t="s">
        <v>130</v>
      </c>
    </row>
    <row r="3659" spans="1:5">
      <c r="A3659" s="11">
        <v>1767</v>
      </c>
      <c r="B3659" s="11">
        <v>95</v>
      </c>
      <c r="C3659" t="s">
        <v>4692</v>
      </c>
      <c r="D3659" s="11" t="s">
        <v>2988</v>
      </c>
      <c r="E3659" t="s">
        <v>169</v>
      </c>
    </row>
    <row r="3660" spans="1:5">
      <c r="A3660" s="11">
        <v>4138</v>
      </c>
      <c r="B3660" s="11">
        <v>0</v>
      </c>
      <c r="C3660" t="s">
        <v>11315</v>
      </c>
      <c r="D3660" s="11" t="s">
        <v>8860</v>
      </c>
      <c r="E3660" t="s">
        <v>122</v>
      </c>
    </row>
    <row r="3661" spans="1:5">
      <c r="A3661" s="11">
        <v>3118</v>
      </c>
      <c r="B3661" s="11">
        <v>13</v>
      </c>
      <c r="C3661" t="s">
        <v>8248</v>
      </c>
      <c r="D3661" s="11" t="s">
        <v>609</v>
      </c>
      <c r="E3661" t="s">
        <v>122</v>
      </c>
    </row>
    <row r="3662" spans="1:5">
      <c r="A3662" s="11">
        <v>4138</v>
      </c>
      <c r="B3662" s="11">
        <v>0</v>
      </c>
      <c r="C3662" t="s">
        <v>11316</v>
      </c>
      <c r="D3662" s="11" t="s">
        <v>8302</v>
      </c>
      <c r="E3662" t="s">
        <v>162</v>
      </c>
    </row>
    <row r="3663" spans="1:5">
      <c r="A3663" s="11">
        <v>751</v>
      </c>
      <c r="B3663" s="11">
        <v>316</v>
      </c>
      <c r="C3663" t="s">
        <v>4694</v>
      </c>
      <c r="D3663" s="11" t="s">
        <v>4695</v>
      </c>
      <c r="E3663" t="s">
        <v>133</v>
      </c>
    </row>
    <row r="3664" spans="1:5">
      <c r="A3664" s="11">
        <v>2921</v>
      </c>
      <c r="B3664" s="11">
        <v>19</v>
      </c>
      <c r="C3664" t="s">
        <v>11317</v>
      </c>
      <c r="D3664" s="11" t="s">
        <v>4696</v>
      </c>
      <c r="E3664" t="s">
        <v>744</v>
      </c>
    </row>
    <row r="3665" spans="1:5">
      <c r="A3665" s="11">
        <v>2921</v>
      </c>
      <c r="B3665" s="11">
        <v>19</v>
      </c>
      <c r="C3665" t="s">
        <v>4698</v>
      </c>
      <c r="D3665" s="11" t="s">
        <v>1729</v>
      </c>
      <c r="E3665" t="s">
        <v>979</v>
      </c>
    </row>
    <row r="3666" spans="1:5">
      <c r="A3666" s="11">
        <v>3809</v>
      </c>
      <c r="B3666" s="11">
        <v>3</v>
      </c>
      <c r="C3666" t="s">
        <v>11318</v>
      </c>
      <c r="D3666" s="11" t="s">
        <v>2789</v>
      </c>
      <c r="E3666" t="s">
        <v>710</v>
      </c>
    </row>
    <row r="3667" spans="1:5">
      <c r="A3667" s="11">
        <v>2253</v>
      </c>
      <c r="B3667" s="11">
        <v>51</v>
      </c>
      <c r="C3667" t="s">
        <v>11319</v>
      </c>
      <c r="D3667" s="11" t="s">
        <v>8308</v>
      </c>
      <c r="E3667" t="s">
        <v>149</v>
      </c>
    </row>
    <row r="3668" spans="1:5">
      <c r="A3668" s="11">
        <v>4138</v>
      </c>
      <c r="B3668" s="11">
        <v>0</v>
      </c>
      <c r="C3668" t="s">
        <v>11320</v>
      </c>
      <c r="D3668" s="11" t="s">
        <v>11321</v>
      </c>
      <c r="E3668" t="s">
        <v>124</v>
      </c>
    </row>
    <row r="3669" spans="1:5">
      <c r="A3669" s="11">
        <v>1917</v>
      </c>
      <c r="B3669" s="11">
        <v>80</v>
      </c>
      <c r="C3669" t="s">
        <v>4699</v>
      </c>
      <c r="D3669" s="11" t="s">
        <v>1372</v>
      </c>
      <c r="E3669" t="s">
        <v>128</v>
      </c>
    </row>
    <row r="3670" spans="1:5">
      <c r="A3670" s="11">
        <v>1646</v>
      </c>
      <c r="B3670" s="11">
        <v>106</v>
      </c>
      <c r="C3670" t="s">
        <v>11322</v>
      </c>
      <c r="D3670" s="11" t="s">
        <v>3762</v>
      </c>
      <c r="E3670" t="s">
        <v>992</v>
      </c>
    </row>
    <row r="3671" spans="1:5">
      <c r="A3671" s="11">
        <v>3118</v>
      </c>
      <c r="B3671" s="11">
        <v>13</v>
      </c>
      <c r="C3671" t="s">
        <v>11323</v>
      </c>
      <c r="D3671" s="11" t="s">
        <v>3210</v>
      </c>
      <c r="E3671" t="s">
        <v>992</v>
      </c>
    </row>
    <row r="3672" spans="1:5">
      <c r="A3672" s="11">
        <v>1519</v>
      </c>
      <c r="B3672" s="11">
        <v>124</v>
      </c>
      <c r="C3672" t="s">
        <v>8249</v>
      </c>
      <c r="D3672" s="11" t="s">
        <v>5580</v>
      </c>
      <c r="E3672" t="s">
        <v>1002</v>
      </c>
    </row>
    <row r="3673" spans="1:5">
      <c r="A3673" s="11">
        <v>962</v>
      </c>
      <c r="B3673" s="11">
        <v>234</v>
      </c>
      <c r="C3673" t="s">
        <v>4700</v>
      </c>
      <c r="D3673" s="11" t="s">
        <v>4701</v>
      </c>
      <c r="E3673" t="s">
        <v>952</v>
      </c>
    </row>
    <row r="3674" spans="1:5">
      <c r="A3674" s="11">
        <v>3809</v>
      </c>
      <c r="B3674" s="11">
        <v>3</v>
      </c>
      <c r="C3674" t="s">
        <v>11324</v>
      </c>
      <c r="D3674" s="11" t="s">
        <v>4466</v>
      </c>
      <c r="E3674" t="s">
        <v>11325</v>
      </c>
    </row>
    <row r="3675" spans="1:5">
      <c r="A3675" s="11">
        <v>3386</v>
      </c>
      <c r="B3675" s="11">
        <v>8</v>
      </c>
      <c r="C3675" t="s">
        <v>11326</v>
      </c>
      <c r="D3675" s="11" t="s">
        <v>4101</v>
      </c>
      <c r="E3675" t="s">
        <v>11327</v>
      </c>
    </row>
    <row r="3676" spans="1:5">
      <c r="A3676" s="11">
        <v>551</v>
      </c>
      <c r="B3676" s="11">
        <v>447</v>
      </c>
      <c r="C3676" t="s">
        <v>4702</v>
      </c>
      <c r="D3676" s="11" t="s">
        <v>854</v>
      </c>
      <c r="E3676" t="s">
        <v>742</v>
      </c>
    </row>
    <row r="3677" spans="1:5">
      <c r="A3677" s="11">
        <v>1618</v>
      </c>
      <c r="B3677" s="11">
        <v>109</v>
      </c>
      <c r="C3677" t="s">
        <v>4703</v>
      </c>
      <c r="D3677" s="11" t="s">
        <v>1769</v>
      </c>
      <c r="E3677" t="s">
        <v>997</v>
      </c>
    </row>
    <row r="3678" spans="1:5">
      <c r="A3678" s="11">
        <v>3518</v>
      </c>
      <c r="B3678" s="11">
        <v>6</v>
      </c>
      <c r="C3678" t="s">
        <v>11328</v>
      </c>
      <c r="D3678" s="11" t="s">
        <v>11329</v>
      </c>
      <c r="E3678" t="s">
        <v>2489</v>
      </c>
    </row>
    <row r="3679" spans="1:5">
      <c r="A3679" s="11">
        <v>1240</v>
      </c>
      <c r="B3679" s="11">
        <v>170</v>
      </c>
      <c r="C3679" t="s">
        <v>4704</v>
      </c>
      <c r="D3679" s="11" t="s">
        <v>2355</v>
      </c>
      <c r="E3679" t="s">
        <v>142</v>
      </c>
    </row>
    <row r="3680" spans="1:5">
      <c r="A3680" s="11">
        <v>535</v>
      </c>
      <c r="B3680" s="11">
        <v>458</v>
      </c>
      <c r="C3680" t="s">
        <v>1695</v>
      </c>
      <c r="D3680" s="11" t="s">
        <v>1696</v>
      </c>
      <c r="E3680" t="s">
        <v>122</v>
      </c>
    </row>
    <row r="3681" spans="1:5">
      <c r="A3681" s="11">
        <v>36</v>
      </c>
      <c r="B3681" s="11">
        <v>1550</v>
      </c>
      <c r="C3681" t="s">
        <v>562</v>
      </c>
      <c r="D3681" s="11" t="s">
        <v>563</v>
      </c>
      <c r="E3681" t="s">
        <v>814</v>
      </c>
    </row>
    <row r="3682" spans="1:5">
      <c r="A3682" s="11">
        <v>2957</v>
      </c>
      <c r="B3682" s="11">
        <v>18</v>
      </c>
      <c r="C3682" t="s">
        <v>11330</v>
      </c>
      <c r="D3682" s="11" t="s">
        <v>2371</v>
      </c>
      <c r="E3682" t="s">
        <v>1285</v>
      </c>
    </row>
    <row r="3683" spans="1:5">
      <c r="A3683" s="11">
        <v>4138</v>
      </c>
      <c r="B3683" s="11">
        <v>0</v>
      </c>
      <c r="C3683" t="s">
        <v>11331</v>
      </c>
      <c r="D3683" s="11" t="s">
        <v>11332</v>
      </c>
      <c r="E3683" t="s">
        <v>138</v>
      </c>
    </row>
    <row r="3684" spans="1:5">
      <c r="A3684" s="11">
        <v>3204</v>
      </c>
      <c r="B3684" s="11">
        <v>11</v>
      </c>
      <c r="C3684" t="s">
        <v>11333</v>
      </c>
      <c r="D3684" s="11" t="s">
        <v>9896</v>
      </c>
      <c r="E3684" t="s">
        <v>1001</v>
      </c>
    </row>
    <row r="3685" spans="1:5">
      <c r="A3685" s="11">
        <v>1174</v>
      </c>
      <c r="B3685" s="11">
        <v>183</v>
      </c>
      <c r="C3685" t="s">
        <v>4705</v>
      </c>
      <c r="D3685" s="11" t="s">
        <v>1809</v>
      </c>
      <c r="E3685" t="s">
        <v>1001</v>
      </c>
    </row>
    <row r="3686" spans="1:5">
      <c r="A3686" s="11">
        <v>2997</v>
      </c>
      <c r="B3686" s="11">
        <v>17</v>
      </c>
      <c r="C3686" t="s">
        <v>11334</v>
      </c>
      <c r="D3686" s="11" t="s">
        <v>11335</v>
      </c>
      <c r="E3686" t="s">
        <v>141</v>
      </c>
    </row>
    <row r="3687" spans="1:5">
      <c r="A3687" s="11">
        <v>1691</v>
      </c>
      <c r="B3687" s="11">
        <v>102</v>
      </c>
      <c r="C3687" t="s">
        <v>4706</v>
      </c>
      <c r="D3687" s="11" t="s">
        <v>4707</v>
      </c>
      <c r="E3687" t="s">
        <v>128</v>
      </c>
    </row>
    <row r="3688" spans="1:5">
      <c r="A3688" s="11">
        <v>140</v>
      </c>
      <c r="B3688" s="11">
        <v>1083</v>
      </c>
      <c r="C3688" t="s">
        <v>511</v>
      </c>
      <c r="D3688" s="11" t="s">
        <v>490</v>
      </c>
      <c r="E3688" t="s">
        <v>123</v>
      </c>
    </row>
    <row r="3689" spans="1:5">
      <c r="A3689" s="11">
        <v>1364</v>
      </c>
      <c r="B3689" s="11">
        <v>147</v>
      </c>
      <c r="C3689" t="s">
        <v>11336</v>
      </c>
      <c r="D3689" s="11" t="s">
        <v>11337</v>
      </c>
      <c r="E3689" t="s">
        <v>11338</v>
      </c>
    </row>
    <row r="3690" spans="1:5">
      <c r="A3690" s="11">
        <v>4138</v>
      </c>
      <c r="B3690" s="11">
        <v>0</v>
      </c>
      <c r="C3690" t="s">
        <v>11339</v>
      </c>
      <c r="D3690" s="11" t="s">
        <v>4778</v>
      </c>
      <c r="E3690" t="s">
        <v>1079</v>
      </c>
    </row>
    <row r="3691" spans="1:5">
      <c r="A3691" s="11">
        <v>4017</v>
      </c>
      <c r="B3691" s="11">
        <v>1</v>
      </c>
      <c r="C3691" t="s">
        <v>11340</v>
      </c>
      <c r="D3691" s="11" t="s">
        <v>11341</v>
      </c>
      <c r="E3691" t="s">
        <v>6067</v>
      </c>
    </row>
    <row r="3692" spans="1:5">
      <c r="A3692" s="11">
        <v>4138</v>
      </c>
      <c r="B3692" s="11">
        <v>0</v>
      </c>
      <c r="C3692" t="s">
        <v>11342</v>
      </c>
      <c r="D3692" s="11" t="s">
        <v>11343</v>
      </c>
      <c r="E3692" t="s">
        <v>1428</v>
      </c>
    </row>
    <row r="3693" spans="1:5">
      <c r="A3693" s="11">
        <v>2405</v>
      </c>
      <c r="B3693" s="11">
        <v>41</v>
      </c>
      <c r="C3693" t="s">
        <v>4708</v>
      </c>
      <c r="D3693" s="11" t="s">
        <v>4709</v>
      </c>
      <c r="E3693" t="s">
        <v>131</v>
      </c>
    </row>
    <row r="3694" spans="1:5">
      <c r="A3694" s="11">
        <v>4138</v>
      </c>
      <c r="B3694" s="11">
        <v>0</v>
      </c>
      <c r="C3694" t="s">
        <v>11344</v>
      </c>
      <c r="D3694" s="11" t="s">
        <v>11345</v>
      </c>
      <c r="E3694" t="s">
        <v>131</v>
      </c>
    </row>
    <row r="3695" spans="1:5">
      <c r="A3695" s="11">
        <v>1983</v>
      </c>
      <c r="B3695" s="11">
        <v>74</v>
      </c>
      <c r="C3695" t="s">
        <v>4710</v>
      </c>
      <c r="D3695" s="11" t="s">
        <v>2322</v>
      </c>
      <c r="E3695" t="s">
        <v>10240</v>
      </c>
    </row>
    <row r="3696" spans="1:5">
      <c r="A3696" s="11">
        <v>175</v>
      </c>
      <c r="B3696" s="11">
        <v>981</v>
      </c>
      <c r="C3696" t="s">
        <v>720</v>
      </c>
      <c r="D3696" s="11" t="s">
        <v>962</v>
      </c>
      <c r="E3696" t="s">
        <v>128</v>
      </c>
    </row>
    <row r="3697" spans="1:5">
      <c r="A3697" s="11">
        <v>2026</v>
      </c>
      <c r="B3697" s="11">
        <v>70</v>
      </c>
      <c r="C3697" t="s">
        <v>4711</v>
      </c>
      <c r="D3697" s="11" t="s">
        <v>4712</v>
      </c>
      <c r="E3697" t="s">
        <v>128</v>
      </c>
    </row>
    <row r="3698" spans="1:5">
      <c r="A3698" s="11">
        <v>2483</v>
      </c>
      <c r="B3698" s="11">
        <v>37</v>
      </c>
      <c r="C3698" t="s">
        <v>11346</v>
      </c>
      <c r="D3698" s="11" t="s">
        <v>5200</v>
      </c>
      <c r="E3698" t="s">
        <v>11327</v>
      </c>
    </row>
    <row r="3699" spans="1:5">
      <c r="A3699" s="11">
        <v>1983</v>
      </c>
      <c r="B3699" s="11">
        <v>74</v>
      </c>
      <c r="C3699" t="s">
        <v>4713</v>
      </c>
      <c r="D3699" s="11" t="s">
        <v>4714</v>
      </c>
      <c r="E3699" t="s">
        <v>1115</v>
      </c>
    </row>
    <row r="3700" spans="1:5">
      <c r="A3700" s="11">
        <v>1369</v>
      </c>
      <c r="B3700" s="11">
        <v>146</v>
      </c>
      <c r="C3700" t="s">
        <v>4715</v>
      </c>
      <c r="D3700" s="11" t="s">
        <v>2398</v>
      </c>
      <c r="E3700" t="s">
        <v>2703</v>
      </c>
    </row>
    <row r="3701" spans="1:5">
      <c r="A3701" s="11">
        <v>1876</v>
      </c>
      <c r="B3701" s="11">
        <v>84</v>
      </c>
      <c r="C3701" t="s">
        <v>4716</v>
      </c>
      <c r="D3701" s="11" t="s">
        <v>2515</v>
      </c>
      <c r="E3701" t="s">
        <v>1183</v>
      </c>
    </row>
    <row r="3702" spans="1:5">
      <c r="A3702" s="11">
        <v>4138</v>
      </c>
      <c r="B3702" s="11">
        <v>0</v>
      </c>
      <c r="C3702" t="s">
        <v>4717</v>
      </c>
      <c r="D3702" s="11" t="s">
        <v>3849</v>
      </c>
      <c r="E3702" t="s">
        <v>142</v>
      </c>
    </row>
    <row r="3703" spans="1:5">
      <c r="A3703" s="11">
        <v>2565</v>
      </c>
      <c r="B3703" s="11">
        <v>32</v>
      </c>
      <c r="C3703" t="s">
        <v>8250</v>
      </c>
      <c r="D3703" s="11" t="s">
        <v>2074</v>
      </c>
      <c r="E3703" t="s">
        <v>133</v>
      </c>
    </row>
    <row r="3704" spans="1:5">
      <c r="A3704" s="11">
        <v>3323</v>
      </c>
      <c r="B3704" s="11">
        <v>9</v>
      </c>
      <c r="C3704" t="s">
        <v>11347</v>
      </c>
      <c r="D3704" s="11" t="s">
        <v>6147</v>
      </c>
      <c r="E3704" t="s">
        <v>11348</v>
      </c>
    </row>
    <row r="3705" spans="1:5">
      <c r="A3705" s="11">
        <v>1625</v>
      </c>
      <c r="B3705" s="11">
        <v>108</v>
      </c>
      <c r="C3705" t="s">
        <v>4719</v>
      </c>
      <c r="D3705" s="11" t="s">
        <v>3020</v>
      </c>
      <c r="E3705" t="s">
        <v>996</v>
      </c>
    </row>
    <row r="3706" spans="1:5">
      <c r="A3706" s="11">
        <v>1821</v>
      </c>
      <c r="B3706" s="11">
        <v>90</v>
      </c>
      <c r="C3706" t="s">
        <v>4720</v>
      </c>
      <c r="D3706" s="11" t="s">
        <v>4721</v>
      </c>
      <c r="E3706" t="s">
        <v>843</v>
      </c>
    </row>
    <row r="3707" spans="1:5">
      <c r="A3707" s="11">
        <v>1442</v>
      </c>
      <c r="B3707" s="11">
        <v>135</v>
      </c>
      <c r="C3707" t="s">
        <v>1697</v>
      </c>
      <c r="D3707" s="11" t="s">
        <v>872</v>
      </c>
      <c r="E3707" t="s">
        <v>128</v>
      </c>
    </row>
    <row r="3708" spans="1:5">
      <c r="A3708" s="11">
        <v>3612</v>
      </c>
      <c r="B3708" s="11">
        <v>5</v>
      </c>
      <c r="C3708" t="s">
        <v>4722</v>
      </c>
      <c r="D3708" s="11" t="s">
        <v>4723</v>
      </c>
      <c r="E3708" t="s">
        <v>142</v>
      </c>
    </row>
    <row r="3709" spans="1:5">
      <c r="A3709" s="11">
        <v>697</v>
      </c>
      <c r="B3709" s="11">
        <v>343</v>
      </c>
      <c r="C3709" t="s">
        <v>4724</v>
      </c>
      <c r="D3709" s="11" t="s">
        <v>4725</v>
      </c>
      <c r="E3709" t="s">
        <v>2489</v>
      </c>
    </row>
    <row r="3710" spans="1:5">
      <c r="A3710" s="11">
        <v>4138</v>
      </c>
      <c r="B3710" s="11">
        <v>0</v>
      </c>
      <c r="C3710" t="s">
        <v>11349</v>
      </c>
      <c r="D3710" s="11" t="s">
        <v>5434</v>
      </c>
      <c r="E3710" t="s">
        <v>997</v>
      </c>
    </row>
    <row r="3711" spans="1:5">
      <c r="A3711" s="11">
        <v>2123</v>
      </c>
      <c r="B3711" s="11">
        <v>62</v>
      </c>
      <c r="C3711" t="s">
        <v>8251</v>
      </c>
      <c r="D3711" s="11" t="s">
        <v>5682</v>
      </c>
      <c r="E3711" t="s">
        <v>1131</v>
      </c>
    </row>
    <row r="3712" spans="1:5">
      <c r="A3712" s="11">
        <v>1266</v>
      </c>
      <c r="B3712" s="11">
        <v>165</v>
      </c>
      <c r="C3712" t="s">
        <v>11350</v>
      </c>
      <c r="D3712" s="11" t="s">
        <v>1455</v>
      </c>
      <c r="E3712" t="s">
        <v>577</v>
      </c>
    </row>
    <row r="3713" spans="1:5">
      <c r="A3713" s="11">
        <v>1233</v>
      </c>
      <c r="B3713" s="11">
        <v>171</v>
      </c>
      <c r="C3713" t="s">
        <v>4726</v>
      </c>
      <c r="D3713" s="11" t="s">
        <v>3940</v>
      </c>
      <c r="E3713" t="s">
        <v>1194</v>
      </c>
    </row>
    <row r="3714" spans="1:5">
      <c r="A3714" s="11">
        <v>1159</v>
      </c>
      <c r="B3714" s="11">
        <v>186</v>
      </c>
      <c r="C3714" t="s">
        <v>4727</v>
      </c>
      <c r="D3714" s="11" t="s">
        <v>3772</v>
      </c>
      <c r="E3714" t="s">
        <v>128</v>
      </c>
    </row>
    <row r="3715" spans="1:5">
      <c r="A3715" s="11">
        <v>4138</v>
      </c>
      <c r="B3715" s="11">
        <v>0</v>
      </c>
      <c r="C3715" t="s">
        <v>11351</v>
      </c>
      <c r="D3715" s="11" t="s">
        <v>9100</v>
      </c>
      <c r="E3715" t="s">
        <v>151</v>
      </c>
    </row>
    <row r="3716" spans="1:5">
      <c r="A3716" s="11">
        <v>1859</v>
      </c>
      <c r="B3716" s="11">
        <v>86</v>
      </c>
      <c r="C3716" t="s">
        <v>8252</v>
      </c>
      <c r="D3716" s="11" t="s">
        <v>3501</v>
      </c>
      <c r="E3716" t="s">
        <v>128</v>
      </c>
    </row>
    <row r="3717" spans="1:5">
      <c r="A3717" s="11">
        <v>2639</v>
      </c>
      <c r="B3717" s="11">
        <v>29</v>
      </c>
      <c r="C3717" t="s">
        <v>8253</v>
      </c>
      <c r="D3717" s="11" t="s">
        <v>1273</v>
      </c>
      <c r="E3717" t="s">
        <v>131</v>
      </c>
    </row>
    <row r="3718" spans="1:5">
      <c r="A3718" s="11">
        <v>4138</v>
      </c>
      <c r="B3718" s="11">
        <v>0</v>
      </c>
      <c r="C3718" t="s">
        <v>11352</v>
      </c>
      <c r="D3718" s="11" t="s">
        <v>4742</v>
      </c>
      <c r="E3718" t="s">
        <v>3477</v>
      </c>
    </row>
    <row r="3719" spans="1:5">
      <c r="A3719" s="11">
        <v>235</v>
      </c>
      <c r="B3719" s="11">
        <v>857</v>
      </c>
      <c r="C3719" t="s">
        <v>1571</v>
      </c>
      <c r="D3719" s="11" t="s">
        <v>1572</v>
      </c>
      <c r="E3719" t="s">
        <v>128</v>
      </c>
    </row>
    <row r="3720" spans="1:5">
      <c r="A3720" s="11">
        <v>638</v>
      </c>
      <c r="B3720" s="11">
        <v>386</v>
      </c>
      <c r="C3720" t="s">
        <v>4728</v>
      </c>
      <c r="D3720" s="11" t="s">
        <v>4729</v>
      </c>
      <c r="E3720" t="s">
        <v>133</v>
      </c>
    </row>
    <row r="3721" spans="1:5">
      <c r="A3721" s="11">
        <v>3612</v>
      </c>
      <c r="B3721" s="11">
        <v>5</v>
      </c>
      <c r="C3721" t="s">
        <v>11353</v>
      </c>
      <c r="D3721" s="11" t="s">
        <v>11354</v>
      </c>
      <c r="E3721" t="s">
        <v>1066</v>
      </c>
    </row>
    <row r="3722" spans="1:5">
      <c r="A3722" s="11">
        <v>2565</v>
      </c>
      <c r="B3722" s="11">
        <v>32</v>
      </c>
      <c r="C3722" t="s">
        <v>8254</v>
      </c>
      <c r="D3722" s="11" t="s">
        <v>4142</v>
      </c>
      <c r="E3722" t="s">
        <v>814</v>
      </c>
    </row>
    <row r="3723" spans="1:5">
      <c r="A3723" s="11">
        <v>514</v>
      </c>
      <c r="B3723" s="11">
        <v>476</v>
      </c>
      <c r="C3723" t="s">
        <v>513</v>
      </c>
      <c r="D3723" s="11" t="s">
        <v>514</v>
      </c>
      <c r="E3723" t="s">
        <v>125</v>
      </c>
    </row>
    <row r="3724" spans="1:5">
      <c r="A3724" s="11">
        <v>1326</v>
      </c>
      <c r="B3724" s="11">
        <v>153</v>
      </c>
      <c r="C3724" t="s">
        <v>4730</v>
      </c>
      <c r="D3724" s="11" t="s">
        <v>4430</v>
      </c>
      <c r="E3724" t="s">
        <v>1079</v>
      </c>
    </row>
    <row r="3725" spans="1:5">
      <c r="A3725" s="11">
        <v>2311</v>
      </c>
      <c r="B3725" s="11">
        <v>47</v>
      </c>
      <c r="C3725" t="s">
        <v>8255</v>
      </c>
      <c r="D3725" s="11" t="s">
        <v>5682</v>
      </c>
      <c r="E3725" t="s">
        <v>204</v>
      </c>
    </row>
    <row r="3726" spans="1:5">
      <c r="A3726" s="11">
        <v>847</v>
      </c>
      <c r="B3726" s="11">
        <v>276</v>
      </c>
      <c r="C3726" t="s">
        <v>4731</v>
      </c>
      <c r="D3726" s="11" t="s">
        <v>2078</v>
      </c>
      <c r="E3726" t="s">
        <v>122</v>
      </c>
    </row>
    <row r="3727" spans="1:5">
      <c r="A3727" s="11">
        <v>575</v>
      </c>
      <c r="B3727" s="11">
        <v>428</v>
      </c>
      <c r="C3727" t="s">
        <v>11355</v>
      </c>
      <c r="D3727" s="11" t="s">
        <v>11356</v>
      </c>
      <c r="E3727" t="s">
        <v>128</v>
      </c>
    </row>
    <row r="3728" spans="1:5">
      <c r="A3728" s="11">
        <v>3809</v>
      </c>
      <c r="B3728" s="11">
        <v>3</v>
      </c>
      <c r="C3728" t="s">
        <v>11357</v>
      </c>
      <c r="D3728" s="11" t="s">
        <v>6714</v>
      </c>
      <c r="E3728" t="s">
        <v>972</v>
      </c>
    </row>
    <row r="3729" spans="1:5">
      <c r="A3729" s="11">
        <v>4017</v>
      </c>
      <c r="B3729" s="11">
        <v>1</v>
      </c>
      <c r="C3729" t="s">
        <v>4732</v>
      </c>
      <c r="D3729" s="11" t="s">
        <v>2744</v>
      </c>
      <c r="E3729" t="s">
        <v>128</v>
      </c>
    </row>
    <row r="3730" spans="1:5">
      <c r="A3730" s="11">
        <v>4138</v>
      </c>
      <c r="B3730" s="11">
        <v>0</v>
      </c>
      <c r="C3730" t="s">
        <v>11358</v>
      </c>
      <c r="D3730" s="11" t="s">
        <v>2197</v>
      </c>
      <c r="E3730" t="s">
        <v>972</v>
      </c>
    </row>
    <row r="3731" spans="1:5">
      <c r="A3731" s="11">
        <v>2751</v>
      </c>
      <c r="B3731" s="11">
        <v>25</v>
      </c>
      <c r="C3731" t="s">
        <v>11359</v>
      </c>
      <c r="D3731" s="11" t="s">
        <v>3963</v>
      </c>
      <c r="E3731" t="s">
        <v>128</v>
      </c>
    </row>
    <row r="3732" spans="1:5">
      <c r="A3732" s="11">
        <v>4138</v>
      </c>
      <c r="B3732" s="11">
        <v>0</v>
      </c>
      <c r="C3732" t="s">
        <v>11360</v>
      </c>
      <c r="D3732" s="11" t="s">
        <v>5677</v>
      </c>
      <c r="E3732" t="s">
        <v>128</v>
      </c>
    </row>
    <row r="3733" spans="1:5">
      <c r="A3733" s="11">
        <v>117</v>
      </c>
      <c r="B3733" s="11">
        <v>1157</v>
      </c>
      <c r="C3733" t="s">
        <v>1698</v>
      </c>
      <c r="D3733" s="11" t="s">
        <v>4733</v>
      </c>
      <c r="E3733" t="s">
        <v>133</v>
      </c>
    </row>
    <row r="3734" spans="1:5">
      <c r="A3734" s="11">
        <v>4138</v>
      </c>
      <c r="B3734" s="11">
        <v>0</v>
      </c>
      <c r="C3734" t="s">
        <v>11361</v>
      </c>
      <c r="D3734" s="11" t="s">
        <v>7379</v>
      </c>
      <c r="E3734" t="s">
        <v>1066</v>
      </c>
    </row>
    <row r="3735" spans="1:5">
      <c r="A3735" s="11">
        <v>1335</v>
      </c>
      <c r="B3735" s="11">
        <v>152</v>
      </c>
      <c r="C3735" t="s">
        <v>11362</v>
      </c>
      <c r="D3735" s="11" t="s">
        <v>2281</v>
      </c>
      <c r="E3735" t="s">
        <v>11363</v>
      </c>
    </row>
    <row r="3736" spans="1:5">
      <c r="A3736" s="11">
        <v>2362</v>
      </c>
      <c r="B3736" s="11">
        <v>44</v>
      </c>
      <c r="C3736" t="s">
        <v>11364</v>
      </c>
      <c r="D3736" s="11" t="s">
        <v>3176</v>
      </c>
      <c r="E3736" t="s">
        <v>128</v>
      </c>
    </row>
    <row r="3737" spans="1:5">
      <c r="A3737" s="11">
        <v>2016</v>
      </c>
      <c r="B3737" s="11">
        <v>71</v>
      </c>
      <c r="C3737" t="s">
        <v>4734</v>
      </c>
      <c r="D3737" s="11" t="s">
        <v>512</v>
      </c>
      <c r="E3737" t="s">
        <v>2570</v>
      </c>
    </row>
    <row r="3738" spans="1:5">
      <c r="A3738" s="11">
        <v>1646</v>
      </c>
      <c r="B3738" s="11">
        <v>106</v>
      </c>
      <c r="C3738" t="s">
        <v>4735</v>
      </c>
      <c r="D3738" s="11" t="s">
        <v>4736</v>
      </c>
      <c r="E3738" t="s">
        <v>128</v>
      </c>
    </row>
    <row r="3739" spans="1:5">
      <c r="A3739" s="11">
        <v>4138</v>
      </c>
      <c r="B3739" s="11">
        <v>0</v>
      </c>
      <c r="C3739" t="s">
        <v>8256</v>
      </c>
      <c r="D3739" s="11" t="s">
        <v>8257</v>
      </c>
      <c r="E3739" t="s">
        <v>449</v>
      </c>
    </row>
    <row r="3740" spans="1:5">
      <c r="A3740" s="11">
        <v>1486</v>
      </c>
      <c r="B3740" s="11">
        <v>127</v>
      </c>
      <c r="C3740" t="s">
        <v>4737</v>
      </c>
      <c r="D3740" s="11" t="s">
        <v>4738</v>
      </c>
      <c r="E3740" t="s">
        <v>128</v>
      </c>
    </row>
    <row r="3741" spans="1:5">
      <c r="A3741" s="11">
        <v>703</v>
      </c>
      <c r="B3741" s="11">
        <v>341</v>
      </c>
      <c r="C3741" t="s">
        <v>4739</v>
      </c>
      <c r="D3741" s="11" t="s">
        <v>4740</v>
      </c>
      <c r="E3741" t="s">
        <v>742</v>
      </c>
    </row>
    <row r="3742" spans="1:5">
      <c r="A3742" s="11">
        <v>4138</v>
      </c>
      <c r="B3742" s="11">
        <v>0</v>
      </c>
      <c r="C3742" t="s">
        <v>4739</v>
      </c>
      <c r="D3742" s="11" t="s">
        <v>8304</v>
      </c>
      <c r="E3742" t="s">
        <v>128</v>
      </c>
    </row>
    <row r="3743" spans="1:5">
      <c r="A3743" s="11">
        <v>3323</v>
      </c>
      <c r="B3743" s="11">
        <v>9</v>
      </c>
      <c r="C3743" t="s">
        <v>4741</v>
      </c>
      <c r="D3743" s="11" t="s">
        <v>4742</v>
      </c>
      <c r="E3743" t="s">
        <v>749</v>
      </c>
    </row>
    <row r="3744" spans="1:5">
      <c r="A3744" s="11">
        <v>1319</v>
      </c>
      <c r="B3744" s="11">
        <v>154</v>
      </c>
      <c r="C3744" t="s">
        <v>4743</v>
      </c>
      <c r="D3744" s="11" t="s">
        <v>4682</v>
      </c>
      <c r="E3744" t="s">
        <v>122</v>
      </c>
    </row>
    <row r="3745" spans="1:5">
      <c r="A3745" s="11">
        <v>3049</v>
      </c>
      <c r="B3745" s="11">
        <v>15</v>
      </c>
      <c r="C3745" t="s">
        <v>8258</v>
      </c>
      <c r="D3745" s="11" t="s">
        <v>8259</v>
      </c>
      <c r="E3745" t="s">
        <v>740</v>
      </c>
    </row>
    <row r="3746" spans="1:5">
      <c r="A3746" s="11">
        <v>4017</v>
      </c>
      <c r="B3746" s="11">
        <v>1</v>
      </c>
      <c r="C3746" t="s">
        <v>11365</v>
      </c>
      <c r="D3746" s="11" t="s">
        <v>11366</v>
      </c>
      <c r="E3746" t="s">
        <v>1194</v>
      </c>
    </row>
    <row r="3747" spans="1:5">
      <c r="A3747" s="11">
        <v>4138</v>
      </c>
      <c r="B3747" s="11">
        <v>0</v>
      </c>
      <c r="C3747" t="s">
        <v>11367</v>
      </c>
      <c r="D3747" s="11" t="s">
        <v>11368</v>
      </c>
      <c r="E3747" t="s">
        <v>2835</v>
      </c>
    </row>
    <row r="3748" spans="1:5">
      <c r="A3748" s="11">
        <v>4138</v>
      </c>
      <c r="B3748" s="11">
        <v>0</v>
      </c>
      <c r="C3748" t="s">
        <v>8260</v>
      </c>
      <c r="D3748" s="11" t="s">
        <v>521</v>
      </c>
      <c r="E3748" t="s">
        <v>131</v>
      </c>
    </row>
    <row r="3749" spans="1:5">
      <c r="A3749" s="11">
        <v>625</v>
      </c>
      <c r="B3749" s="11">
        <v>395</v>
      </c>
      <c r="C3749" t="s">
        <v>1960</v>
      </c>
      <c r="D3749" s="11" t="s">
        <v>1587</v>
      </c>
      <c r="E3749" t="s">
        <v>823</v>
      </c>
    </row>
    <row r="3750" spans="1:5">
      <c r="A3750" s="11">
        <v>4138</v>
      </c>
      <c r="B3750" s="11">
        <v>0</v>
      </c>
      <c r="C3750" t="s">
        <v>11369</v>
      </c>
      <c r="D3750" s="11" t="s">
        <v>9942</v>
      </c>
      <c r="E3750" t="s">
        <v>180</v>
      </c>
    </row>
    <row r="3751" spans="1:5">
      <c r="A3751" s="11">
        <v>1551</v>
      </c>
      <c r="B3751" s="11">
        <v>120</v>
      </c>
      <c r="C3751" t="s">
        <v>4744</v>
      </c>
      <c r="D3751" s="11" t="s">
        <v>4534</v>
      </c>
      <c r="E3751" t="s">
        <v>2703</v>
      </c>
    </row>
    <row r="3752" spans="1:5">
      <c r="A3752" s="11">
        <v>3255</v>
      </c>
      <c r="B3752" s="11">
        <v>10</v>
      </c>
      <c r="C3752" t="s">
        <v>11370</v>
      </c>
      <c r="D3752" s="11" t="s">
        <v>2090</v>
      </c>
      <c r="E3752" t="s">
        <v>122</v>
      </c>
    </row>
    <row r="3753" spans="1:5">
      <c r="A3753" s="11">
        <v>1829</v>
      </c>
      <c r="B3753" s="11">
        <v>89</v>
      </c>
      <c r="C3753" t="s">
        <v>4745</v>
      </c>
      <c r="D3753" s="11" t="s">
        <v>4746</v>
      </c>
      <c r="E3753" t="s">
        <v>4747</v>
      </c>
    </row>
    <row r="3754" spans="1:5">
      <c r="A3754" s="11">
        <v>701</v>
      </c>
      <c r="B3754" s="11">
        <v>342</v>
      </c>
      <c r="C3754" t="s">
        <v>4748</v>
      </c>
      <c r="D3754" s="11" t="s">
        <v>4749</v>
      </c>
      <c r="E3754" t="s">
        <v>768</v>
      </c>
    </row>
    <row r="3755" spans="1:5">
      <c r="A3755" s="11">
        <v>2565</v>
      </c>
      <c r="B3755" s="11">
        <v>32</v>
      </c>
      <c r="C3755" t="s">
        <v>8261</v>
      </c>
      <c r="D3755" s="11" t="s">
        <v>2382</v>
      </c>
      <c r="E3755" t="s">
        <v>725</v>
      </c>
    </row>
    <row r="3756" spans="1:5">
      <c r="A3756" s="11">
        <v>2288</v>
      </c>
      <c r="B3756" s="11">
        <v>49</v>
      </c>
      <c r="C3756" t="s">
        <v>11371</v>
      </c>
      <c r="D3756" s="11" t="s">
        <v>4001</v>
      </c>
      <c r="E3756" t="s">
        <v>750</v>
      </c>
    </row>
    <row r="3757" spans="1:5">
      <c r="A3757" s="11">
        <v>462</v>
      </c>
      <c r="B3757" s="11">
        <v>535</v>
      </c>
      <c r="C3757" t="s">
        <v>11372</v>
      </c>
      <c r="D3757" s="11" t="s">
        <v>11373</v>
      </c>
      <c r="E3757" t="s">
        <v>164</v>
      </c>
    </row>
    <row r="3758" spans="1:5">
      <c r="A3758" s="11">
        <v>4138</v>
      </c>
      <c r="B3758" s="11">
        <v>0</v>
      </c>
      <c r="C3758" t="s">
        <v>11374</v>
      </c>
      <c r="D3758" s="11" t="s">
        <v>4560</v>
      </c>
      <c r="E3758" t="s">
        <v>10259</v>
      </c>
    </row>
    <row r="3759" spans="1:5">
      <c r="A3759" s="11">
        <v>4138</v>
      </c>
      <c r="B3759" s="11">
        <v>0</v>
      </c>
      <c r="C3759" t="s">
        <v>4751</v>
      </c>
      <c r="D3759" s="11" t="s">
        <v>4752</v>
      </c>
      <c r="E3759" t="s">
        <v>130</v>
      </c>
    </row>
    <row r="3760" spans="1:5">
      <c r="A3760" s="11">
        <v>451</v>
      </c>
      <c r="B3760" s="11">
        <v>542</v>
      </c>
      <c r="C3760" t="s">
        <v>566</v>
      </c>
      <c r="D3760" s="11" t="s">
        <v>567</v>
      </c>
      <c r="E3760" t="s">
        <v>232</v>
      </c>
    </row>
    <row r="3761" spans="1:5">
      <c r="A3761" s="11">
        <v>1739</v>
      </c>
      <c r="B3761" s="11">
        <v>98</v>
      </c>
      <c r="C3761" t="s">
        <v>4753</v>
      </c>
      <c r="D3761" s="11" t="s">
        <v>4754</v>
      </c>
      <c r="E3761" t="s">
        <v>937</v>
      </c>
    </row>
    <row r="3762" spans="1:5">
      <c r="A3762" s="11">
        <v>4138</v>
      </c>
      <c r="B3762" s="11">
        <v>0</v>
      </c>
      <c r="C3762" t="s">
        <v>11375</v>
      </c>
      <c r="D3762" s="11" t="s">
        <v>11376</v>
      </c>
      <c r="E3762" t="s">
        <v>937</v>
      </c>
    </row>
    <row r="3763" spans="1:5">
      <c r="A3763" s="11">
        <v>3323</v>
      </c>
      <c r="B3763" s="11">
        <v>9</v>
      </c>
      <c r="C3763" t="s">
        <v>8262</v>
      </c>
      <c r="D3763" s="11" t="s">
        <v>3612</v>
      </c>
      <c r="E3763" t="s">
        <v>740</v>
      </c>
    </row>
    <row r="3764" spans="1:5">
      <c r="A3764" s="11">
        <v>432</v>
      </c>
      <c r="B3764" s="11">
        <v>557</v>
      </c>
      <c r="C3764" t="s">
        <v>4756</v>
      </c>
      <c r="D3764" s="11" t="s">
        <v>4757</v>
      </c>
      <c r="E3764" t="s">
        <v>268</v>
      </c>
    </row>
    <row r="3765" spans="1:5">
      <c r="A3765" s="11">
        <v>934</v>
      </c>
      <c r="B3765" s="11">
        <v>242</v>
      </c>
      <c r="C3765" t="s">
        <v>4758</v>
      </c>
      <c r="D3765" s="11" t="s">
        <v>4759</v>
      </c>
      <c r="E3765" t="s">
        <v>789</v>
      </c>
    </row>
    <row r="3766" spans="1:5">
      <c r="A3766" s="11">
        <v>3255</v>
      </c>
      <c r="B3766" s="11">
        <v>10</v>
      </c>
      <c r="C3766" t="s">
        <v>8263</v>
      </c>
      <c r="D3766" s="11" t="s">
        <v>2928</v>
      </c>
      <c r="E3766" t="s">
        <v>128</v>
      </c>
    </row>
    <row r="3767" spans="1:5">
      <c r="A3767" s="11">
        <v>3204</v>
      </c>
      <c r="B3767" s="11">
        <v>11</v>
      </c>
      <c r="C3767" t="s">
        <v>4760</v>
      </c>
      <c r="D3767" s="11" t="s">
        <v>4761</v>
      </c>
      <c r="E3767" t="s">
        <v>814</v>
      </c>
    </row>
    <row r="3768" spans="1:5">
      <c r="A3768" s="11">
        <v>4138</v>
      </c>
      <c r="B3768" s="11">
        <v>0</v>
      </c>
      <c r="C3768" t="s">
        <v>11377</v>
      </c>
      <c r="D3768" s="11" t="s">
        <v>11242</v>
      </c>
      <c r="E3768" t="s">
        <v>7923</v>
      </c>
    </row>
    <row r="3769" spans="1:5">
      <c r="A3769" s="11">
        <v>2463</v>
      </c>
      <c r="B3769" s="11">
        <v>38</v>
      </c>
      <c r="C3769" t="s">
        <v>515</v>
      </c>
      <c r="D3769" s="11" t="s">
        <v>4643</v>
      </c>
      <c r="E3769" t="s">
        <v>142</v>
      </c>
    </row>
    <row r="3770" spans="1:5">
      <c r="A3770" s="11">
        <v>2823</v>
      </c>
      <c r="B3770" s="11">
        <v>22</v>
      </c>
      <c r="C3770" t="s">
        <v>11378</v>
      </c>
      <c r="D3770" s="11" t="s">
        <v>7462</v>
      </c>
      <c r="E3770" t="s">
        <v>983</v>
      </c>
    </row>
    <row r="3771" spans="1:5">
      <c r="A3771" s="11">
        <v>1865</v>
      </c>
      <c r="B3771" s="11">
        <v>85</v>
      </c>
      <c r="C3771" t="s">
        <v>4762</v>
      </c>
      <c r="D3771" s="11" t="s">
        <v>3924</v>
      </c>
      <c r="E3771" t="s">
        <v>135</v>
      </c>
    </row>
    <row r="3772" spans="1:5">
      <c r="A3772" s="11">
        <v>4138</v>
      </c>
      <c r="B3772" s="11">
        <v>0</v>
      </c>
      <c r="C3772" t="s">
        <v>4763</v>
      </c>
      <c r="D3772" s="11" t="s">
        <v>3379</v>
      </c>
      <c r="E3772" t="s">
        <v>124</v>
      </c>
    </row>
    <row r="3773" spans="1:5">
      <c r="A3773" s="11">
        <v>607</v>
      </c>
      <c r="B3773" s="11">
        <v>406</v>
      </c>
      <c r="C3773" t="s">
        <v>4764</v>
      </c>
      <c r="D3773" s="11" t="s">
        <v>4765</v>
      </c>
      <c r="E3773" t="s">
        <v>130</v>
      </c>
    </row>
    <row r="3774" spans="1:5">
      <c r="A3774" s="11">
        <v>4017</v>
      </c>
      <c r="B3774" s="11">
        <v>1</v>
      </c>
      <c r="C3774" t="s">
        <v>11379</v>
      </c>
      <c r="D3774" s="11" t="s">
        <v>5540</v>
      </c>
      <c r="E3774" t="s">
        <v>3611</v>
      </c>
    </row>
    <row r="3775" spans="1:5">
      <c r="A3775" s="11">
        <v>4138</v>
      </c>
      <c r="B3775" s="11">
        <v>0</v>
      </c>
      <c r="C3775" t="s">
        <v>11380</v>
      </c>
      <c r="D3775" s="11" t="s">
        <v>5555</v>
      </c>
      <c r="E3775" t="s">
        <v>149</v>
      </c>
    </row>
    <row r="3776" spans="1:5">
      <c r="A3776" s="11">
        <v>1001</v>
      </c>
      <c r="B3776" s="11">
        <v>220</v>
      </c>
      <c r="C3776" t="s">
        <v>8264</v>
      </c>
      <c r="D3776" s="11" t="s">
        <v>1423</v>
      </c>
      <c r="E3776" t="s">
        <v>122</v>
      </c>
    </row>
    <row r="3777" spans="1:5">
      <c r="A3777" s="11">
        <v>197</v>
      </c>
      <c r="B3777" s="11">
        <v>943</v>
      </c>
      <c r="C3777" t="s">
        <v>568</v>
      </c>
      <c r="D3777" s="11" t="s">
        <v>4767</v>
      </c>
      <c r="E3777" t="s">
        <v>4768</v>
      </c>
    </row>
    <row r="3778" spans="1:5">
      <c r="A3778" s="11">
        <v>1122</v>
      </c>
      <c r="B3778" s="11">
        <v>194</v>
      </c>
      <c r="C3778" t="s">
        <v>4770</v>
      </c>
      <c r="D3778" s="11" t="s">
        <v>468</v>
      </c>
      <c r="E3778" t="s">
        <v>128</v>
      </c>
    </row>
    <row r="3779" spans="1:5">
      <c r="A3779" s="11">
        <v>4017</v>
      </c>
      <c r="B3779" s="11">
        <v>1</v>
      </c>
      <c r="C3779" t="s">
        <v>11381</v>
      </c>
      <c r="D3779" s="11" t="s">
        <v>8646</v>
      </c>
      <c r="E3779" t="s">
        <v>739</v>
      </c>
    </row>
    <row r="3780" spans="1:5">
      <c r="A3780" s="11">
        <v>4138</v>
      </c>
      <c r="B3780" s="11">
        <v>0</v>
      </c>
      <c r="C3780" t="s">
        <v>8265</v>
      </c>
      <c r="D3780" s="11" t="s">
        <v>8266</v>
      </c>
      <c r="E3780" t="s">
        <v>128</v>
      </c>
    </row>
    <row r="3781" spans="1:5">
      <c r="A3781" s="11">
        <v>2551</v>
      </c>
      <c r="B3781" s="11">
        <v>33</v>
      </c>
      <c r="C3781" t="s">
        <v>4771</v>
      </c>
      <c r="D3781" s="11" t="s">
        <v>4772</v>
      </c>
      <c r="E3781" t="s">
        <v>128</v>
      </c>
    </row>
    <row r="3782" spans="1:5">
      <c r="A3782" s="11">
        <v>3896</v>
      </c>
      <c r="B3782" s="11">
        <v>2</v>
      </c>
      <c r="C3782" t="s">
        <v>8267</v>
      </c>
      <c r="D3782" s="11" t="s">
        <v>4555</v>
      </c>
      <c r="E3782" t="s">
        <v>142</v>
      </c>
    </row>
    <row r="3783" spans="1:5">
      <c r="A3783" s="11">
        <v>3078</v>
      </c>
      <c r="B3783" s="11">
        <v>14</v>
      </c>
      <c r="C3783" t="s">
        <v>4773</v>
      </c>
      <c r="D3783" s="11" t="s">
        <v>4774</v>
      </c>
      <c r="E3783" t="s">
        <v>814</v>
      </c>
    </row>
    <row r="3784" spans="1:5">
      <c r="A3784" s="11">
        <v>2798</v>
      </c>
      <c r="B3784" s="11">
        <v>23</v>
      </c>
      <c r="C3784" t="s">
        <v>4776</v>
      </c>
      <c r="D3784" s="11" t="s">
        <v>2719</v>
      </c>
      <c r="E3784" t="s">
        <v>135</v>
      </c>
    </row>
    <row r="3785" spans="1:5">
      <c r="A3785" s="11">
        <v>619</v>
      </c>
      <c r="B3785" s="11">
        <v>399</v>
      </c>
      <c r="C3785" t="s">
        <v>4777</v>
      </c>
      <c r="D3785" s="11" t="s">
        <v>4778</v>
      </c>
      <c r="E3785" t="s">
        <v>814</v>
      </c>
    </row>
    <row r="3786" spans="1:5">
      <c r="A3786" s="11">
        <v>2192</v>
      </c>
      <c r="B3786" s="11">
        <v>56</v>
      </c>
      <c r="C3786" t="s">
        <v>8268</v>
      </c>
      <c r="D3786" s="11" t="s">
        <v>5677</v>
      </c>
      <c r="E3786" t="s">
        <v>271</v>
      </c>
    </row>
    <row r="3787" spans="1:5">
      <c r="A3787" s="11">
        <v>3896</v>
      </c>
      <c r="B3787" s="11">
        <v>2</v>
      </c>
      <c r="C3787" t="s">
        <v>4779</v>
      </c>
      <c r="D3787" s="11" t="s">
        <v>4780</v>
      </c>
      <c r="E3787" t="s">
        <v>814</v>
      </c>
    </row>
    <row r="3788" spans="1:5">
      <c r="A3788" s="11">
        <v>170</v>
      </c>
      <c r="B3788" s="11">
        <v>1003</v>
      </c>
      <c r="C3788" t="s">
        <v>1700</v>
      </c>
      <c r="D3788" s="11" t="s">
        <v>885</v>
      </c>
      <c r="E3788" t="s">
        <v>124</v>
      </c>
    </row>
    <row r="3789" spans="1:5">
      <c r="A3789" s="11">
        <v>3518</v>
      </c>
      <c r="B3789" s="11">
        <v>6</v>
      </c>
      <c r="C3789" t="s">
        <v>8269</v>
      </c>
      <c r="D3789" s="11" t="s">
        <v>8146</v>
      </c>
      <c r="E3789" t="s">
        <v>1002</v>
      </c>
    </row>
    <row r="3790" spans="1:5">
      <c r="A3790" s="11">
        <v>4138</v>
      </c>
      <c r="B3790" s="11">
        <v>0</v>
      </c>
      <c r="C3790" t="s">
        <v>11382</v>
      </c>
      <c r="D3790" s="11" t="s">
        <v>6246</v>
      </c>
      <c r="E3790" t="s">
        <v>122</v>
      </c>
    </row>
    <row r="3791" spans="1:5">
      <c r="A3791" s="11">
        <v>4138</v>
      </c>
      <c r="B3791" s="11">
        <v>0</v>
      </c>
      <c r="C3791" t="s">
        <v>4781</v>
      </c>
      <c r="D3791" s="11" t="s">
        <v>2546</v>
      </c>
      <c r="E3791" t="s">
        <v>138</v>
      </c>
    </row>
    <row r="3792" spans="1:5">
      <c r="A3792" s="11">
        <v>1442</v>
      </c>
      <c r="B3792" s="11">
        <v>135</v>
      </c>
      <c r="C3792" t="s">
        <v>8270</v>
      </c>
      <c r="D3792" s="11" t="s">
        <v>6748</v>
      </c>
      <c r="E3792" t="s">
        <v>122</v>
      </c>
    </row>
    <row r="3793" spans="1:5">
      <c r="A3793" s="11">
        <v>1319</v>
      </c>
      <c r="B3793" s="11">
        <v>154</v>
      </c>
      <c r="C3793" t="s">
        <v>4782</v>
      </c>
      <c r="D3793" s="11" t="s">
        <v>4783</v>
      </c>
      <c r="E3793" t="s">
        <v>747</v>
      </c>
    </row>
    <row r="3794" spans="1:5">
      <c r="A3794" s="11">
        <v>1579</v>
      </c>
      <c r="B3794" s="11">
        <v>116</v>
      </c>
      <c r="C3794" t="s">
        <v>11383</v>
      </c>
      <c r="D3794" s="11" t="s">
        <v>11384</v>
      </c>
      <c r="E3794" t="s">
        <v>1077</v>
      </c>
    </row>
    <row r="3795" spans="1:5">
      <c r="A3795" s="11">
        <v>1691</v>
      </c>
      <c r="B3795" s="11">
        <v>102</v>
      </c>
      <c r="C3795" t="s">
        <v>1701</v>
      </c>
      <c r="D3795" s="11" t="s">
        <v>4786</v>
      </c>
      <c r="E3795" t="s">
        <v>865</v>
      </c>
    </row>
    <row r="3796" spans="1:5">
      <c r="A3796" s="11">
        <v>1153</v>
      </c>
      <c r="B3796" s="11">
        <v>187</v>
      </c>
      <c r="C3796" t="s">
        <v>4787</v>
      </c>
      <c r="D3796" s="11" t="s">
        <v>2027</v>
      </c>
      <c r="E3796" t="s">
        <v>122</v>
      </c>
    </row>
    <row r="3797" spans="1:5">
      <c r="A3797" s="11">
        <v>4138</v>
      </c>
      <c r="B3797" s="11">
        <v>0</v>
      </c>
      <c r="C3797" t="s">
        <v>11385</v>
      </c>
      <c r="D3797" s="11" t="s">
        <v>11386</v>
      </c>
      <c r="E3797" t="s">
        <v>769</v>
      </c>
    </row>
    <row r="3798" spans="1:5">
      <c r="A3798" s="11">
        <v>1268</v>
      </c>
      <c r="B3798" s="11">
        <v>164</v>
      </c>
      <c r="C3798" t="s">
        <v>4788</v>
      </c>
      <c r="D3798" s="11" t="s">
        <v>2027</v>
      </c>
      <c r="E3798" t="s">
        <v>122</v>
      </c>
    </row>
    <row r="3799" spans="1:5">
      <c r="A3799" s="11">
        <v>99</v>
      </c>
      <c r="B3799" s="11">
        <v>1215</v>
      </c>
      <c r="C3799" t="s">
        <v>4789</v>
      </c>
      <c r="D3799" s="11" t="s">
        <v>3093</v>
      </c>
      <c r="E3799" t="s">
        <v>130</v>
      </c>
    </row>
    <row r="3800" spans="1:5">
      <c r="A3800" s="11">
        <v>3255</v>
      </c>
      <c r="B3800" s="11">
        <v>10</v>
      </c>
      <c r="C3800" t="s">
        <v>8271</v>
      </c>
      <c r="D3800" s="11" t="s">
        <v>3342</v>
      </c>
      <c r="E3800" t="s">
        <v>128</v>
      </c>
    </row>
    <row r="3801" spans="1:5">
      <c r="A3801" s="11">
        <v>1273</v>
      </c>
      <c r="B3801" s="11">
        <v>163</v>
      </c>
      <c r="C3801" t="s">
        <v>4790</v>
      </c>
      <c r="D3801" s="11" t="s">
        <v>3391</v>
      </c>
      <c r="E3801" t="s">
        <v>128</v>
      </c>
    </row>
    <row r="3802" spans="1:5">
      <c r="A3802" s="11">
        <v>1240</v>
      </c>
      <c r="B3802" s="11">
        <v>170</v>
      </c>
      <c r="C3802" t="s">
        <v>11387</v>
      </c>
      <c r="D3802" s="11" t="s">
        <v>2008</v>
      </c>
      <c r="E3802" t="s">
        <v>1183</v>
      </c>
    </row>
    <row r="3803" spans="1:5">
      <c r="A3803" s="11">
        <v>691</v>
      </c>
      <c r="B3803" s="11">
        <v>346</v>
      </c>
      <c r="C3803" t="s">
        <v>4791</v>
      </c>
      <c r="D3803" s="11" t="s">
        <v>3126</v>
      </c>
      <c r="E3803" t="s">
        <v>144</v>
      </c>
    </row>
    <row r="3804" spans="1:5">
      <c r="A3804" s="11">
        <v>3809</v>
      </c>
      <c r="B3804" s="11">
        <v>3</v>
      </c>
      <c r="C3804" t="s">
        <v>11388</v>
      </c>
      <c r="D3804" s="11" t="s">
        <v>11389</v>
      </c>
      <c r="E3804" t="s">
        <v>1172</v>
      </c>
    </row>
    <row r="3805" spans="1:5">
      <c r="A3805" s="11">
        <v>3445</v>
      </c>
      <c r="B3805" s="11">
        <v>7</v>
      </c>
      <c r="C3805" t="s">
        <v>8272</v>
      </c>
      <c r="D3805" s="11" t="s">
        <v>8273</v>
      </c>
      <c r="E3805" t="s">
        <v>211</v>
      </c>
    </row>
    <row r="3806" spans="1:5">
      <c r="A3806" s="11">
        <v>4138</v>
      </c>
      <c r="B3806" s="11">
        <v>0</v>
      </c>
      <c r="C3806" t="s">
        <v>8274</v>
      </c>
      <c r="D3806" s="11" t="s">
        <v>5946</v>
      </c>
      <c r="E3806" t="s">
        <v>190</v>
      </c>
    </row>
    <row r="3807" spans="1:5">
      <c r="A3807" s="11">
        <v>4138</v>
      </c>
      <c r="B3807" s="11">
        <v>0</v>
      </c>
      <c r="C3807" t="s">
        <v>11390</v>
      </c>
      <c r="D3807" s="11" t="s">
        <v>4430</v>
      </c>
      <c r="E3807" t="s">
        <v>4199</v>
      </c>
    </row>
    <row r="3808" spans="1:5">
      <c r="A3808" s="11">
        <v>787</v>
      </c>
      <c r="B3808" s="11">
        <v>300</v>
      </c>
      <c r="C3808" t="s">
        <v>4792</v>
      </c>
      <c r="D3808" s="11" t="s">
        <v>4793</v>
      </c>
      <c r="E3808" t="s">
        <v>744</v>
      </c>
    </row>
    <row r="3809" spans="1:5">
      <c r="A3809" s="11">
        <v>865</v>
      </c>
      <c r="B3809" s="11">
        <v>270</v>
      </c>
      <c r="C3809" t="s">
        <v>4794</v>
      </c>
      <c r="D3809" s="11" t="s">
        <v>2012</v>
      </c>
      <c r="E3809" t="s">
        <v>764</v>
      </c>
    </row>
    <row r="3810" spans="1:5">
      <c r="A3810" s="11">
        <v>2329</v>
      </c>
      <c r="B3810" s="11">
        <v>46</v>
      </c>
      <c r="C3810" t="s">
        <v>4795</v>
      </c>
      <c r="D3810" s="11" t="s">
        <v>4796</v>
      </c>
      <c r="E3810" t="s">
        <v>36</v>
      </c>
    </row>
    <row r="3811" spans="1:5">
      <c r="A3811" s="11">
        <v>3896</v>
      </c>
      <c r="B3811" s="11">
        <v>2</v>
      </c>
      <c r="C3811" t="s">
        <v>11391</v>
      </c>
      <c r="D3811" s="11" t="s">
        <v>11392</v>
      </c>
      <c r="E3811" t="s">
        <v>979</v>
      </c>
    </row>
    <row r="3812" spans="1:5">
      <c r="A3812" s="11">
        <v>605</v>
      </c>
      <c r="B3812" s="11">
        <v>407</v>
      </c>
      <c r="C3812" t="s">
        <v>11393</v>
      </c>
      <c r="D3812" s="11" t="s">
        <v>11394</v>
      </c>
      <c r="E3812" t="s">
        <v>1131</v>
      </c>
    </row>
    <row r="3813" spans="1:5">
      <c r="A3813" s="11">
        <v>3518</v>
      </c>
      <c r="B3813" s="11">
        <v>6</v>
      </c>
      <c r="C3813" t="s">
        <v>4797</v>
      </c>
      <c r="D3813" s="11" t="s">
        <v>2874</v>
      </c>
      <c r="E3813" t="s">
        <v>407</v>
      </c>
    </row>
    <row r="3814" spans="1:5">
      <c r="A3814" s="11">
        <v>1754</v>
      </c>
      <c r="B3814" s="11">
        <v>97</v>
      </c>
      <c r="C3814" t="s">
        <v>4798</v>
      </c>
      <c r="D3814" s="11" t="s">
        <v>2210</v>
      </c>
      <c r="E3814" t="s">
        <v>844</v>
      </c>
    </row>
    <row r="3815" spans="1:5">
      <c r="A3815" s="11">
        <v>2405</v>
      </c>
      <c r="B3815" s="11">
        <v>41</v>
      </c>
      <c r="C3815" t="s">
        <v>8275</v>
      </c>
      <c r="D3815" s="11" t="s">
        <v>6128</v>
      </c>
      <c r="E3815" t="s">
        <v>613</v>
      </c>
    </row>
    <row r="3816" spans="1:5">
      <c r="A3816" s="11">
        <v>244</v>
      </c>
      <c r="B3816" s="11">
        <v>837</v>
      </c>
      <c r="C3816" t="s">
        <v>4799</v>
      </c>
      <c r="D3816" s="11" t="s">
        <v>4103</v>
      </c>
      <c r="E3816" t="s">
        <v>742</v>
      </c>
    </row>
    <row r="3817" spans="1:5">
      <c r="A3817" s="11">
        <v>4138</v>
      </c>
      <c r="B3817" s="11">
        <v>0</v>
      </c>
      <c r="C3817" t="s">
        <v>11395</v>
      </c>
      <c r="D3817" s="11" t="s">
        <v>2118</v>
      </c>
      <c r="E3817" t="s">
        <v>11396</v>
      </c>
    </row>
    <row r="3818" spans="1:5">
      <c r="A3818" s="11">
        <v>288</v>
      </c>
      <c r="B3818" s="11">
        <v>764</v>
      </c>
      <c r="C3818" t="s">
        <v>4800</v>
      </c>
      <c r="D3818" s="11" t="s">
        <v>569</v>
      </c>
      <c r="E3818" t="s">
        <v>1801</v>
      </c>
    </row>
    <row r="3819" spans="1:5">
      <c r="A3819" s="11">
        <v>150</v>
      </c>
      <c r="B3819" s="11">
        <v>1060</v>
      </c>
      <c r="C3819" t="s">
        <v>518</v>
      </c>
      <c r="D3819" s="11" t="s">
        <v>901</v>
      </c>
      <c r="E3819" t="s">
        <v>124</v>
      </c>
    </row>
    <row r="3820" spans="1:5">
      <c r="A3820" s="11">
        <v>1907</v>
      </c>
      <c r="B3820" s="11">
        <v>81</v>
      </c>
      <c r="C3820" t="s">
        <v>4801</v>
      </c>
      <c r="D3820" s="11" t="s">
        <v>4802</v>
      </c>
      <c r="E3820" t="s">
        <v>739</v>
      </c>
    </row>
    <row r="3821" spans="1:5">
      <c r="A3821" s="11">
        <v>2513</v>
      </c>
      <c r="B3821" s="11">
        <v>35</v>
      </c>
      <c r="C3821" t="s">
        <v>8276</v>
      </c>
      <c r="D3821" s="11" t="s">
        <v>7764</v>
      </c>
      <c r="E3821" t="s">
        <v>128</v>
      </c>
    </row>
    <row r="3822" spans="1:5">
      <c r="A3822" s="11">
        <v>204</v>
      </c>
      <c r="B3822" s="11">
        <v>926</v>
      </c>
      <c r="C3822" t="s">
        <v>570</v>
      </c>
      <c r="D3822" s="11" t="s">
        <v>571</v>
      </c>
      <c r="E3822" t="s">
        <v>128</v>
      </c>
    </row>
    <row r="3823" spans="1:5">
      <c r="A3823" s="11">
        <v>2513</v>
      </c>
      <c r="B3823" s="11">
        <v>35</v>
      </c>
      <c r="C3823" t="s">
        <v>570</v>
      </c>
      <c r="D3823" s="11" t="s">
        <v>3134</v>
      </c>
      <c r="E3823" t="s">
        <v>1826</v>
      </c>
    </row>
    <row r="3824" spans="1:5">
      <c r="A3824" s="11">
        <v>318</v>
      </c>
      <c r="B3824" s="11">
        <v>702</v>
      </c>
      <c r="C3824" t="s">
        <v>519</v>
      </c>
      <c r="D3824" s="11" t="s">
        <v>840</v>
      </c>
      <c r="E3824" t="s">
        <v>122</v>
      </c>
    </row>
    <row r="3825" spans="1:5">
      <c r="A3825" s="11">
        <v>2205</v>
      </c>
      <c r="B3825" s="11">
        <v>55</v>
      </c>
      <c r="C3825" t="s">
        <v>4803</v>
      </c>
      <c r="D3825" s="11" t="s">
        <v>4804</v>
      </c>
      <c r="E3825" t="s">
        <v>128</v>
      </c>
    </row>
    <row r="3826" spans="1:5">
      <c r="A3826" s="11">
        <v>562</v>
      </c>
      <c r="B3826" s="11">
        <v>437</v>
      </c>
      <c r="C3826" t="s">
        <v>1702</v>
      </c>
      <c r="D3826" s="11" t="s">
        <v>1703</v>
      </c>
      <c r="E3826" t="s">
        <v>123</v>
      </c>
    </row>
    <row r="3827" spans="1:5">
      <c r="A3827" s="11">
        <v>569</v>
      </c>
      <c r="B3827" s="11">
        <v>432</v>
      </c>
      <c r="C3827" t="s">
        <v>572</v>
      </c>
      <c r="D3827" s="11" t="s">
        <v>1217</v>
      </c>
      <c r="E3827" t="s">
        <v>850</v>
      </c>
    </row>
    <row r="3828" spans="1:5">
      <c r="A3828" s="11">
        <v>737</v>
      </c>
      <c r="B3828" s="11">
        <v>322</v>
      </c>
      <c r="C3828" t="s">
        <v>1704</v>
      </c>
      <c r="D3828" s="11" t="s">
        <v>2946</v>
      </c>
      <c r="E3828" t="s">
        <v>122</v>
      </c>
    </row>
    <row r="3829" spans="1:5">
      <c r="A3829" s="11">
        <v>108</v>
      </c>
      <c r="B3829" s="11">
        <v>1179</v>
      </c>
      <c r="C3829" t="s">
        <v>573</v>
      </c>
      <c r="D3829" s="11" t="s">
        <v>574</v>
      </c>
      <c r="E3829" t="s">
        <v>128</v>
      </c>
    </row>
    <row r="3830" spans="1:5">
      <c r="A3830" s="11">
        <v>4138</v>
      </c>
      <c r="B3830" s="11">
        <v>0</v>
      </c>
      <c r="C3830" t="s">
        <v>8278</v>
      </c>
      <c r="D3830" s="11" t="s">
        <v>2970</v>
      </c>
      <c r="E3830" t="s">
        <v>128</v>
      </c>
    </row>
    <row r="3831" spans="1:5">
      <c r="A3831" s="11">
        <v>2026</v>
      </c>
      <c r="B3831" s="11">
        <v>70</v>
      </c>
      <c r="C3831" t="s">
        <v>8279</v>
      </c>
      <c r="D3831" s="11" t="s">
        <v>4848</v>
      </c>
      <c r="E3831" t="s">
        <v>744</v>
      </c>
    </row>
    <row r="3832" spans="1:5">
      <c r="A3832" s="11">
        <v>3896</v>
      </c>
      <c r="B3832" s="11">
        <v>2</v>
      </c>
      <c r="C3832" t="s">
        <v>11397</v>
      </c>
      <c r="D3832" s="11" t="s">
        <v>7823</v>
      </c>
      <c r="E3832" t="s">
        <v>769</v>
      </c>
    </row>
    <row r="3833" spans="1:5">
      <c r="A3833" s="11">
        <v>3612</v>
      </c>
      <c r="B3833" s="11">
        <v>5</v>
      </c>
      <c r="C3833" t="s">
        <v>11398</v>
      </c>
      <c r="D3833" s="11" t="s">
        <v>7823</v>
      </c>
      <c r="E3833" t="s">
        <v>769</v>
      </c>
    </row>
    <row r="3834" spans="1:5">
      <c r="A3834" s="11">
        <v>3709</v>
      </c>
      <c r="B3834" s="11">
        <v>4</v>
      </c>
      <c r="C3834" t="s">
        <v>11399</v>
      </c>
      <c r="D3834" s="11" t="s">
        <v>5536</v>
      </c>
      <c r="E3834" t="s">
        <v>1584</v>
      </c>
    </row>
    <row r="3835" spans="1:5">
      <c r="A3835" s="11">
        <v>1576</v>
      </c>
      <c r="B3835" s="11">
        <v>117</v>
      </c>
      <c r="C3835" t="s">
        <v>4807</v>
      </c>
      <c r="D3835" s="11" t="s">
        <v>4808</v>
      </c>
      <c r="E3835" t="s">
        <v>122</v>
      </c>
    </row>
    <row r="3836" spans="1:5">
      <c r="A3836" s="11">
        <v>3255</v>
      </c>
      <c r="B3836" s="11">
        <v>10</v>
      </c>
      <c r="C3836" t="s">
        <v>4809</v>
      </c>
      <c r="D3836" s="11" t="s">
        <v>4163</v>
      </c>
      <c r="E3836" t="s">
        <v>133</v>
      </c>
    </row>
    <row r="3837" spans="1:5">
      <c r="A3837" s="11">
        <v>2888</v>
      </c>
      <c r="B3837" s="11">
        <v>20</v>
      </c>
      <c r="C3837" t="s">
        <v>11400</v>
      </c>
      <c r="D3837" s="11" t="s">
        <v>11188</v>
      </c>
      <c r="E3837" t="s">
        <v>1183</v>
      </c>
    </row>
    <row r="3838" spans="1:5">
      <c r="A3838" s="11">
        <v>1046</v>
      </c>
      <c r="B3838" s="11">
        <v>208</v>
      </c>
      <c r="C3838" t="s">
        <v>11401</v>
      </c>
      <c r="D3838" s="11" t="s">
        <v>11402</v>
      </c>
      <c r="E3838" t="s">
        <v>997</v>
      </c>
    </row>
    <row r="3839" spans="1:5">
      <c r="A3839" s="11">
        <v>4138</v>
      </c>
      <c r="B3839" s="11">
        <v>0</v>
      </c>
      <c r="C3839" t="s">
        <v>11403</v>
      </c>
      <c r="D3839" s="11" t="s">
        <v>11404</v>
      </c>
      <c r="E3839" t="s">
        <v>122</v>
      </c>
    </row>
    <row r="3840" spans="1:5">
      <c r="A3840" s="11">
        <v>2957</v>
      </c>
      <c r="B3840" s="11">
        <v>18</v>
      </c>
      <c r="C3840" t="s">
        <v>11405</v>
      </c>
      <c r="D3840" s="11" t="s">
        <v>4347</v>
      </c>
      <c r="E3840" t="s">
        <v>952</v>
      </c>
    </row>
    <row r="3841" spans="1:5">
      <c r="A3841" s="11">
        <v>4138</v>
      </c>
      <c r="B3841" s="11">
        <v>0</v>
      </c>
      <c r="C3841" t="s">
        <v>11406</v>
      </c>
      <c r="D3841" s="11" t="s">
        <v>7034</v>
      </c>
      <c r="E3841" t="s">
        <v>997</v>
      </c>
    </row>
    <row r="3842" spans="1:5">
      <c r="A3842" s="11">
        <v>2888</v>
      </c>
      <c r="B3842" s="11">
        <v>20</v>
      </c>
      <c r="C3842" t="s">
        <v>8280</v>
      </c>
      <c r="D3842" s="11" t="s">
        <v>3212</v>
      </c>
      <c r="E3842" t="s">
        <v>2805</v>
      </c>
    </row>
    <row r="3843" spans="1:5">
      <c r="A3843" s="11">
        <v>1098</v>
      </c>
      <c r="B3843" s="11">
        <v>198</v>
      </c>
      <c r="C3843" t="s">
        <v>4811</v>
      </c>
      <c r="D3843" s="11" t="s">
        <v>4812</v>
      </c>
      <c r="E3843" t="s">
        <v>724</v>
      </c>
    </row>
    <row r="3844" spans="1:5">
      <c r="A3844" s="11">
        <v>4138</v>
      </c>
      <c r="B3844" s="11">
        <v>0</v>
      </c>
      <c r="C3844" t="s">
        <v>8281</v>
      </c>
      <c r="D3844" s="11" t="s">
        <v>2461</v>
      </c>
      <c r="E3844" t="s">
        <v>124</v>
      </c>
    </row>
    <row r="3845" spans="1:5">
      <c r="A3845" s="11">
        <v>3049</v>
      </c>
      <c r="B3845" s="11">
        <v>15</v>
      </c>
      <c r="C3845" t="s">
        <v>4813</v>
      </c>
      <c r="D3845" s="11" t="s">
        <v>4814</v>
      </c>
      <c r="E3845" t="s">
        <v>2570</v>
      </c>
    </row>
    <row r="3846" spans="1:5">
      <c r="A3846" s="11">
        <v>3896</v>
      </c>
      <c r="B3846" s="11">
        <v>2</v>
      </c>
      <c r="C3846" t="s">
        <v>4813</v>
      </c>
      <c r="D3846" s="11" t="s">
        <v>8282</v>
      </c>
      <c r="E3846" t="s">
        <v>740</v>
      </c>
    </row>
    <row r="3847" spans="1:5">
      <c r="A3847" s="11">
        <v>2151</v>
      </c>
      <c r="B3847" s="11">
        <v>60</v>
      </c>
      <c r="C3847" t="s">
        <v>8283</v>
      </c>
      <c r="D3847" s="11" t="s">
        <v>2074</v>
      </c>
      <c r="E3847" t="s">
        <v>1268</v>
      </c>
    </row>
    <row r="3848" spans="1:5">
      <c r="A3848" s="11">
        <v>524</v>
      </c>
      <c r="B3848" s="11">
        <v>469</v>
      </c>
      <c r="C3848" t="s">
        <v>8284</v>
      </c>
      <c r="D3848" s="11" t="s">
        <v>8285</v>
      </c>
      <c r="E3848" t="s">
        <v>128</v>
      </c>
    </row>
    <row r="3849" spans="1:5">
      <c r="A3849" s="11">
        <v>1844</v>
      </c>
      <c r="B3849" s="11">
        <v>88</v>
      </c>
      <c r="C3849" t="s">
        <v>4815</v>
      </c>
      <c r="D3849" s="11" t="s">
        <v>3326</v>
      </c>
      <c r="E3849" t="s">
        <v>748</v>
      </c>
    </row>
    <row r="3850" spans="1:5">
      <c r="A3850" s="11">
        <v>4138</v>
      </c>
      <c r="B3850" s="11">
        <v>0</v>
      </c>
      <c r="C3850" t="s">
        <v>11407</v>
      </c>
      <c r="D3850" s="11" t="s">
        <v>1726</v>
      </c>
      <c r="E3850" t="s">
        <v>3088</v>
      </c>
    </row>
    <row r="3851" spans="1:5">
      <c r="A3851" s="11">
        <v>2035</v>
      </c>
      <c r="B3851" s="11">
        <v>69</v>
      </c>
      <c r="C3851" t="s">
        <v>4816</v>
      </c>
      <c r="D3851" s="11" t="s">
        <v>4817</v>
      </c>
      <c r="E3851" t="s">
        <v>1002</v>
      </c>
    </row>
    <row r="3852" spans="1:5">
      <c r="A3852" s="11">
        <v>3386</v>
      </c>
      <c r="B3852" s="11">
        <v>8</v>
      </c>
      <c r="C3852" t="s">
        <v>11408</v>
      </c>
      <c r="D3852" s="11" t="s">
        <v>3440</v>
      </c>
      <c r="E3852" t="s">
        <v>6595</v>
      </c>
    </row>
    <row r="3853" spans="1:5">
      <c r="A3853" s="11">
        <v>4138</v>
      </c>
      <c r="B3853" s="11">
        <v>0</v>
      </c>
      <c r="C3853" t="s">
        <v>11409</v>
      </c>
      <c r="D3853" s="11" t="s">
        <v>6094</v>
      </c>
      <c r="E3853" t="s">
        <v>138</v>
      </c>
    </row>
    <row r="3854" spans="1:5">
      <c r="A3854" s="11">
        <v>4138</v>
      </c>
      <c r="B3854" s="11">
        <v>0</v>
      </c>
      <c r="C3854" t="s">
        <v>11410</v>
      </c>
      <c r="D3854" s="11" t="s">
        <v>11411</v>
      </c>
      <c r="E3854" t="s">
        <v>11103</v>
      </c>
    </row>
    <row r="3855" spans="1:5">
      <c r="A3855" s="11">
        <v>1940</v>
      </c>
      <c r="B3855" s="11">
        <v>78</v>
      </c>
      <c r="C3855" t="s">
        <v>11412</v>
      </c>
      <c r="D3855" s="11" t="s">
        <v>2855</v>
      </c>
      <c r="E3855" t="s">
        <v>127</v>
      </c>
    </row>
    <row r="3856" spans="1:5">
      <c r="A3856" s="11">
        <v>4138</v>
      </c>
      <c r="B3856" s="11">
        <v>0</v>
      </c>
      <c r="C3856" t="s">
        <v>11413</v>
      </c>
      <c r="D3856" s="11" t="s">
        <v>11414</v>
      </c>
      <c r="E3856" t="s">
        <v>139</v>
      </c>
    </row>
    <row r="3857" spans="1:5">
      <c r="A3857" s="11">
        <v>1182</v>
      </c>
      <c r="B3857" s="11">
        <v>182</v>
      </c>
      <c r="C3857" t="s">
        <v>11415</v>
      </c>
      <c r="D3857" s="11" t="s">
        <v>11416</v>
      </c>
      <c r="E3857" t="s">
        <v>1907</v>
      </c>
    </row>
    <row r="3858" spans="1:5">
      <c r="A3858" s="11">
        <v>760</v>
      </c>
      <c r="B3858" s="11">
        <v>314</v>
      </c>
      <c r="C3858" t="s">
        <v>11417</v>
      </c>
      <c r="D3858" s="11" t="s">
        <v>1128</v>
      </c>
      <c r="E3858" t="s">
        <v>145</v>
      </c>
    </row>
    <row r="3859" spans="1:5">
      <c r="A3859" s="11">
        <v>3204</v>
      </c>
      <c r="B3859" s="11">
        <v>11</v>
      </c>
      <c r="C3859" t="s">
        <v>11418</v>
      </c>
      <c r="D3859" s="11" t="s">
        <v>5982</v>
      </c>
      <c r="E3859" t="s">
        <v>2805</v>
      </c>
    </row>
    <row r="3860" spans="1:5">
      <c r="A3860" s="11">
        <v>4138</v>
      </c>
      <c r="B3860" s="11">
        <v>0</v>
      </c>
      <c r="C3860" t="s">
        <v>11419</v>
      </c>
      <c r="D3860" s="11" t="s">
        <v>2844</v>
      </c>
      <c r="E3860" t="s">
        <v>747</v>
      </c>
    </row>
    <row r="3861" spans="1:5">
      <c r="A3861" s="11">
        <v>2727</v>
      </c>
      <c r="B3861" s="11">
        <v>26</v>
      </c>
      <c r="C3861" t="s">
        <v>4819</v>
      </c>
      <c r="D3861" s="11" t="s">
        <v>4820</v>
      </c>
      <c r="E3861" t="s">
        <v>139</v>
      </c>
    </row>
    <row r="3862" spans="1:5">
      <c r="A3862" s="11">
        <v>4138</v>
      </c>
      <c r="B3862" s="11">
        <v>0</v>
      </c>
      <c r="C3862" t="s">
        <v>11420</v>
      </c>
      <c r="D3862" s="11" t="s">
        <v>5459</v>
      </c>
      <c r="E3862" t="s">
        <v>138</v>
      </c>
    </row>
    <row r="3863" spans="1:5">
      <c r="A3863" s="11">
        <v>4138</v>
      </c>
      <c r="B3863" s="11">
        <v>0</v>
      </c>
      <c r="C3863" t="s">
        <v>8286</v>
      </c>
      <c r="D3863" s="11" t="s">
        <v>8287</v>
      </c>
      <c r="E3863" t="s">
        <v>8288</v>
      </c>
    </row>
    <row r="3864" spans="1:5">
      <c r="A3864" s="11">
        <v>3709</v>
      </c>
      <c r="B3864" s="11">
        <v>4</v>
      </c>
      <c r="C3864" t="s">
        <v>11421</v>
      </c>
      <c r="D3864" s="11" t="s">
        <v>7741</v>
      </c>
      <c r="E3864" t="s">
        <v>2312</v>
      </c>
    </row>
    <row r="3865" spans="1:5">
      <c r="A3865" s="11">
        <v>686</v>
      </c>
      <c r="B3865" s="11">
        <v>347</v>
      </c>
      <c r="C3865" t="s">
        <v>4821</v>
      </c>
      <c r="D3865" s="11" t="s">
        <v>1795</v>
      </c>
      <c r="E3865" t="s">
        <v>744</v>
      </c>
    </row>
    <row r="3866" spans="1:5">
      <c r="A3866" s="11">
        <v>1214</v>
      </c>
      <c r="B3866" s="11">
        <v>176</v>
      </c>
      <c r="C3866" t="s">
        <v>11422</v>
      </c>
      <c r="D3866" s="11" t="s">
        <v>11423</v>
      </c>
      <c r="E3866" t="s">
        <v>744</v>
      </c>
    </row>
    <row r="3867" spans="1:5">
      <c r="A3867" s="11">
        <v>941</v>
      </c>
      <c r="B3867" s="11">
        <v>241</v>
      </c>
      <c r="C3867" t="s">
        <v>4822</v>
      </c>
      <c r="D3867" s="11" t="s">
        <v>1664</v>
      </c>
      <c r="E3867" t="s">
        <v>1183</v>
      </c>
    </row>
    <row r="3868" spans="1:5">
      <c r="A3868" s="11">
        <v>2270</v>
      </c>
      <c r="B3868" s="11">
        <v>50</v>
      </c>
      <c r="C3868" t="s">
        <v>4823</v>
      </c>
      <c r="D3868" s="11" t="s">
        <v>4257</v>
      </c>
      <c r="E3868" t="s">
        <v>128</v>
      </c>
    </row>
    <row r="3869" spans="1:5">
      <c r="A3869" s="11">
        <v>2693</v>
      </c>
      <c r="B3869" s="11">
        <v>27</v>
      </c>
      <c r="C3869" t="s">
        <v>4824</v>
      </c>
      <c r="D3869" s="11" t="s">
        <v>4825</v>
      </c>
      <c r="E3869" t="s">
        <v>130</v>
      </c>
    </row>
    <row r="3870" spans="1:5">
      <c r="A3870" s="11">
        <v>4138</v>
      </c>
      <c r="B3870" s="11">
        <v>0</v>
      </c>
      <c r="C3870" t="s">
        <v>4826</v>
      </c>
      <c r="D3870" s="11" t="s">
        <v>4827</v>
      </c>
      <c r="E3870" t="s">
        <v>124</v>
      </c>
    </row>
    <row r="3871" spans="1:5">
      <c r="A3871" s="11">
        <v>1055</v>
      </c>
      <c r="B3871" s="11">
        <v>206</v>
      </c>
      <c r="C3871" t="s">
        <v>4828</v>
      </c>
      <c r="D3871" s="11" t="s">
        <v>4829</v>
      </c>
      <c r="E3871" t="s">
        <v>130</v>
      </c>
    </row>
    <row r="3872" spans="1:5">
      <c r="A3872" s="11">
        <v>209</v>
      </c>
      <c r="B3872" s="11">
        <v>918</v>
      </c>
      <c r="C3872" t="s">
        <v>578</v>
      </c>
      <c r="D3872" s="11" t="s">
        <v>579</v>
      </c>
      <c r="E3872" t="s">
        <v>184</v>
      </c>
    </row>
    <row r="3873" spans="1:5">
      <c r="A3873" s="11">
        <v>4138</v>
      </c>
      <c r="B3873" s="11">
        <v>0</v>
      </c>
      <c r="C3873" t="s">
        <v>4830</v>
      </c>
      <c r="D3873" s="11" t="s">
        <v>2168</v>
      </c>
      <c r="E3873" t="s">
        <v>271</v>
      </c>
    </row>
    <row r="3874" spans="1:5">
      <c r="A3874" s="11">
        <v>4138</v>
      </c>
      <c r="B3874" s="11">
        <v>0</v>
      </c>
      <c r="C3874" t="s">
        <v>8289</v>
      </c>
      <c r="D3874" s="11" t="s">
        <v>3563</v>
      </c>
      <c r="E3874" t="s">
        <v>2312</v>
      </c>
    </row>
    <row r="3875" spans="1:5">
      <c r="A3875" s="11">
        <v>305</v>
      </c>
      <c r="B3875" s="11">
        <v>730</v>
      </c>
      <c r="C3875" t="s">
        <v>8290</v>
      </c>
      <c r="D3875" s="11" t="s">
        <v>8291</v>
      </c>
      <c r="E3875" t="s">
        <v>759</v>
      </c>
    </row>
    <row r="3876" spans="1:5">
      <c r="A3876" s="11">
        <v>3896</v>
      </c>
      <c r="B3876" s="11">
        <v>2</v>
      </c>
      <c r="C3876" t="s">
        <v>11424</v>
      </c>
      <c r="D3876" s="11" t="s">
        <v>11425</v>
      </c>
      <c r="E3876" t="s">
        <v>1603</v>
      </c>
    </row>
    <row r="3877" spans="1:5">
      <c r="A3877" s="11">
        <v>3159</v>
      </c>
      <c r="B3877" s="11">
        <v>12</v>
      </c>
      <c r="C3877" t="s">
        <v>4831</v>
      </c>
      <c r="D3877" s="11" t="s">
        <v>4061</v>
      </c>
      <c r="E3877" t="s">
        <v>4832</v>
      </c>
    </row>
    <row r="3878" spans="1:5">
      <c r="A3878" s="11">
        <v>2693</v>
      </c>
      <c r="B3878" s="11">
        <v>27</v>
      </c>
      <c r="C3878" t="s">
        <v>4833</v>
      </c>
      <c r="D3878" s="11" t="s">
        <v>4834</v>
      </c>
      <c r="E3878" t="s">
        <v>412</v>
      </c>
    </row>
    <row r="3879" spans="1:5">
      <c r="A3879" s="11">
        <v>3255</v>
      </c>
      <c r="B3879" s="11">
        <v>10</v>
      </c>
      <c r="C3879" t="s">
        <v>8292</v>
      </c>
      <c r="D3879" s="11" t="s">
        <v>3160</v>
      </c>
      <c r="E3879" t="s">
        <v>128</v>
      </c>
    </row>
    <row r="3880" spans="1:5">
      <c r="A3880" s="11">
        <v>876</v>
      </c>
      <c r="B3880" s="11">
        <v>265</v>
      </c>
      <c r="C3880" t="s">
        <v>8293</v>
      </c>
      <c r="D3880" s="11" t="s">
        <v>8294</v>
      </c>
      <c r="E3880" t="s">
        <v>740</v>
      </c>
    </row>
    <row r="3881" spans="1:5">
      <c r="A3881" s="11">
        <v>309</v>
      </c>
      <c r="B3881" s="11">
        <v>721</v>
      </c>
      <c r="C3881" t="s">
        <v>4835</v>
      </c>
      <c r="D3881" s="11" t="s">
        <v>3896</v>
      </c>
      <c r="E3881" t="s">
        <v>162</v>
      </c>
    </row>
    <row r="3882" spans="1:5">
      <c r="A3882" s="11">
        <v>306</v>
      </c>
      <c r="B3882" s="11">
        <v>729</v>
      </c>
      <c r="C3882" t="s">
        <v>1838</v>
      </c>
      <c r="D3882" s="11" t="s">
        <v>1839</v>
      </c>
      <c r="E3882" t="s">
        <v>128</v>
      </c>
    </row>
    <row r="3883" spans="1:5">
      <c r="A3883" s="11">
        <v>1423</v>
      </c>
      <c r="B3883" s="11">
        <v>138</v>
      </c>
      <c r="C3883" t="s">
        <v>8295</v>
      </c>
      <c r="D3883" s="11" t="s">
        <v>8296</v>
      </c>
      <c r="E3883" t="s">
        <v>758</v>
      </c>
    </row>
    <row r="3884" spans="1:5">
      <c r="A3884" s="11">
        <v>3896</v>
      </c>
      <c r="B3884" s="11">
        <v>2</v>
      </c>
      <c r="C3884" t="s">
        <v>11426</v>
      </c>
      <c r="D3884" s="11" t="s">
        <v>3565</v>
      </c>
      <c r="E3884" t="s">
        <v>149</v>
      </c>
    </row>
    <row r="3885" spans="1:5">
      <c r="A3885" s="11">
        <v>10</v>
      </c>
      <c r="B3885" s="11">
        <v>1705</v>
      </c>
      <c r="C3885" t="s">
        <v>581</v>
      </c>
      <c r="D3885" s="11" t="s">
        <v>582</v>
      </c>
      <c r="E3885" t="s">
        <v>310</v>
      </c>
    </row>
    <row r="3886" spans="1:5">
      <c r="A3886" s="11">
        <v>107</v>
      </c>
      <c r="B3886" s="11">
        <v>1187</v>
      </c>
      <c r="C3886" t="s">
        <v>522</v>
      </c>
      <c r="D3886" s="11" t="s">
        <v>523</v>
      </c>
      <c r="E3886" t="s">
        <v>124</v>
      </c>
    </row>
    <row r="3887" spans="1:5">
      <c r="A3887" s="11">
        <v>807</v>
      </c>
      <c r="B3887" s="11">
        <v>291</v>
      </c>
      <c r="C3887" t="s">
        <v>1857</v>
      </c>
      <c r="D3887" s="11" t="s">
        <v>1858</v>
      </c>
      <c r="E3887" t="s">
        <v>1131</v>
      </c>
    </row>
    <row r="3888" spans="1:5">
      <c r="A3888" s="11">
        <v>3323</v>
      </c>
      <c r="B3888" s="11">
        <v>9</v>
      </c>
      <c r="C3888" t="s">
        <v>4838</v>
      </c>
      <c r="D3888" s="11" t="s">
        <v>4839</v>
      </c>
      <c r="E3888" t="s">
        <v>2814</v>
      </c>
    </row>
    <row r="3889" spans="1:5">
      <c r="A3889" s="11">
        <v>1503</v>
      </c>
      <c r="B3889" s="11">
        <v>125</v>
      </c>
      <c r="C3889" t="s">
        <v>8297</v>
      </c>
      <c r="D3889" s="11" t="s">
        <v>2281</v>
      </c>
      <c r="E3889" t="s">
        <v>2687</v>
      </c>
    </row>
    <row r="3890" spans="1:5">
      <c r="A3890" s="11">
        <v>3896</v>
      </c>
      <c r="B3890" s="11">
        <v>2</v>
      </c>
      <c r="C3890" t="s">
        <v>8298</v>
      </c>
      <c r="D3890" s="11" t="s">
        <v>7705</v>
      </c>
      <c r="E3890" t="s">
        <v>1115</v>
      </c>
    </row>
    <row r="3891" spans="1:5">
      <c r="A3891" s="11">
        <v>2665</v>
      </c>
      <c r="B3891" s="11">
        <v>28</v>
      </c>
      <c r="C3891" t="s">
        <v>4840</v>
      </c>
      <c r="D3891" s="11" t="s">
        <v>4841</v>
      </c>
      <c r="E3891" t="s">
        <v>128</v>
      </c>
    </row>
    <row r="3892" spans="1:5">
      <c r="A3892" s="11">
        <v>2639</v>
      </c>
      <c r="B3892" s="11">
        <v>29</v>
      </c>
      <c r="C3892" t="s">
        <v>4842</v>
      </c>
      <c r="D3892" s="142" t="s">
        <v>4836</v>
      </c>
      <c r="E3892" t="s">
        <v>2260</v>
      </c>
    </row>
    <row r="3893" spans="1:5">
      <c r="A3893" s="11">
        <v>2463</v>
      </c>
      <c r="B3893" s="11">
        <v>38</v>
      </c>
      <c r="C3893" t="s">
        <v>11427</v>
      </c>
      <c r="D3893" s="11" t="s">
        <v>9560</v>
      </c>
      <c r="E3893" t="s">
        <v>4747</v>
      </c>
    </row>
    <row r="3894" spans="1:5">
      <c r="A3894" s="11">
        <v>1726</v>
      </c>
      <c r="B3894" s="11">
        <v>99</v>
      </c>
      <c r="C3894" t="s">
        <v>11428</v>
      </c>
      <c r="D3894" s="11" t="s">
        <v>11429</v>
      </c>
      <c r="E3894" t="s">
        <v>739</v>
      </c>
    </row>
    <row r="3895" spans="1:5">
      <c r="A3895" s="11">
        <v>2727</v>
      </c>
      <c r="B3895" s="11">
        <v>26</v>
      </c>
      <c r="C3895" t="s">
        <v>8299</v>
      </c>
      <c r="D3895" s="11" t="s">
        <v>5099</v>
      </c>
      <c r="E3895" t="s">
        <v>1349</v>
      </c>
    </row>
    <row r="3896" spans="1:5">
      <c r="A3896" s="11">
        <v>3896</v>
      </c>
      <c r="B3896" s="11">
        <v>2</v>
      </c>
      <c r="C3896" t="s">
        <v>4844</v>
      </c>
      <c r="D3896" s="11" t="s">
        <v>2291</v>
      </c>
      <c r="E3896" t="s">
        <v>122</v>
      </c>
    </row>
    <row r="3897" spans="1:5">
      <c r="A3897" s="11">
        <v>2253</v>
      </c>
      <c r="B3897" s="11">
        <v>51</v>
      </c>
      <c r="C3897" t="s">
        <v>4845</v>
      </c>
      <c r="D3897" s="11" t="s">
        <v>2909</v>
      </c>
      <c r="E3897" t="s">
        <v>887</v>
      </c>
    </row>
    <row r="3898" spans="1:5">
      <c r="A3898" s="11">
        <v>3445</v>
      </c>
      <c r="B3898" s="11">
        <v>7</v>
      </c>
      <c r="C3898" t="s">
        <v>11430</v>
      </c>
      <c r="D3898" s="11" t="s">
        <v>5530</v>
      </c>
      <c r="E3898" t="s">
        <v>11431</v>
      </c>
    </row>
    <row r="3899" spans="1:5">
      <c r="A3899" s="11">
        <v>3204</v>
      </c>
      <c r="B3899" s="11">
        <v>11</v>
      </c>
      <c r="C3899" t="s">
        <v>11432</v>
      </c>
      <c r="D3899" s="11" t="s">
        <v>11433</v>
      </c>
      <c r="E3899" t="s">
        <v>122</v>
      </c>
    </row>
    <row r="3900" spans="1:5">
      <c r="A3900" s="11">
        <v>749</v>
      </c>
      <c r="B3900" s="11">
        <v>318</v>
      </c>
      <c r="C3900" t="s">
        <v>11434</v>
      </c>
      <c r="D3900" s="11" t="s">
        <v>11435</v>
      </c>
      <c r="E3900" t="s">
        <v>164</v>
      </c>
    </row>
    <row r="3901" spans="1:5">
      <c r="A3901" s="11">
        <v>4138</v>
      </c>
      <c r="B3901" s="11">
        <v>0</v>
      </c>
      <c r="C3901" t="s">
        <v>11436</v>
      </c>
      <c r="D3901" s="11" t="s">
        <v>8257</v>
      </c>
      <c r="E3901" t="s">
        <v>4921</v>
      </c>
    </row>
    <row r="3902" spans="1:5">
      <c r="A3902" s="11">
        <v>4138</v>
      </c>
      <c r="B3902" s="11">
        <v>0</v>
      </c>
      <c r="C3902" t="s">
        <v>11437</v>
      </c>
      <c r="D3902" s="11" t="s">
        <v>2986</v>
      </c>
      <c r="E3902" t="s">
        <v>122</v>
      </c>
    </row>
    <row r="3903" spans="1:5">
      <c r="A3903" s="11">
        <v>179</v>
      </c>
      <c r="B3903" s="11">
        <v>969</v>
      </c>
      <c r="C3903" t="s">
        <v>721</v>
      </c>
      <c r="D3903" s="11" t="s">
        <v>64</v>
      </c>
      <c r="E3903" t="s">
        <v>224</v>
      </c>
    </row>
    <row r="3904" spans="1:5">
      <c r="A3904" s="11">
        <v>3159</v>
      </c>
      <c r="B3904" s="11">
        <v>12</v>
      </c>
      <c r="C3904" t="s">
        <v>4846</v>
      </c>
      <c r="D3904" s="11" t="s">
        <v>4847</v>
      </c>
      <c r="E3904" t="s">
        <v>814</v>
      </c>
    </row>
    <row r="3905" spans="1:5">
      <c r="A3905" s="11">
        <v>2217</v>
      </c>
      <c r="B3905" s="11">
        <v>54</v>
      </c>
      <c r="C3905" t="s">
        <v>8300</v>
      </c>
      <c r="D3905" s="11" t="s">
        <v>4848</v>
      </c>
      <c r="E3905" t="s">
        <v>162</v>
      </c>
    </row>
    <row r="3906" spans="1:5">
      <c r="A3906" s="11">
        <v>1308</v>
      </c>
      <c r="B3906" s="11">
        <v>155</v>
      </c>
      <c r="C3906" t="s">
        <v>4849</v>
      </c>
      <c r="D3906" s="11" t="s">
        <v>3805</v>
      </c>
      <c r="E3906" t="s">
        <v>122</v>
      </c>
    </row>
    <row r="3907" spans="1:5">
      <c r="A3907" s="11">
        <v>573</v>
      </c>
      <c r="B3907" s="11">
        <v>429</v>
      </c>
      <c r="C3907" t="s">
        <v>583</v>
      </c>
      <c r="D3907" s="11" t="s">
        <v>584</v>
      </c>
      <c r="E3907" t="s">
        <v>741</v>
      </c>
    </row>
    <row r="3908" spans="1:5">
      <c r="A3908" s="11">
        <v>2228</v>
      </c>
      <c r="B3908" s="11">
        <v>53</v>
      </c>
      <c r="C3908" t="s">
        <v>4850</v>
      </c>
      <c r="D3908" s="11" t="s">
        <v>4851</v>
      </c>
      <c r="E3908" t="s">
        <v>124</v>
      </c>
    </row>
    <row r="3909" spans="1:5">
      <c r="A3909" s="11">
        <v>2751</v>
      </c>
      <c r="B3909" s="11">
        <v>25</v>
      </c>
      <c r="C3909" t="s">
        <v>11438</v>
      </c>
      <c r="D3909" s="11" t="s">
        <v>4852</v>
      </c>
      <c r="E3909" t="s">
        <v>142</v>
      </c>
    </row>
    <row r="3910" spans="1:5">
      <c r="A3910" s="11">
        <v>1258</v>
      </c>
      <c r="B3910" s="11">
        <v>166</v>
      </c>
      <c r="C3910" t="s">
        <v>4853</v>
      </c>
      <c r="D3910" s="11" t="s">
        <v>2139</v>
      </c>
      <c r="E3910" t="s">
        <v>124</v>
      </c>
    </row>
    <row r="3911" spans="1:5">
      <c r="A3911" s="11">
        <v>4138</v>
      </c>
      <c r="B3911" s="11">
        <v>0</v>
      </c>
      <c r="C3911" t="s">
        <v>11439</v>
      </c>
      <c r="D3911" s="11" t="s">
        <v>11440</v>
      </c>
      <c r="E3911" t="s">
        <v>124</v>
      </c>
    </row>
    <row r="3912" spans="1:5">
      <c r="A3912" s="11">
        <v>1585</v>
      </c>
      <c r="B3912" s="11">
        <v>115</v>
      </c>
      <c r="C3912" t="s">
        <v>4854</v>
      </c>
      <c r="D3912" s="11" t="s">
        <v>2145</v>
      </c>
      <c r="E3912" t="s">
        <v>124</v>
      </c>
    </row>
    <row r="3913" spans="1:5">
      <c r="A3913" s="11">
        <v>2123</v>
      </c>
      <c r="B3913" s="11">
        <v>62</v>
      </c>
      <c r="C3913" t="s">
        <v>8301</v>
      </c>
      <c r="D3913" s="11" t="s">
        <v>3934</v>
      </c>
      <c r="E3913" t="s">
        <v>150</v>
      </c>
    </row>
    <row r="3914" spans="1:5">
      <c r="A3914" s="11">
        <v>3896</v>
      </c>
      <c r="B3914" s="11">
        <v>2</v>
      </c>
      <c r="C3914" t="s">
        <v>11441</v>
      </c>
      <c r="D3914" s="11" t="s">
        <v>10400</v>
      </c>
      <c r="E3914" t="s">
        <v>149</v>
      </c>
    </row>
    <row r="3915" spans="1:5">
      <c r="A3915" s="11">
        <v>1055</v>
      </c>
      <c r="B3915" s="11">
        <v>206</v>
      </c>
      <c r="C3915" t="s">
        <v>4855</v>
      </c>
      <c r="D3915" s="11" t="s">
        <v>3045</v>
      </c>
      <c r="E3915" t="s">
        <v>133</v>
      </c>
    </row>
    <row r="3916" spans="1:5">
      <c r="A3916" s="11">
        <v>3386</v>
      </c>
      <c r="B3916" s="11">
        <v>8</v>
      </c>
      <c r="C3916" t="s">
        <v>8303</v>
      </c>
      <c r="D3916" s="11" t="s">
        <v>8304</v>
      </c>
      <c r="E3916" t="s">
        <v>6356</v>
      </c>
    </row>
    <row r="3917" spans="1:5">
      <c r="A3917" s="11">
        <v>4138</v>
      </c>
      <c r="B3917" s="11">
        <v>0</v>
      </c>
      <c r="C3917" t="s">
        <v>4856</v>
      </c>
      <c r="D3917" s="11" t="s">
        <v>3315</v>
      </c>
      <c r="E3917" t="s">
        <v>767</v>
      </c>
    </row>
    <row r="3918" spans="1:5">
      <c r="A3918" s="11">
        <v>1170</v>
      </c>
      <c r="B3918" s="11">
        <v>184</v>
      </c>
      <c r="C3918" t="s">
        <v>11442</v>
      </c>
      <c r="D3918" s="11" t="s">
        <v>385</v>
      </c>
      <c r="E3918" t="s">
        <v>11443</v>
      </c>
    </row>
    <row r="3919" spans="1:5">
      <c r="A3919" s="11">
        <v>358</v>
      </c>
      <c r="B3919" s="11">
        <v>643</v>
      </c>
      <c r="C3919" t="s">
        <v>585</v>
      </c>
      <c r="D3919" s="11" t="s">
        <v>586</v>
      </c>
      <c r="E3919" t="s">
        <v>742</v>
      </c>
    </row>
    <row r="3920" spans="1:5">
      <c r="A3920" s="11">
        <v>1610</v>
      </c>
      <c r="B3920" s="11">
        <v>110</v>
      </c>
      <c r="C3920" t="s">
        <v>4857</v>
      </c>
      <c r="D3920" s="11" t="s">
        <v>2229</v>
      </c>
      <c r="E3920" t="s">
        <v>742</v>
      </c>
    </row>
    <row r="3921" spans="1:5">
      <c r="A3921" s="11">
        <v>3612</v>
      </c>
      <c r="B3921" s="11">
        <v>5</v>
      </c>
      <c r="C3921" t="s">
        <v>4858</v>
      </c>
      <c r="D3921" s="11" t="s">
        <v>2187</v>
      </c>
      <c r="E3921" t="s">
        <v>769</v>
      </c>
    </row>
    <row r="3922" spans="1:5">
      <c r="A3922" s="11">
        <v>1369</v>
      </c>
      <c r="B3922" s="11">
        <v>146</v>
      </c>
      <c r="C3922" t="s">
        <v>524</v>
      </c>
      <c r="D3922" s="11" t="s">
        <v>525</v>
      </c>
      <c r="E3922" t="s">
        <v>122</v>
      </c>
    </row>
    <row r="3923" spans="1:5">
      <c r="A3923" s="11">
        <v>3809</v>
      </c>
      <c r="B3923" s="11">
        <v>3</v>
      </c>
      <c r="C3923" t="s">
        <v>11444</v>
      </c>
      <c r="D3923" s="11" t="s">
        <v>4058</v>
      </c>
      <c r="E3923" t="s">
        <v>416</v>
      </c>
    </row>
    <row r="3924" spans="1:5">
      <c r="A3924" s="11">
        <v>2405</v>
      </c>
      <c r="B3924" s="11">
        <v>41</v>
      </c>
      <c r="C3924" t="s">
        <v>4859</v>
      </c>
      <c r="D3924" s="11" t="s">
        <v>3063</v>
      </c>
      <c r="E3924" t="s">
        <v>128</v>
      </c>
    </row>
    <row r="3925" spans="1:5">
      <c r="A3925" s="11">
        <v>432</v>
      </c>
      <c r="B3925" s="11">
        <v>557</v>
      </c>
      <c r="C3925" t="s">
        <v>1850</v>
      </c>
      <c r="D3925" s="11" t="s">
        <v>1851</v>
      </c>
      <c r="E3925" t="s">
        <v>128</v>
      </c>
    </row>
    <row r="3926" spans="1:5">
      <c r="A3926" s="11">
        <v>760</v>
      </c>
      <c r="B3926" s="11">
        <v>314</v>
      </c>
      <c r="C3926" t="s">
        <v>4860</v>
      </c>
      <c r="D3926" s="11" t="s">
        <v>1565</v>
      </c>
      <c r="E3926" t="s">
        <v>1134</v>
      </c>
    </row>
    <row r="3927" spans="1:5">
      <c r="A3927" s="11">
        <v>3118</v>
      </c>
      <c r="B3927" s="11">
        <v>13</v>
      </c>
      <c r="C3927" t="s">
        <v>11445</v>
      </c>
      <c r="D3927" s="11" t="s">
        <v>8427</v>
      </c>
      <c r="E3927" t="s">
        <v>1131</v>
      </c>
    </row>
    <row r="3928" spans="1:5">
      <c r="A3928" s="11">
        <v>3809</v>
      </c>
      <c r="B3928" s="11">
        <v>3</v>
      </c>
      <c r="C3928" t="s">
        <v>11446</v>
      </c>
      <c r="D3928" s="11" t="s">
        <v>11447</v>
      </c>
      <c r="E3928" t="s">
        <v>1908</v>
      </c>
    </row>
    <row r="3929" spans="1:5">
      <c r="A3929" s="11">
        <v>1785</v>
      </c>
      <c r="B3929" s="11">
        <v>93</v>
      </c>
      <c r="C3929" t="s">
        <v>8305</v>
      </c>
      <c r="D3929" s="11" t="s">
        <v>5026</v>
      </c>
      <c r="E3929" t="s">
        <v>2703</v>
      </c>
    </row>
    <row r="3930" spans="1:5">
      <c r="A3930" s="11">
        <v>1801</v>
      </c>
      <c r="B3930" s="11">
        <v>92</v>
      </c>
      <c r="C3930" t="s">
        <v>4861</v>
      </c>
      <c r="D3930" s="11" t="s">
        <v>2923</v>
      </c>
      <c r="E3930" t="s">
        <v>184</v>
      </c>
    </row>
    <row r="3931" spans="1:5">
      <c r="A3931" s="11">
        <v>1043</v>
      </c>
      <c r="B3931" s="11">
        <v>209</v>
      </c>
      <c r="C3931" t="s">
        <v>4862</v>
      </c>
      <c r="D3931" s="11" t="s">
        <v>1331</v>
      </c>
      <c r="E3931" t="s">
        <v>4346</v>
      </c>
    </row>
    <row r="3932" spans="1:5">
      <c r="A3932" s="11">
        <v>3445</v>
      </c>
      <c r="B3932" s="11">
        <v>7</v>
      </c>
      <c r="C3932" t="s">
        <v>11448</v>
      </c>
      <c r="D3932" s="11" t="s">
        <v>4891</v>
      </c>
      <c r="E3932" t="s">
        <v>761</v>
      </c>
    </row>
    <row r="3933" spans="1:5">
      <c r="A3933" s="11">
        <v>4138</v>
      </c>
      <c r="B3933" s="11">
        <v>0</v>
      </c>
      <c r="C3933" t="s">
        <v>11449</v>
      </c>
      <c r="D3933" s="11" t="s">
        <v>9075</v>
      </c>
      <c r="E3933" t="s">
        <v>8522</v>
      </c>
    </row>
    <row r="3934" spans="1:5">
      <c r="A3934" s="11">
        <v>420</v>
      </c>
      <c r="B3934" s="11">
        <v>573</v>
      </c>
      <c r="C3934" t="s">
        <v>587</v>
      </c>
      <c r="D3934" s="11" t="s">
        <v>588</v>
      </c>
      <c r="E3934" t="s">
        <v>510</v>
      </c>
    </row>
    <row r="3935" spans="1:5">
      <c r="A3935" s="11">
        <v>3709</v>
      </c>
      <c r="B3935" s="11">
        <v>4</v>
      </c>
      <c r="C3935" t="s">
        <v>11450</v>
      </c>
      <c r="D3935" s="11" t="s">
        <v>11451</v>
      </c>
      <c r="E3935" t="s">
        <v>8124</v>
      </c>
    </row>
    <row r="3936" spans="1:5">
      <c r="A3936" s="11">
        <v>4017</v>
      </c>
      <c r="B3936" s="11">
        <v>1</v>
      </c>
      <c r="C3936" t="s">
        <v>8306</v>
      </c>
      <c r="D3936" s="11" t="s">
        <v>7058</v>
      </c>
      <c r="E3936" t="s">
        <v>2570</v>
      </c>
    </row>
    <row r="3937" spans="1:5">
      <c r="A3937" s="11">
        <v>4138</v>
      </c>
      <c r="B3937" s="11">
        <v>0</v>
      </c>
      <c r="C3937" t="s">
        <v>11452</v>
      </c>
      <c r="D3937" s="11" t="s">
        <v>3737</v>
      </c>
      <c r="E3937" t="s">
        <v>122</v>
      </c>
    </row>
    <row r="3938" spans="1:5">
      <c r="A3938" s="11">
        <v>3204</v>
      </c>
      <c r="B3938" s="11">
        <v>11</v>
      </c>
      <c r="C3938" t="s">
        <v>11453</v>
      </c>
      <c r="D3938" s="11" t="s">
        <v>10828</v>
      </c>
      <c r="E3938" t="s">
        <v>741</v>
      </c>
    </row>
    <row r="3939" spans="1:5">
      <c r="A3939" s="11">
        <v>4138</v>
      </c>
      <c r="B3939" s="11">
        <v>0</v>
      </c>
      <c r="C3939" t="s">
        <v>8307</v>
      </c>
      <c r="D3939" s="11" t="s">
        <v>8308</v>
      </c>
      <c r="E3939" t="s">
        <v>128</v>
      </c>
    </row>
    <row r="3940" spans="1:5">
      <c r="A3940" s="11">
        <v>2448</v>
      </c>
      <c r="B3940" s="11">
        <v>39</v>
      </c>
      <c r="C3940" t="s">
        <v>8309</v>
      </c>
      <c r="D3940" s="11" t="s">
        <v>4565</v>
      </c>
      <c r="E3940" t="s">
        <v>845</v>
      </c>
    </row>
    <row r="3941" spans="1:5">
      <c r="A3941" s="11">
        <v>4138</v>
      </c>
      <c r="B3941" s="11">
        <v>0</v>
      </c>
      <c r="C3941" t="s">
        <v>11454</v>
      </c>
      <c r="D3941" s="11" t="s">
        <v>11306</v>
      </c>
      <c r="E3941" t="s">
        <v>149</v>
      </c>
    </row>
    <row r="3942" spans="1:5">
      <c r="A3942" s="11">
        <v>2823</v>
      </c>
      <c r="B3942" s="11">
        <v>22</v>
      </c>
      <c r="C3942" t="s">
        <v>4865</v>
      </c>
      <c r="D3942" s="11" t="s">
        <v>4191</v>
      </c>
      <c r="E3942" t="s">
        <v>122</v>
      </c>
    </row>
    <row r="3943" spans="1:5">
      <c r="A3943" s="11">
        <v>1503</v>
      </c>
      <c r="B3943" s="11">
        <v>125</v>
      </c>
      <c r="C3943" t="s">
        <v>4866</v>
      </c>
      <c r="D3943" s="11" t="s">
        <v>4132</v>
      </c>
      <c r="E3943" t="s">
        <v>149</v>
      </c>
    </row>
    <row r="3944" spans="1:5">
      <c r="A3944" s="11">
        <v>2798</v>
      </c>
      <c r="B3944" s="11">
        <v>23</v>
      </c>
      <c r="C3944" t="s">
        <v>11455</v>
      </c>
      <c r="D3944" s="11" t="s">
        <v>11456</v>
      </c>
      <c r="E3944" t="s">
        <v>130</v>
      </c>
    </row>
    <row r="3945" spans="1:5">
      <c r="A3945" s="11">
        <v>3204</v>
      </c>
      <c r="B3945" s="11">
        <v>11</v>
      </c>
      <c r="C3945" t="s">
        <v>11457</v>
      </c>
      <c r="D3945" s="11" t="s">
        <v>3253</v>
      </c>
      <c r="E3945" t="s">
        <v>758</v>
      </c>
    </row>
    <row r="3946" spans="1:5">
      <c r="A3946" s="11">
        <v>2253</v>
      </c>
      <c r="B3946" s="11">
        <v>51</v>
      </c>
      <c r="C3946" t="s">
        <v>4867</v>
      </c>
      <c r="D3946" s="11" t="s">
        <v>2295</v>
      </c>
      <c r="E3946" t="s">
        <v>144</v>
      </c>
    </row>
    <row r="3947" spans="1:5">
      <c r="A3947" s="11">
        <v>4017</v>
      </c>
      <c r="B3947" s="11">
        <v>1</v>
      </c>
      <c r="C3947" t="s">
        <v>8310</v>
      </c>
      <c r="D3947" s="11" t="s">
        <v>8311</v>
      </c>
      <c r="E3947" t="s">
        <v>1002</v>
      </c>
    </row>
    <row r="3948" spans="1:5">
      <c r="A3948" s="11">
        <v>1430</v>
      </c>
      <c r="B3948" s="11">
        <v>137</v>
      </c>
      <c r="C3948" t="s">
        <v>4868</v>
      </c>
      <c r="D3948" s="11" t="s">
        <v>2531</v>
      </c>
      <c r="E3948" t="s">
        <v>758</v>
      </c>
    </row>
    <row r="3949" spans="1:5">
      <c r="A3949" s="11">
        <v>368</v>
      </c>
      <c r="B3949" s="11">
        <v>633</v>
      </c>
      <c r="C3949" t="s">
        <v>4869</v>
      </c>
      <c r="D3949" s="11" t="s">
        <v>691</v>
      </c>
      <c r="E3949" t="s">
        <v>123</v>
      </c>
    </row>
    <row r="3950" spans="1:5">
      <c r="A3950" s="11">
        <v>48</v>
      </c>
      <c r="B3950" s="11">
        <v>1486</v>
      </c>
      <c r="C3950" t="s">
        <v>528</v>
      </c>
      <c r="D3950" s="11" t="s">
        <v>529</v>
      </c>
      <c r="E3950" t="s">
        <v>2761</v>
      </c>
    </row>
    <row r="3951" spans="1:5">
      <c r="A3951" s="11">
        <v>2847</v>
      </c>
      <c r="B3951" s="11">
        <v>21</v>
      </c>
      <c r="C3951" t="s">
        <v>528</v>
      </c>
      <c r="D3951" s="11" t="s">
        <v>9399</v>
      </c>
      <c r="E3951" t="s">
        <v>124</v>
      </c>
    </row>
    <row r="3952" spans="1:5">
      <c r="A3952" s="11">
        <v>4138</v>
      </c>
      <c r="B3952" s="11">
        <v>0</v>
      </c>
      <c r="C3952" t="s">
        <v>8312</v>
      </c>
      <c r="D3952" s="11" t="s">
        <v>8232</v>
      </c>
    </row>
    <row r="3953" spans="1:5">
      <c r="A3953" s="11">
        <v>1662</v>
      </c>
      <c r="B3953" s="11">
        <v>104</v>
      </c>
      <c r="C3953" t="s">
        <v>8313</v>
      </c>
      <c r="D3953" s="11" t="s">
        <v>3716</v>
      </c>
      <c r="E3953" t="s">
        <v>725</v>
      </c>
    </row>
    <row r="3954" spans="1:5">
      <c r="A3954" s="11">
        <v>3809</v>
      </c>
      <c r="B3954" s="11">
        <v>3</v>
      </c>
      <c r="C3954" t="s">
        <v>4871</v>
      </c>
      <c r="D3954" s="11" t="s">
        <v>3075</v>
      </c>
      <c r="E3954" t="s">
        <v>142</v>
      </c>
    </row>
    <row r="3955" spans="1:5">
      <c r="A3955" s="11">
        <v>1595</v>
      </c>
      <c r="B3955" s="11">
        <v>113</v>
      </c>
      <c r="C3955" t="s">
        <v>589</v>
      </c>
      <c r="D3955" s="11" t="s">
        <v>2010</v>
      </c>
      <c r="E3955" t="s">
        <v>128</v>
      </c>
    </row>
    <row r="3956" spans="1:5">
      <c r="A3956" s="11">
        <v>2771</v>
      </c>
      <c r="B3956" s="11">
        <v>24</v>
      </c>
      <c r="C3956" t="s">
        <v>11458</v>
      </c>
      <c r="D3956" s="11" t="s">
        <v>2208</v>
      </c>
      <c r="E3956" t="s">
        <v>756</v>
      </c>
    </row>
    <row r="3957" spans="1:5">
      <c r="A3957" s="11">
        <v>1801</v>
      </c>
      <c r="B3957" s="11">
        <v>92</v>
      </c>
      <c r="C3957" t="s">
        <v>11459</v>
      </c>
      <c r="D3957" s="11" t="s">
        <v>2222</v>
      </c>
      <c r="E3957" t="s">
        <v>268</v>
      </c>
    </row>
    <row r="3958" spans="1:5">
      <c r="A3958" s="11">
        <v>644</v>
      </c>
      <c r="B3958" s="11">
        <v>377</v>
      </c>
      <c r="C3958" t="s">
        <v>530</v>
      </c>
      <c r="D3958" s="11" t="s">
        <v>591</v>
      </c>
      <c r="E3958" t="s">
        <v>531</v>
      </c>
    </row>
    <row r="3959" spans="1:5">
      <c r="A3959" s="11">
        <v>2847</v>
      </c>
      <c r="B3959" s="11">
        <v>21</v>
      </c>
      <c r="C3959" t="s">
        <v>8314</v>
      </c>
      <c r="D3959" s="11" t="s">
        <v>7412</v>
      </c>
      <c r="E3959" t="s">
        <v>122</v>
      </c>
    </row>
    <row r="3960" spans="1:5">
      <c r="A3960" s="11">
        <v>2565</v>
      </c>
      <c r="B3960" s="11">
        <v>32</v>
      </c>
      <c r="C3960" t="s">
        <v>4873</v>
      </c>
      <c r="D3960" s="11" t="s">
        <v>2289</v>
      </c>
      <c r="E3960" t="s">
        <v>1079</v>
      </c>
    </row>
    <row r="3961" spans="1:5">
      <c r="A3961" s="11">
        <v>4138</v>
      </c>
      <c r="B3961" s="11">
        <v>0</v>
      </c>
      <c r="C3961" t="s">
        <v>11460</v>
      </c>
      <c r="D3961" s="11" t="s">
        <v>6378</v>
      </c>
      <c r="E3961" t="s">
        <v>140</v>
      </c>
    </row>
    <row r="3962" spans="1:5">
      <c r="A3962" s="11">
        <v>4138</v>
      </c>
      <c r="B3962" s="11">
        <v>0</v>
      </c>
      <c r="C3962" t="s">
        <v>11461</v>
      </c>
      <c r="D3962" s="11" t="s">
        <v>9737</v>
      </c>
      <c r="E3962" t="s">
        <v>138</v>
      </c>
    </row>
    <row r="3963" spans="1:5">
      <c r="A3963" s="11">
        <v>3709</v>
      </c>
      <c r="B3963" s="11">
        <v>4</v>
      </c>
      <c r="C3963" t="s">
        <v>4874</v>
      </c>
      <c r="D3963" s="11" t="s">
        <v>4875</v>
      </c>
      <c r="E3963" t="s">
        <v>1134</v>
      </c>
    </row>
    <row r="3964" spans="1:5">
      <c r="A3964" s="11">
        <v>157</v>
      </c>
      <c r="B3964" s="11">
        <v>1044</v>
      </c>
      <c r="C3964" t="s">
        <v>532</v>
      </c>
      <c r="D3964" s="11" t="s">
        <v>533</v>
      </c>
      <c r="E3964" t="s">
        <v>744</v>
      </c>
    </row>
    <row r="3965" spans="1:5">
      <c r="A3965" s="11">
        <v>1963</v>
      </c>
      <c r="B3965" s="11">
        <v>76</v>
      </c>
      <c r="C3965" t="s">
        <v>11462</v>
      </c>
      <c r="D3965" s="11" t="s">
        <v>7984</v>
      </c>
      <c r="E3965" t="s">
        <v>125</v>
      </c>
    </row>
    <row r="3966" spans="1:5">
      <c r="A3966" s="11">
        <v>2997</v>
      </c>
      <c r="B3966" s="11">
        <v>17</v>
      </c>
      <c r="C3966" t="s">
        <v>11463</v>
      </c>
      <c r="D3966" s="11" t="s">
        <v>11464</v>
      </c>
      <c r="E3966" t="s">
        <v>725</v>
      </c>
    </row>
    <row r="3967" spans="1:5">
      <c r="A3967" s="11">
        <v>4138</v>
      </c>
      <c r="B3967" s="11">
        <v>0</v>
      </c>
      <c r="C3967" t="s">
        <v>11465</v>
      </c>
      <c r="D3967" s="11" t="s">
        <v>7917</v>
      </c>
      <c r="E3967" t="s">
        <v>128</v>
      </c>
    </row>
    <row r="3968" spans="1:5">
      <c r="A3968" s="11">
        <v>83</v>
      </c>
      <c r="B3968" s="11">
        <v>1303</v>
      </c>
      <c r="C3968" t="s">
        <v>1705</v>
      </c>
      <c r="D3968" s="11" t="s">
        <v>1706</v>
      </c>
      <c r="E3968" t="s">
        <v>992</v>
      </c>
    </row>
    <row r="3969" spans="1:5">
      <c r="A3969" s="11">
        <v>1865</v>
      </c>
      <c r="B3969" s="11">
        <v>85</v>
      </c>
      <c r="C3969" t="s">
        <v>4876</v>
      </c>
      <c r="D3969" s="11" t="s">
        <v>3422</v>
      </c>
      <c r="E3969" t="s">
        <v>758</v>
      </c>
    </row>
    <row r="3970" spans="1:5">
      <c r="A3970" s="11">
        <v>4138</v>
      </c>
      <c r="B3970" s="11">
        <v>0</v>
      </c>
      <c r="C3970" t="s">
        <v>11466</v>
      </c>
      <c r="D3970" s="11" t="s">
        <v>2700</v>
      </c>
      <c r="E3970" t="s">
        <v>3088</v>
      </c>
    </row>
    <row r="3971" spans="1:5">
      <c r="A3971" s="11">
        <v>3896</v>
      </c>
      <c r="B3971" s="11">
        <v>2</v>
      </c>
      <c r="C3971" t="s">
        <v>11467</v>
      </c>
      <c r="D3971" s="11" t="s">
        <v>6201</v>
      </c>
      <c r="E3971" t="s">
        <v>310</v>
      </c>
    </row>
    <row r="3972" spans="1:5">
      <c r="A3972" s="11">
        <v>4138</v>
      </c>
      <c r="B3972" s="11">
        <v>0</v>
      </c>
      <c r="C3972" t="s">
        <v>8315</v>
      </c>
      <c r="D3972" s="11" t="s">
        <v>6170</v>
      </c>
      <c r="E3972" t="s">
        <v>271</v>
      </c>
    </row>
    <row r="3973" spans="1:5">
      <c r="A3973" s="11">
        <v>4138</v>
      </c>
      <c r="B3973" s="11">
        <v>0</v>
      </c>
      <c r="C3973" t="s">
        <v>8316</v>
      </c>
      <c r="D3973" s="11" t="s">
        <v>6206</v>
      </c>
      <c r="E3973" t="s">
        <v>223</v>
      </c>
    </row>
    <row r="3974" spans="1:5">
      <c r="A3974" s="11">
        <v>4138</v>
      </c>
      <c r="B3974" s="11">
        <v>0</v>
      </c>
      <c r="C3974" t="s">
        <v>11468</v>
      </c>
      <c r="D3974" s="11" t="s">
        <v>3383</v>
      </c>
      <c r="E3974" t="s">
        <v>757</v>
      </c>
    </row>
    <row r="3975" spans="1:5">
      <c r="A3975" s="11">
        <v>3518</v>
      </c>
      <c r="B3975" s="11">
        <v>6</v>
      </c>
      <c r="C3975" t="s">
        <v>11469</v>
      </c>
      <c r="D3975" s="11" t="s">
        <v>10757</v>
      </c>
      <c r="E3975" t="s">
        <v>1046</v>
      </c>
    </row>
    <row r="3976" spans="1:5">
      <c r="A3976" s="11">
        <v>3445</v>
      </c>
      <c r="B3976" s="11">
        <v>7</v>
      </c>
      <c r="C3976" t="s">
        <v>11470</v>
      </c>
      <c r="D3976" s="11" t="s">
        <v>10252</v>
      </c>
      <c r="E3976" t="s">
        <v>1908</v>
      </c>
    </row>
    <row r="3977" spans="1:5">
      <c r="A3977" s="11">
        <v>4138</v>
      </c>
      <c r="B3977" s="11">
        <v>0</v>
      </c>
      <c r="C3977" t="s">
        <v>4879</v>
      </c>
      <c r="D3977" s="11" t="s">
        <v>3251</v>
      </c>
      <c r="E3977" t="s">
        <v>1532</v>
      </c>
    </row>
    <row r="3978" spans="1:5">
      <c r="A3978" s="11">
        <v>2426</v>
      </c>
      <c r="B3978" s="11">
        <v>40</v>
      </c>
      <c r="C3978" t="s">
        <v>11471</v>
      </c>
      <c r="D3978" s="11" t="s">
        <v>3976</v>
      </c>
      <c r="E3978" t="s">
        <v>1183</v>
      </c>
    </row>
    <row r="3979" spans="1:5">
      <c r="A3979" s="11">
        <v>4138</v>
      </c>
      <c r="B3979" s="11">
        <v>0</v>
      </c>
      <c r="C3979" t="s">
        <v>8317</v>
      </c>
      <c r="D3979" s="11" t="s">
        <v>4508</v>
      </c>
      <c r="E3979" t="s">
        <v>742</v>
      </c>
    </row>
    <row r="3980" spans="1:5">
      <c r="A3980" s="11">
        <v>1503</v>
      </c>
      <c r="B3980" s="11">
        <v>125</v>
      </c>
      <c r="C3980" t="s">
        <v>4880</v>
      </c>
      <c r="D3980" s="11" t="s">
        <v>2869</v>
      </c>
      <c r="E3980" t="s">
        <v>997</v>
      </c>
    </row>
    <row r="3981" spans="1:5">
      <c r="A3981" s="11">
        <v>1859</v>
      </c>
      <c r="B3981" s="11">
        <v>86</v>
      </c>
      <c r="C3981" t="s">
        <v>1707</v>
      </c>
      <c r="D3981" s="11" t="s">
        <v>3507</v>
      </c>
      <c r="E3981" t="s">
        <v>1002</v>
      </c>
    </row>
    <row r="3982" spans="1:5">
      <c r="A3982" s="11">
        <v>1079</v>
      </c>
      <c r="B3982" s="11">
        <v>203</v>
      </c>
      <c r="C3982" t="s">
        <v>4881</v>
      </c>
      <c r="D3982" s="11" t="s">
        <v>4882</v>
      </c>
      <c r="E3982" t="s">
        <v>130</v>
      </c>
    </row>
    <row r="3983" spans="1:5">
      <c r="A3983" s="11">
        <v>4138</v>
      </c>
      <c r="B3983" s="11">
        <v>0</v>
      </c>
      <c r="C3983" t="s">
        <v>11472</v>
      </c>
      <c r="D3983" s="11" t="s">
        <v>2313</v>
      </c>
      <c r="E3983" t="s">
        <v>10592</v>
      </c>
    </row>
    <row r="3984" spans="1:5">
      <c r="A3984" s="11">
        <v>3809</v>
      </c>
      <c r="B3984" s="11">
        <v>3</v>
      </c>
      <c r="C3984" t="s">
        <v>11473</v>
      </c>
      <c r="D3984" s="11" t="s">
        <v>4804</v>
      </c>
      <c r="E3984" t="s">
        <v>755</v>
      </c>
    </row>
    <row r="3985" spans="1:5">
      <c r="A3985" s="11">
        <v>3078</v>
      </c>
      <c r="B3985" s="11">
        <v>14</v>
      </c>
      <c r="C3985" t="s">
        <v>8318</v>
      </c>
      <c r="D3985" s="11" t="s">
        <v>2180</v>
      </c>
      <c r="E3985" t="s">
        <v>1620</v>
      </c>
    </row>
    <row r="3986" spans="1:5">
      <c r="A3986" s="11">
        <v>507</v>
      </c>
      <c r="B3986" s="11">
        <v>488</v>
      </c>
      <c r="C3986" t="s">
        <v>11474</v>
      </c>
      <c r="D3986" s="11" t="s">
        <v>11475</v>
      </c>
      <c r="E3986" t="s">
        <v>128</v>
      </c>
    </row>
    <row r="3987" spans="1:5">
      <c r="A3987" s="11">
        <v>404</v>
      </c>
      <c r="B3987" s="11">
        <v>597</v>
      </c>
      <c r="C3987" t="s">
        <v>4883</v>
      </c>
      <c r="D3987" s="11" t="s">
        <v>4884</v>
      </c>
      <c r="E3987" t="s">
        <v>268</v>
      </c>
    </row>
    <row r="3988" spans="1:5">
      <c r="A3988" s="11">
        <v>3049</v>
      </c>
      <c r="B3988" s="11">
        <v>15</v>
      </c>
      <c r="C3988" t="s">
        <v>11476</v>
      </c>
      <c r="D3988" s="11" t="s">
        <v>11411</v>
      </c>
      <c r="E3988" t="s">
        <v>1066</v>
      </c>
    </row>
    <row r="3989" spans="1:5">
      <c r="A3989" s="11">
        <v>2957</v>
      </c>
      <c r="B3989" s="11">
        <v>18</v>
      </c>
      <c r="C3989" t="s">
        <v>4885</v>
      </c>
      <c r="D3989" s="11" t="s">
        <v>2030</v>
      </c>
      <c r="E3989" t="s">
        <v>740</v>
      </c>
    </row>
    <row r="3990" spans="1:5">
      <c r="A3990" s="11">
        <v>628</v>
      </c>
      <c r="B3990" s="11">
        <v>392</v>
      </c>
      <c r="C3990" t="s">
        <v>8319</v>
      </c>
      <c r="D3990" s="11" t="s">
        <v>8320</v>
      </c>
      <c r="E3990" t="s">
        <v>2489</v>
      </c>
    </row>
    <row r="3991" spans="1:5">
      <c r="A3991" s="11">
        <v>796</v>
      </c>
      <c r="B3991" s="11">
        <v>294</v>
      </c>
      <c r="C3991" t="s">
        <v>4886</v>
      </c>
      <c r="D3991" s="11" t="s">
        <v>4887</v>
      </c>
      <c r="E3991" t="s">
        <v>1131</v>
      </c>
    </row>
    <row r="3992" spans="1:5">
      <c r="A3992" s="11">
        <v>1551</v>
      </c>
      <c r="B3992" s="11">
        <v>120</v>
      </c>
      <c r="C3992" t="s">
        <v>4888</v>
      </c>
      <c r="D3992" s="11" t="s">
        <v>3755</v>
      </c>
      <c r="E3992" t="s">
        <v>757</v>
      </c>
    </row>
    <row r="3993" spans="1:5">
      <c r="A3993" s="11">
        <v>2096</v>
      </c>
      <c r="B3993" s="11">
        <v>64</v>
      </c>
      <c r="C3993" t="s">
        <v>4889</v>
      </c>
      <c r="D3993" s="11" t="s">
        <v>4890</v>
      </c>
      <c r="E3993" t="s">
        <v>268</v>
      </c>
    </row>
    <row r="3994" spans="1:5">
      <c r="A3994" s="11">
        <v>2426</v>
      </c>
      <c r="B3994" s="11">
        <v>40</v>
      </c>
      <c r="C3994" t="s">
        <v>8321</v>
      </c>
      <c r="D3994" s="11" t="s">
        <v>1866</v>
      </c>
      <c r="E3994" t="s">
        <v>758</v>
      </c>
    </row>
    <row r="3995" spans="1:5">
      <c r="A3995" s="11">
        <v>1226</v>
      </c>
      <c r="B3995" s="11">
        <v>173</v>
      </c>
      <c r="C3995" t="s">
        <v>11477</v>
      </c>
      <c r="D3995" s="11" t="s">
        <v>4891</v>
      </c>
      <c r="E3995" t="s">
        <v>1958</v>
      </c>
    </row>
    <row r="3996" spans="1:5">
      <c r="A3996" s="11">
        <v>4138</v>
      </c>
      <c r="B3996" s="11">
        <v>0</v>
      </c>
      <c r="C3996" t="s">
        <v>8322</v>
      </c>
      <c r="D3996" s="11" t="s">
        <v>8072</v>
      </c>
      <c r="E3996" t="s">
        <v>130</v>
      </c>
    </row>
    <row r="3997" spans="1:5">
      <c r="A3997" s="11">
        <v>3612</v>
      </c>
      <c r="B3997" s="11">
        <v>5</v>
      </c>
      <c r="C3997" t="s">
        <v>11478</v>
      </c>
      <c r="D3997" s="11" t="s">
        <v>10254</v>
      </c>
      <c r="E3997" t="s">
        <v>1826</v>
      </c>
    </row>
    <row r="3998" spans="1:5">
      <c r="A3998" s="11">
        <v>2426</v>
      </c>
      <c r="B3998" s="11">
        <v>40</v>
      </c>
      <c r="C3998" t="s">
        <v>8323</v>
      </c>
      <c r="D3998" s="11" t="s">
        <v>8324</v>
      </c>
      <c r="E3998" t="s">
        <v>2213</v>
      </c>
    </row>
    <row r="3999" spans="1:5">
      <c r="A3999" s="11">
        <v>4138</v>
      </c>
      <c r="B3999" s="11">
        <v>0</v>
      </c>
      <c r="C3999" t="s">
        <v>11479</v>
      </c>
      <c r="D3999" s="11" t="s">
        <v>5136</v>
      </c>
      <c r="E3999" t="s">
        <v>271</v>
      </c>
    </row>
    <row r="4000" spans="1:5">
      <c r="A4000" s="11">
        <v>1785</v>
      </c>
      <c r="B4000" s="11">
        <v>93</v>
      </c>
      <c r="C4000" t="s">
        <v>8325</v>
      </c>
      <c r="D4000" s="11" t="s">
        <v>5260</v>
      </c>
      <c r="E4000" t="s">
        <v>756</v>
      </c>
    </row>
    <row r="4001" spans="1:5">
      <c r="A4001" s="11">
        <v>2528</v>
      </c>
      <c r="B4001" s="11">
        <v>34</v>
      </c>
      <c r="C4001" t="s">
        <v>8326</v>
      </c>
      <c r="D4001" s="11" t="s">
        <v>8327</v>
      </c>
      <c r="E4001" t="s">
        <v>2703</v>
      </c>
    </row>
    <row r="4002" spans="1:5">
      <c r="A4002" s="11">
        <v>4138</v>
      </c>
      <c r="B4002" s="11">
        <v>0</v>
      </c>
      <c r="C4002" t="s">
        <v>8328</v>
      </c>
      <c r="D4002" s="11" t="s">
        <v>8329</v>
      </c>
      <c r="E4002" t="s">
        <v>1131</v>
      </c>
    </row>
    <row r="4003" spans="1:5">
      <c r="A4003" s="11">
        <v>3518</v>
      </c>
      <c r="B4003" s="11">
        <v>6</v>
      </c>
      <c r="C4003" t="s">
        <v>11480</v>
      </c>
      <c r="D4003" s="11" t="s">
        <v>2258</v>
      </c>
      <c r="E4003" t="s">
        <v>2072</v>
      </c>
    </row>
    <row r="4004" spans="1:5">
      <c r="A4004" s="11">
        <v>3896</v>
      </c>
      <c r="B4004" s="11">
        <v>2</v>
      </c>
      <c r="C4004" t="s">
        <v>11481</v>
      </c>
      <c r="D4004" s="11" t="s">
        <v>2439</v>
      </c>
      <c r="E4004" t="s">
        <v>996</v>
      </c>
    </row>
    <row r="4005" spans="1:5">
      <c r="A4005" s="11">
        <v>4138</v>
      </c>
      <c r="B4005" s="11">
        <v>0</v>
      </c>
      <c r="C4005" t="s">
        <v>11482</v>
      </c>
      <c r="D4005" s="11" t="s">
        <v>10604</v>
      </c>
      <c r="E4005" t="s">
        <v>996</v>
      </c>
    </row>
    <row r="4006" spans="1:5">
      <c r="A4006" s="11">
        <v>2551</v>
      </c>
      <c r="B4006" s="11">
        <v>33</v>
      </c>
      <c r="C4006" t="s">
        <v>8330</v>
      </c>
      <c r="D4006" s="11" t="s">
        <v>8331</v>
      </c>
      <c r="E4006" t="s">
        <v>123</v>
      </c>
    </row>
    <row r="4007" spans="1:5">
      <c r="A4007" s="11">
        <v>4138</v>
      </c>
      <c r="B4007" s="11">
        <v>0</v>
      </c>
      <c r="C4007" t="s">
        <v>8332</v>
      </c>
      <c r="D4007" s="11" t="s">
        <v>2565</v>
      </c>
      <c r="E4007" t="s">
        <v>3282</v>
      </c>
    </row>
    <row r="4008" spans="1:5">
      <c r="A4008" s="11">
        <v>3612</v>
      </c>
      <c r="B4008" s="11">
        <v>5</v>
      </c>
      <c r="C4008" t="s">
        <v>11483</v>
      </c>
      <c r="D4008" s="11" t="s">
        <v>9708</v>
      </c>
      <c r="E4008" t="s">
        <v>754</v>
      </c>
    </row>
    <row r="4009" spans="1:5">
      <c r="A4009" s="11">
        <v>4138</v>
      </c>
      <c r="B4009" s="11">
        <v>0</v>
      </c>
      <c r="C4009" t="s">
        <v>8333</v>
      </c>
      <c r="D4009" s="11" t="s">
        <v>4264</v>
      </c>
      <c r="E4009" t="s">
        <v>124</v>
      </c>
    </row>
    <row r="4010" spans="1:5">
      <c r="A4010" s="11">
        <v>3159</v>
      </c>
      <c r="B4010" s="11">
        <v>12</v>
      </c>
      <c r="C4010" t="s">
        <v>11484</v>
      </c>
      <c r="D4010" s="11" t="s">
        <v>11485</v>
      </c>
      <c r="E4010" t="s">
        <v>790</v>
      </c>
    </row>
    <row r="4011" spans="1:5">
      <c r="A4011" s="11">
        <v>396</v>
      </c>
      <c r="B4011" s="11">
        <v>602</v>
      </c>
      <c r="C4011" t="s">
        <v>8334</v>
      </c>
      <c r="D4011" s="11" t="s">
        <v>8335</v>
      </c>
      <c r="E4011" t="s">
        <v>757</v>
      </c>
    </row>
    <row r="4012" spans="1:5">
      <c r="A4012" s="11">
        <v>332</v>
      </c>
      <c r="B4012" s="11">
        <v>685</v>
      </c>
      <c r="C4012" t="s">
        <v>594</v>
      </c>
      <c r="D4012" s="11" t="s">
        <v>595</v>
      </c>
      <c r="E4012" t="s">
        <v>141</v>
      </c>
    </row>
    <row r="4013" spans="1:5">
      <c r="A4013" s="11">
        <v>2528</v>
      </c>
      <c r="B4013" s="11">
        <v>34</v>
      </c>
      <c r="C4013" t="s">
        <v>4892</v>
      </c>
      <c r="D4013" s="11" t="s">
        <v>2212</v>
      </c>
      <c r="E4013" t="s">
        <v>1520</v>
      </c>
    </row>
    <row r="4014" spans="1:5">
      <c r="A4014" s="11">
        <v>3024</v>
      </c>
      <c r="B4014" s="11">
        <v>16</v>
      </c>
      <c r="C4014" t="s">
        <v>4893</v>
      </c>
      <c r="D4014" s="11" t="s">
        <v>4834</v>
      </c>
      <c r="E4014" t="s">
        <v>1647</v>
      </c>
    </row>
    <row r="4015" spans="1:5">
      <c r="A4015" s="11">
        <v>3809</v>
      </c>
      <c r="B4015" s="11">
        <v>3</v>
      </c>
      <c r="C4015" t="s">
        <v>11486</v>
      </c>
      <c r="D4015" s="11" t="s">
        <v>9595</v>
      </c>
      <c r="E4015" t="s">
        <v>1647</v>
      </c>
    </row>
    <row r="4016" spans="1:5">
      <c r="A4016" s="11">
        <v>4138</v>
      </c>
      <c r="B4016" s="11">
        <v>0</v>
      </c>
      <c r="C4016" t="s">
        <v>11487</v>
      </c>
      <c r="D4016" s="11" t="s">
        <v>11488</v>
      </c>
      <c r="E4016" t="s">
        <v>124</v>
      </c>
    </row>
    <row r="4017" spans="1:5">
      <c r="A4017" s="11">
        <v>2228</v>
      </c>
      <c r="B4017" s="11">
        <v>53</v>
      </c>
      <c r="C4017" t="s">
        <v>4894</v>
      </c>
      <c r="D4017" s="11" t="s">
        <v>3193</v>
      </c>
      <c r="E4017" t="s">
        <v>1079</v>
      </c>
    </row>
    <row r="4018" spans="1:5">
      <c r="A4018" s="11">
        <v>3</v>
      </c>
      <c r="B4018" s="11">
        <v>1857</v>
      </c>
      <c r="C4018" t="s">
        <v>596</v>
      </c>
      <c r="D4018" s="11" t="s">
        <v>597</v>
      </c>
      <c r="E4018" t="s">
        <v>128</v>
      </c>
    </row>
    <row r="4019" spans="1:5">
      <c r="A4019" s="11">
        <v>1226</v>
      </c>
      <c r="B4019" s="11">
        <v>173</v>
      </c>
      <c r="C4019" t="s">
        <v>596</v>
      </c>
      <c r="D4019" s="11" t="s">
        <v>445</v>
      </c>
      <c r="E4019" t="s">
        <v>222</v>
      </c>
    </row>
    <row r="4020" spans="1:5">
      <c r="A4020" s="11">
        <v>1050</v>
      </c>
      <c r="B4020" s="11">
        <v>207</v>
      </c>
      <c r="C4020" t="s">
        <v>11489</v>
      </c>
      <c r="D4020" s="11" t="s">
        <v>1312</v>
      </c>
      <c r="E4020" t="s">
        <v>1688</v>
      </c>
    </row>
    <row r="4021" spans="1:5">
      <c r="A4021" s="11">
        <v>2068</v>
      </c>
      <c r="B4021" s="11">
        <v>66</v>
      </c>
      <c r="C4021" t="s">
        <v>538</v>
      </c>
      <c r="D4021" s="11" t="s">
        <v>4530</v>
      </c>
      <c r="E4021" t="s">
        <v>131</v>
      </c>
    </row>
    <row r="4022" spans="1:5">
      <c r="A4022" s="11">
        <v>4138</v>
      </c>
      <c r="B4022" s="11">
        <v>0</v>
      </c>
      <c r="C4022" t="s">
        <v>11490</v>
      </c>
      <c r="D4022" s="11" t="s">
        <v>11341</v>
      </c>
      <c r="E4022" t="s">
        <v>11491</v>
      </c>
    </row>
    <row r="4023" spans="1:5">
      <c r="A4023" s="11">
        <v>2080</v>
      </c>
      <c r="B4023" s="11">
        <v>65</v>
      </c>
      <c r="C4023" t="s">
        <v>4896</v>
      </c>
      <c r="D4023" s="11" t="s">
        <v>3386</v>
      </c>
      <c r="E4023" t="s">
        <v>122</v>
      </c>
    </row>
    <row r="4024" spans="1:5">
      <c r="A4024" s="11">
        <v>2483</v>
      </c>
      <c r="B4024" s="11">
        <v>37</v>
      </c>
      <c r="C4024" t="s">
        <v>8336</v>
      </c>
      <c r="D4024" s="11" t="s">
        <v>7677</v>
      </c>
      <c r="E4024" t="s">
        <v>1650</v>
      </c>
    </row>
    <row r="4025" spans="1:5">
      <c r="A4025" s="11">
        <v>1217</v>
      </c>
      <c r="B4025" s="11">
        <v>175</v>
      </c>
      <c r="C4025" t="s">
        <v>4897</v>
      </c>
      <c r="D4025" s="11" t="s">
        <v>3272</v>
      </c>
      <c r="E4025" t="s">
        <v>742</v>
      </c>
    </row>
    <row r="4026" spans="1:5">
      <c r="A4026" s="11">
        <v>4138</v>
      </c>
      <c r="B4026" s="11">
        <v>0</v>
      </c>
      <c r="C4026" t="s">
        <v>8337</v>
      </c>
      <c r="D4026" s="11" t="s">
        <v>7519</v>
      </c>
      <c r="E4026" t="s">
        <v>1115</v>
      </c>
    </row>
    <row r="4027" spans="1:5">
      <c r="A4027" s="11">
        <v>4138</v>
      </c>
      <c r="B4027" s="11">
        <v>0</v>
      </c>
      <c r="C4027" t="s">
        <v>1952</v>
      </c>
      <c r="D4027" s="11" t="s">
        <v>3680</v>
      </c>
      <c r="E4027" t="s">
        <v>268</v>
      </c>
    </row>
    <row r="4028" spans="1:5">
      <c r="A4028" s="11">
        <v>1662</v>
      </c>
      <c r="B4028" s="11">
        <v>104</v>
      </c>
      <c r="C4028" t="s">
        <v>4898</v>
      </c>
      <c r="D4028" s="11" t="s">
        <v>2887</v>
      </c>
      <c r="E4028" t="s">
        <v>224</v>
      </c>
    </row>
    <row r="4029" spans="1:5">
      <c r="A4029" s="11">
        <v>256</v>
      </c>
      <c r="B4029" s="11">
        <v>823</v>
      </c>
      <c r="C4029" t="s">
        <v>11492</v>
      </c>
      <c r="D4029" s="11" t="s">
        <v>1201</v>
      </c>
      <c r="E4029" t="s">
        <v>8711</v>
      </c>
    </row>
    <row r="4030" spans="1:5">
      <c r="A4030" s="11">
        <v>3445</v>
      </c>
      <c r="B4030" s="11">
        <v>7</v>
      </c>
      <c r="C4030" t="s">
        <v>8338</v>
      </c>
      <c r="D4030" s="11" t="s">
        <v>8339</v>
      </c>
      <c r="E4030" t="s">
        <v>757</v>
      </c>
    </row>
    <row r="4031" spans="1:5">
      <c r="A4031" s="11">
        <v>3896</v>
      </c>
      <c r="B4031" s="11">
        <v>2</v>
      </c>
      <c r="C4031" t="s">
        <v>11493</v>
      </c>
      <c r="D4031" s="11" t="s">
        <v>6363</v>
      </c>
      <c r="E4031" t="s">
        <v>814</v>
      </c>
    </row>
    <row r="4032" spans="1:5">
      <c r="A4032" s="11">
        <v>4138</v>
      </c>
      <c r="B4032" s="11">
        <v>0</v>
      </c>
      <c r="C4032" t="s">
        <v>11493</v>
      </c>
      <c r="D4032" s="11" t="s">
        <v>5136</v>
      </c>
      <c r="E4032" t="s">
        <v>271</v>
      </c>
    </row>
    <row r="4033" spans="1:5">
      <c r="A4033" s="11">
        <v>2329</v>
      </c>
      <c r="B4033" s="11">
        <v>46</v>
      </c>
      <c r="C4033" t="s">
        <v>4899</v>
      </c>
      <c r="D4033" s="11" t="s">
        <v>4900</v>
      </c>
      <c r="E4033" t="s">
        <v>224</v>
      </c>
    </row>
    <row r="4034" spans="1:5">
      <c r="A4034" s="11">
        <v>3159</v>
      </c>
      <c r="B4034" s="11">
        <v>12</v>
      </c>
      <c r="C4034" t="s">
        <v>11494</v>
      </c>
      <c r="D4034" s="11" t="s">
        <v>10352</v>
      </c>
      <c r="E4034" t="s">
        <v>9886</v>
      </c>
    </row>
    <row r="4035" spans="1:5">
      <c r="A4035" s="11">
        <v>2639</v>
      </c>
      <c r="B4035" s="11">
        <v>29</v>
      </c>
      <c r="C4035" t="s">
        <v>11495</v>
      </c>
      <c r="D4035" s="11" t="s">
        <v>3068</v>
      </c>
      <c r="E4035" t="s">
        <v>744</v>
      </c>
    </row>
    <row r="4036" spans="1:5">
      <c r="A4036" s="11">
        <v>1774</v>
      </c>
      <c r="B4036" s="11">
        <v>94</v>
      </c>
      <c r="C4036" t="s">
        <v>4901</v>
      </c>
      <c r="D4036" s="11" t="s">
        <v>4211</v>
      </c>
      <c r="E4036" t="s">
        <v>744</v>
      </c>
    </row>
    <row r="4037" spans="1:5">
      <c r="A4037" s="11">
        <v>4138</v>
      </c>
      <c r="B4037" s="11">
        <v>0</v>
      </c>
      <c r="C4037" t="s">
        <v>11496</v>
      </c>
      <c r="D4037" s="11" t="s">
        <v>2911</v>
      </c>
      <c r="E4037" t="s">
        <v>122</v>
      </c>
    </row>
    <row r="4038" spans="1:5">
      <c r="A4038" s="11">
        <v>4138</v>
      </c>
      <c r="B4038" s="11">
        <v>0</v>
      </c>
      <c r="C4038" t="s">
        <v>8340</v>
      </c>
      <c r="D4038" s="11" t="s">
        <v>4028</v>
      </c>
      <c r="E4038" t="s">
        <v>128</v>
      </c>
    </row>
    <row r="4039" spans="1:5">
      <c r="A4039" s="11">
        <v>206</v>
      </c>
      <c r="B4039" s="11">
        <v>920</v>
      </c>
      <c r="C4039" t="s">
        <v>11497</v>
      </c>
      <c r="D4039" s="11" t="s">
        <v>11498</v>
      </c>
      <c r="E4039" t="s">
        <v>133</v>
      </c>
    </row>
    <row r="4040" spans="1:5">
      <c r="A4040" s="11">
        <v>2665</v>
      </c>
      <c r="B4040" s="11">
        <v>28</v>
      </c>
      <c r="C4040" t="s">
        <v>8341</v>
      </c>
      <c r="D4040" s="11" t="s">
        <v>2771</v>
      </c>
      <c r="E4040" t="s">
        <v>763</v>
      </c>
    </row>
    <row r="4041" spans="1:5">
      <c r="A4041" s="11">
        <v>2639</v>
      </c>
      <c r="B4041" s="11">
        <v>29</v>
      </c>
      <c r="C4041" t="s">
        <v>4902</v>
      </c>
      <c r="D4041" s="11" t="s">
        <v>4903</v>
      </c>
      <c r="E4041" t="s">
        <v>128</v>
      </c>
    </row>
    <row r="4042" spans="1:5">
      <c r="A4042" s="11">
        <v>1021</v>
      </c>
      <c r="B4042" s="11">
        <v>214</v>
      </c>
      <c r="C4042" t="s">
        <v>11499</v>
      </c>
      <c r="D4042" s="11" t="s">
        <v>11500</v>
      </c>
      <c r="E4042" t="s">
        <v>1573</v>
      </c>
    </row>
    <row r="4043" spans="1:5">
      <c r="A4043" s="11">
        <v>4138</v>
      </c>
      <c r="B4043" s="11">
        <v>0</v>
      </c>
      <c r="C4043" t="s">
        <v>8342</v>
      </c>
      <c r="D4043" s="11" t="s">
        <v>8343</v>
      </c>
      <c r="E4043" t="s">
        <v>996</v>
      </c>
    </row>
    <row r="4044" spans="1:5">
      <c r="A4044" s="11">
        <v>2405</v>
      </c>
      <c r="B4044" s="11">
        <v>41</v>
      </c>
      <c r="C4044" t="s">
        <v>4905</v>
      </c>
      <c r="D4044" s="11" t="s">
        <v>3656</v>
      </c>
      <c r="E4044" t="s">
        <v>142</v>
      </c>
    </row>
    <row r="4045" spans="1:5">
      <c r="A4045" s="11">
        <v>4138</v>
      </c>
      <c r="B4045" s="11">
        <v>0</v>
      </c>
      <c r="C4045" t="s">
        <v>8344</v>
      </c>
      <c r="D4045" s="11" t="s">
        <v>6847</v>
      </c>
      <c r="E4045" t="s">
        <v>793</v>
      </c>
    </row>
    <row r="4046" spans="1:5">
      <c r="A4046" s="11">
        <v>575</v>
      </c>
      <c r="B4046" s="11">
        <v>428</v>
      </c>
      <c r="C4046" t="s">
        <v>8345</v>
      </c>
      <c r="D4046" s="11" t="s">
        <v>11501</v>
      </c>
      <c r="E4046" t="s">
        <v>204</v>
      </c>
    </row>
    <row r="4047" spans="1:5">
      <c r="A4047" s="11">
        <v>4138</v>
      </c>
      <c r="B4047" s="11">
        <v>0</v>
      </c>
      <c r="C4047" t="s">
        <v>11502</v>
      </c>
      <c r="D4047" s="11" t="s">
        <v>3509</v>
      </c>
      <c r="E4047" t="s">
        <v>997</v>
      </c>
    </row>
    <row r="4048" spans="1:5">
      <c r="A4048" s="11">
        <v>3386</v>
      </c>
      <c r="B4048" s="11">
        <v>8</v>
      </c>
      <c r="C4048" t="s">
        <v>11503</v>
      </c>
      <c r="D4048" s="11" t="s">
        <v>7270</v>
      </c>
      <c r="E4048" t="s">
        <v>744</v>
      </c>
    </row>
    <row r="4049" spans="1:5">
      <c r="A4049" s="11">
        <v>3612</v>
      </c>
      <c r="B4049" s="11">
        <v>5</v>
      </c>
      <c r="C4049" t="s">
        <v>11504</v>
      </c>
      <c r="D4049" s="11" t="s">
        <v>7602</v>
      </c>
      <c r="E4049" t="s">
        <v>149</v>
      </c>
    </row>
    <row r="4050" spans="1:5">
      <c r="A4050" s="11">
        <v>3709</v>
      </c>
      <c r="B4050" s="11">
        <v>4</v>
      </c>
      <c r="C4050" t="s">
        <v>8346</v>
      </c>
      <c r="D4050" s="11" t="s">
        <v>3656</v>
      </c>
      <c r="E4050" t="s">
        <v>142</v>
      </c>
    </row>
    <row r="4051" spans="1:5">
      <c r="A4051" s="11">
        <v>537</v>
      </c>
      <c r="B4051" s="11">
        <v>457</v>
      </c>
      <c r="C4051" t="s">
        <v>4906</v>
      </c>
      <c r="D4051" s="11" t="s">
        <v>1803</v>
      </c>
      <c r="E4051" t="s">
        <v>133</v>
      </c>
    </row>
    <row r="4052" spans="1:5">
      <c r="A4052" s="11">
        <v>2177</v>
      </c>
      <c r="B4052" s="11">
        <v>57</v>
      </c>
      <c r="C4052" t="s">
        <v>4907</v>
      </c>
      <c r="D4052" s="11" t="s">
        <v>4908</v>
      </c>
      <c r="E4052" t="s">
        <v>190</v>
      </c>
    </row>
    <row r="4053" spans="1:5">
      <c r="A4053" s="11">
        <v>4138</v>
      </c>
      <c r="B4053" s="11">
        <v>0</v>
      </c>
      <c r="C4053" t="s">
        <v>11505</v>
      </c>
      <c r="D4053" s="11" t="s">
        <v>10026</v>
      </c>
      <c r="E4053" t="s">
        <v>142</v>
      </c>
    </row>
    <row r="4054" spans="1:5">
      <c r="A4054" s="11">
        <v>4138</v>
      </c>
      <c r="B4054" s="11">
        <v>0</v>
      </c>
      <c r="C4054" t="s">
        <v>8347</v>
      </c>
      <c r="D4054" s="11" t="s">
        <v>2569</v>
      </c>
      <c r="E4054" t="s">
        <v>8348</v>
      </c>
    </row>
    <row r="4055" spans="1:5">
      <c r="A4055" s="11">
        <v>4138</v>
      </c>
      <c r="B4055" s="11">
        <v>0</v>
      </c>
      <c r="C4055" t="s">
        <v>8349</v>
      </c>
      <c r="D4055" s="11" t="s">
        <v>3193</v>
      </c>
      <c r="E4055" t="s">
        <v>1285</v>
      </c>
    </row>
    <row r="4056" spans="1:5">
      <c r="A4056" s="11">
        <v>1503</v>
      </c>
      <c r="B4056" s="11">
        <v>125</v>
      </c>
      <c r="C4056" t="s">
        <v>4910</v>
      </c>
      <c r="D4056" s="11" t="s">
        <v>3501</v>
      </c>
      <c r="E4056" t="s">
        <v>1728</v>
      </c>
    </row>
    <row r="4057" spans="1:5">
      <c r="A4057" s="11">
        <v>2311</v>
      </c>
      <c r="B4057" s="11">
        <v>47</v>
      </c>
      <c r="C4057" t="s">
        <v>8350</v>
      </c>
      <c r="D4057" s="11" t="s">
        <v>3233</v>
      </c>
      <c r="E4057" t="s">
        <v>176</v>
      </c>
    </row>
    <row r="4058" spans="1:5">
      <c r="A4058" s="11">
        <v>3518</v>
      </c>
      <c r="B4058" s="11">
        <v>6</v>
      </c>
      <c r="C4058" t="s">
        <v>11506</v>
      </c>
      <c r="D4058" s="11" t="s">
        <v>8266</v>
      </c>
      <c r="E4058" t="s">
        <v>130</v>
      </c>
    </row>
    <row r="4059" spans="1:5">
      <c r="A4059" s="11">
        <v>360</v>
      </c>
      <c r="B4059" s="11">
        <v>642</v>
      </c>
      <c r="C4059" t="s">
        <v>11507</v>
      </c>
      <c r="D4059" s="11" t="s">
        <v>11508</v>
      </c>
      <c r="E4059" t="s">
        <v>1131</v>
      </c>
    </row>
    <row r="4060" spans="1:5">
      <c r="A4060" s="11">
        <v>852</v>
      </c>
      <c r="B4060" s="11">
        <v>274</v>
      </c>
      <c r="C4060" t="s">
        <v>4911</v>
      </c>
      <c r="D4060" s="11" t="s">
        <v>4912</v>
      </c>
      <c r="E4060" t="s">
        <v>2019</v>
      </c>
    </row>
    <row r="4061" spans="1:5">
      <c r="A4061" s="11">
        <v>4138</v>
      </c>
      <c r="B4061" s="11">
        <v>0</v>
      </c>
      <c r="C4061" t="s">
        <v>4913</v>
      </c>
      <c r="D4061" s="11" t="s">
        <v>3966</v>
      </c>
      <c r="E4061" t="s">
        <v>310</v>
      </c>
    </row>
    <row r="4062" spans="1:5">
      <c r="A4062" s="11">
        <v>598</v>
      </c>
      <c r="B4062" s="11">
        <v>412</v>
      </c>
      <c r="C4062" t="s">
        <v>1832</v>
      </c>
      <c r="D4062" s="11" t="s">
        <v>8351</v>
      </c>
      <c r="E4062" t="s">
        <v>128</v>
      </c>
    </row>
    <row r="4063" spans="1:5">
      <c r="A4063" s="11">
        <v>2016</v>
      </c>
      <c r="B4063" s="11">
        <v>71</v>
      </c>
      <c r="C4063" t="s">
        <v>1832</v>
      </c>
      <c r="D4063" s="11" t="s">
        <v>4914</v>
      </c>
      <c r="E4063" t="s">
        <v>130</v>
      </c>
    </row>
    <row r="4064" spans="1:5">
      <c r="A4064" s="11">
        <v>4138</v>
      </c>
      <c r="B4064" s="11">
        <v>0</v>
      </c>
      <c r="C4064" t="s">
        <v>11509</v>
      </c>
      <c r="D4064" s="11" t="s">
        <v>6206</v>
      </c>
      <c r="E4064" t="s">
        <v>5773</v>
      </c>
    </row>
    <row r="4065" spans="1:5">
      <c r="A4065" s="11">
        <v>3078</v>
      </c>
      <c r="B4065" s="11">
        <v>14</v>
      </c>
      <c r="C4065" t="s">
        <v>8352</v>
      </c>
      <c r="D4065" s="11" t="s">
        <v>3241</v>
      </c>
      <c r="E4065" t="s">
        <v>2630</v>
      </c>
    </row>
    <row r="4066" spans="1:5">
      <c r="A4066" s="11">
        <v>978</v>
      </c>
      <c r="B4066" s="11">
        <v>228</v>
      </c>
      <c r="C4066" t="s">
        <v>1744</v>
      </c>
      <c r="D4066" s="11" t="s">
        <v>3789</v>
      </c>
      <c r="E4066" t="s">
        <v>61</v>
      </c>
    </row>
    <row r="4067" spans="1:5">
      <c r="A4067" s="11">
        <v>1662</v>
      </c>
      <c r="B4067" s="11">
        <v>104</v>
      </c>
      <c r="C4067" t="s">
        <v>11510</v>
      </c>
      <c r="D4067" s="11" t="s">
        <v>6740</v>
      </c>
      <c r="E4067" t="s">
        <v>217</v>
      </c>
    </row>
    <row r="4068" spans="1:5">
      <c r="A4068" s="11">
        <v>763</v>
      </c>
      <c r="B4068" s="11">
        <v>311</v>
      </c>
      <c r="C4068" t="s">
        <v>1710</v>
      </c>
      <c r="D4068" s="11" t="s">
        <v>537</v>
      </c>
      <c r="E4068" t="s">
        <v>1002</v>
      </c>
    </row>
    <row r="4069" spans="1:5">
      <c r="A4069" s="11">
        <v>178</v>
      </c>
      <c r="B4069" s="11">
        <v>972</v>
      </c>
      <c r="C4069" t="s">
        <v>598</v>
      </c>
      <c r="D4069" s="11" t="s">
        <v>231</v>
      </c>
      <c r="E4069" t="s">
        <v>754</v>
      </c>
    </row>
    <row r="4070" spans="1:5">
      <c r="A4070" s="11">
        <v>168</v>
      </c>
      <c r="B4070" s="11">
        <v>1004</v>
      </c>
      <c r="C4070" t="s">
        <v>599</v>
      </c>
      <c r="D4070" s="11" t="s">
        <v>1321</v>
      </c>
      <c r="E4070" t="s">
        <v>418</v>
      </c>
    </row>
    <row r="4071" spans="1:5">
      <c r="A4071" s="11">
        <v>16</v>
      </c>
      <c r="B4071" s="11">
        <v>1679</v>
      </c>
      <c r="C4071" t="s">
        <v>600</v>
      </c>
      <c r="D4071" s="11" t="s">
        <v>601</v>
      </c>
      <c r="E4071" t="s">
        <v>122</v>
      </c>
    </row>
    <row r="4072" spans="1:5">
      <c r="A4072" s="11">
        <v>3518</v>
      </c>
      <c r="B4072" s="11">
        <v>6</v>
      </c>
      <c r="C4072" t="s">
        <v>11511</v>
      </c>
      <c r="D4072" s="11" t="s">
        <v>4908</v>
      </c>
      <c r="E4072" t="s">
        <v>150</v>
      </c>
    </row>
    <row r="4073" spans="1:5">
      <c r="A4073" s="11">
        <v>3896</v>
      </c>
      <c r="B4073" s="11">
        <v>2</v>
      </c>
      <c r="C4073" t="s">
        <v>8353</v>
      </c>
      <c r="D4073" s="11" t="s">
        <v>8354</v>
      </c>
      <c r="E4073" t="s">
        <v>124</v>
      </c>
    </row>
    <row r="4074" spans="1:5">
      <c r="A4074" s="11">
        <v>4138</v>
      </c>
      <c r="B4074" s="11">
        <v>0</v>
      </c>
      <c r="C4074" t="s">
        <v>11512</v>
      </c>
      <c r="D4074" s="11" t="s">
        <v>3563</v>
      </c>
      <c r="E4074" t="s">
        <v>1131</v>
      </c>
    </row>
    <row r="4075" spans="1:5">
      <c r="A4075" s="11">
        <v>2847</v>
      </c>
      <c r="B4075" s="11">
        <v>21</v>
      </c>
      <c r="C4075" t="s">
        <v>4915</v>
      </c>
      <c r="D4075" s="11" t="s">
        <v>3461</v>
      </c>
      <c r="E4075" t="s">
        <v>748</v>
      </c>
    </row>
    <row r="4076" spans="1:5">
      <c r="A4076" s="11">
        <v>4138</v>
      </c>
      <c r="B4076" s="11">
        <v>0</v>
      </c>
      <c r="C4076" t="s">
        <v>11513</v>
      </c>
      <c r="D4076" s="11" t="s">
        <v>11514</v>
      </c>
      <c r="E4076" t="s">
        <v>10102</v>
      </c>
    </row>
    <row r="4077" spans="1:5">
      <c r="A4077" s="11">
        <v>3445</v>
      </c>
      <c r="B4077" s="11">
        <v>7</v>
      </c>
      <c r="C4077" t="s">
        <v>11515</v>
      </c>
      <c r="D4077" s="11" t="s">
        <v>3373</v>
      </c>
      <c r="E4077" t="s">
        <v>758</v>
      </c>
    </row>
    <row r="4078" spans="1:5">
      <c r="A4078" s="11">
        <v>2847</v>
      </c>
      <c r="B4078" s="11">
        <v>21</v>
      </c>
      <c r="C4078" t="s">
        <v>4916</v>
      </c>
      <c r="D4078" s="11" t="s">
        <v>4917</v>
      </c>
      <c r="E4078" t="s">
        <v>124</v>
      </c>
    </row>
    <row r="4079" spans="1:5">
      <c r="A4079" s="11">
        <v>508</v>
      </c>
      <c r="B4079" s="11">
        <v>486</v>
      </c>
      <c r="C4079" t="s">
        <v>65</v>
      </c>
      <c r="D4079" s="11" t="s">
        <v>66</v>
      </c>
      <c r="E4079" t="s">
        <v>132</v>
      </c>
    </row>
    <row r="4080" spans="1:5">
      <c r="A4080" s="11">
        <v>2957</v>
      </c>
      <c r="B4080" s="11">
        <v>18</v>
      </c>
      <c r="C4080" t="s">
        <v>4918</v>
      </c>
      <c r="D4080" s="11" t="s">
        <v>4122</v>
      </c>
      <c r="E4080" t="s">
        <v>169</v>
      </c>
    </row>
    <row r="4081" spans="1:5">
      <c r="A4081" s="11">
        <v>1829</v>
      </c>
      <c r="B4081" s="11">
        <v>89</v>
      </c>
      <c r="C4081" t="s">
        <v>4919</v>
      </c>
      <c r="D4081" s="11" t="s">
        <v>4578</v>
      </c>
      <c r="E4081" t="s">
        <v>1001</v>
      </c>
    </row>
    <row r="4082" spans="1:5">
      <c r="A4082" s="11">
        <v>3159</v>
      </c>
      <c r="B4082" s="11">
        <v>12</v>
      </c>
      <c r="C4082" t="s">
        <v>11516</v>
      </c>
      <c r="D4082" s="11" t="s">
        <v>3557</v>
      </c>
      <c r="E4082" t="s">
        <v>754</v>
      </c>
    </row>
    <row r="4083" spans="1:5">
      <c r="A4083" s="11">
        <v>1844</v>
      </c>
      <c r="B4083" s="11">
        <v>88</v>
      </c>
      <c r="C4083" t="s">
        <v>4920</v>
      </c>
      <c r="D4083" s="11" t="s">
        <v>3669</v>
      </c>
      <c r="E4083" t="s">
        <v>752</v>
      </c>
    </row>
    <row r="4084" spans="1:5">
      <c r="A4084" s="11">
        <v>1625</v>
      </c>
      <c r="B4084" s="11">
        <v>108</v>
      </c>
      <c r="C4084" t="s">
        <v>602</v>
      </c>
      <c r="D4084" s="11" t="s">
        <v>603</v>
      </c>
      <c r="E4084" t="s">
        <v>128</v>
      </c>
    </row>
    <row r="4085" spans="1:5">
      <c r="A4085" s="11">
        <v>2228</v>
      </c>
      <c r="B4085" s="11">
        <v>53</v>
      </c>
      <c r="C4085" t="s">
        <v>4922</v>
      </c>
      <c r="D4085" s="11" t="s">
        <v>2097</v>
      </c>
      <c r="E4085" t="s">
        <v>762</v>
      </c>
    </row>
    <row r="4086" spans="1:5">
      <c r="A4086" s="11">
        <v>4138</v>
      </c>
      <c r="B4086" s="11">
        <v>0</v>
      </c>
      <c r="C4086" t="s">
        <v>11517</v>
      </c>
      <c r="D4086" s="11" t="s">
        <v>2277</v>
      </c>
      <c r="E4086" t="s">
        <v>140</v>
      </c>
    </row>
    <row r="4087" spans="1:5">
      <c r="A4087" s="11">
        <v>3612</v>
      </c>
      <c r="B4087" s="11">
        <v>5</v>
      </c>
      <c r="C4087" t="s">
        <v>11518</v>
      </c>
      <c r="D4087" s="11" t="s">
        <v>2590</v>
      </c>
      <c r="E4087" t="s">
        <v>122</v>
      </c>
    </row>
    <row r="4088" spans="1:5">
      <c r="A4088" s="11">
        <v>836</v>
      </c>
      <c r="B4088" s="11">
        <v>281</v>
      </c>
      <c r="C4088" t="s">
        <v>4923</v>
      </c>
      <c r="D4088" s="11" t="s">
        <v>4049</v>
      </c>
      <c r="E4088" t="s">
        <v>133</v>
      </c>
    </row>
    <row r="4089" spans="1:5">
      <c r="A4089" s="11">
        <v>1530</v>
      </c>
      <c r="B4089" s="11">
        <v>123</v>
      </c>
      <c r="C4089" t="s">
        <v>4924</v>
      </c>
      <c r="D4089" s="11" t="s">
        <v>2526</v>
      </c>
      <c r="E4089" t="s">
        <v>1958</v>
      </c>
    </row>
    <row r="4090" spans="1:5">
      <c r="A4090" s="11">
        <v>665</v>
      </c>
      <c r="B4090" s="11">
        <v>366</v>
      </c>
      <c r="C4090" t="s">
        <v>1711</v>
      </c>
      <c r="D4090" s="11" t="s">
        <v>341</v>
      </c>
      <c r="E4090" t="s">
        <v>238</v>
      </c>
    </row>
    <row r="4091" spans="1:5">
      <c r="A4091" s="11">
        <v>3445</v>
      </c>
      <c r="B4091" s="11">
        <v>7</v>
      </c>
      <c r="C4091" t="s">
        <v>11519</v>
      </c>
      <c r="D4091" s="11" t="s">
        <v>6457</v>
      </c>
      <c r="E4091" t="s">
        <v>767</v>
      </c>
    </row>
    <row r="4092" spans="1:5">
      <c r="A4092" s="11">
        <v>619</v>
      </c>
      <c r="B4092" s="11">
        <v>399</v>
      </c>
      <c r="C4092" t="s">
        <v>4925</v>
      </c>
      <c r="D4092" s="11" t="s">
        <v>1967</v>
      </c>
      <c r="E4092" t="s">
        <v>122</v>
      </c>
    </row>
    <row r="4093" spans="1:5">
      <c r="A4093" s="11">
        <v>4017</v>
      </c>
      <c r="B4093" s="11">
        <v>1</v>
      </c>
      <c r="C4093" t="s">
        <v>11520</v>
      </c>
      <c r="D4093" s="11" t="s">
        <v>11521</v>
      </c>
      <c r="E4093" t="s">
        <v>130</v>
      </c>
    </row>
    <row r="4094" spans="1:5">
      <c r="A4094" s="11">
        <v>4017</v>
      </c>
      <c r="B4094" s="11">
        <v>1</v>
      </c>
      <c r="C4094" t="s">
        <v>11522</v>
      </c>
      <c r="D4094" s="11" t="s">
        <v>11523</v>
      </c>
      <c r="E4094" t="s">
        <v>130</v>
      </c>
    </row>
    <row r="4095" spans="1:5">
      <c r="A4095" s="11">
        <v>2751</v>
      </c>
      <c r="B4095" s="11">
        <v>25</v>
      </c>
      <c r="C4095" t="s">
        <v>11524</v>
      </c>
      <c r="D4095" s="11" t="s">
        <v>5113</v>
      </c>
      <c r="E4095" t="s">
        <v>150</v>
      </c>
    </row>
    <row r="4096" spans="1:5">
      <c r="A4096" s="11">
        <v>2727</v>
      </c>
      <c r="B4096" s="11">
        <v>26</v>
      </c>
      <c r="C4096" t="s">
        <v>4926</v>
      </c>
      <c r="D4096" s="11" t="s">
        <v>2760</v>
      </c>
      <c r="E4096" t="s">
        <v>128</v>
      </c>
    </row>
    <row r="4097" spans="1:5">
      <c r="A4097" s="11">
        <v>1187</v>
      </c>
      <c r="B4097" s="11">
        <v>181</v>
      </c>
      <c r="C4097" t="s">
        <v>11525</v>
      </c>
      <c r="D4097" s="11" t="s">
        <v>2945</v>
      </c>
      <c r="E4097" t="s">
        <v>1709</v>
      </c>
    </row>
    <row r="4098" spans="1:5">
      <c r="A4098" s="11">
        <v>4138</v>
      </c>
      <c r="B4098" s="11">
        <v>0</v>
      </c>
      <c r="C4098" t="s">
        <v>11526</v>
      </c>
      <c r="D4098" s="11" t="s">
        <v>2084</v>
      </c>
      <c r="E4098" t="s">
        <v>11527</v>
      </c>
    </row>
    <row r="4099" spans="1:5">
      <c r="A4099" s="11">
        <v>4138</v>
      </c>
      <c r="B4099" s="11">
        <v>0</v>
      </c>
      <c r="C4099" t="s">
        <v>11528</v>
      </c>
      <c r="D4099" s="11" t="s">
        <v>3096</v>
      </c>
      <c r="E4099" t="s">
        <v>11527</v>
      </c>
    </row>
    <row r="4100" spans="1:5">
      <c r="A4100" s="11">
        <v>3612</v>
      </c>
      <c r="B4100" s="11">
        <v>5</v>
      </c>
      <c r="C4100" t="s">
        <v>8356</v>
      </c>
      <c r="D4100" s="11" t="s">
        <v>8357</v>
      </c>
      <c r="E4100" t="s">
        <v>3274</v>
      </c>
    </row>
    <row r="4101" spans="1:5">
      <c r="A4101" s="11">
        <v>4138</v>
      </c>
      <c r="B4101" s="11">
        <v>0</v>
      </c>
      <c r="C4101" t="s">
        <v>8358</v>
      </c>
      <c r="D4101" s="11" t="s">
        <v>3084</v>
      </c>
      <c r="E4101" t="s">
        <v>997</v>
      </c>
    </row>
    <row r="4102" spans="1:5">
      <c r="A4102" s="11">
        <v>983</v>
      </c>
      <c r="B4102" s="11">
        <v>226</v>
      </c>
      <c r="C4102" t="s">
        <v>4927</v>
      </c>
      <c r="D4102" s="11" t="s">
        <v>3217</v>
      </c>
      <c r="E4102" t="s">
        <v>128</v>
      </c>
    </row>
    <row r="4103" spans="1:5">
      <c r="A4103" s="11">
        <v>4138</v>
      </c>
      <c r="B4103" s="11">
        <v>0</v>
      </c>
      <c r="C4103" t="s">
        <v>8359</v>
      </c>
      <c r="D4103" s="11" t="s">
        <v>8045</v>
      </c>
      <c r="E4103" t="s">
        <v>739</v>
      </c>
    </row>
    <row r="4104" spans="1:5">
      <c r="A4104" s="11">
        <v>1197</v>
      </c>
      <c r="B4104" s="11">
        <v>179</v>
      </c>
      <c r="C4104" t="s">
        <v>4928</v>
      </c>
      <c r="D4104" s="11" t="s">
        <v>4929</v>
      </c>
      <c r="E4104" t="s">
        <v>2574</v>
      </c>
    </row>
    <row r="4105" spans="1:5">
      <c r="A4105" s="11">
        <v>1050</v>
      </c>
      <c r="B4105" s="11">
        <v>207</v>
      </c>
      <c r="C4105" t="s">
        <v>4930</v>
      </c>
      <c r="D4105" s="11" t="s">
        <v>4931</v>
      </c>
      <c r="E4105" t="s">
        <v>128</v>
      </c>
    </row>
    <row r="4106" spans="1:5">
      <c r="A4106" s="11">
        <v>4138</v>
      </c>
      <c r="B4106" s="11">
        <v>0</v>
      </c>
      <c r="C4106" t="s">
        <v>11529</v>
      </c>
      <c r="D4106" s="11" t="s">
        <v>3654</v>
      </c>
      <c r="E4106" t="s">
        <v>4199</v>
      </c>
    </row>
    <row r="4107" spans="1:5">
      <c r="A4107" s="11">
        <v>1088</v>
      </c>
      <c r="B4107" s="11">
        <v>201</v>
      </c>
      <c r="C4107" t="s">
        <v>4933</v>
      </c>
      <c r="D4107" s="11" t="s">
        <v>4934</v>
      </c>
      <c r="E4107" t="s">
        <v>128</v>
      </c>
    </row>
    <row r="4108" spans="1:5">
      <c r="A4108" s="11">
        <v>190</v>
      </c>
      <c r="B4108" s="11">
        <v>951</v>
      </c>
      <c r="C4108" t="s">
        <v>604</v>
      </c>
      <c r="D4108" s="11" t="s">
        <v>1024</v>
      </c>
      <c r="E4108" t="s">
        <v>128</v>
      </c>
    </row>
    <row r="4109" spans="1:5">
      <c r="A4109" s="11">
        <v>1963</v>
      </c>
      <c r="B4109" s="11">
        <v>76</v>
      </c>
      <c r="C4109" t="s">
        <v>604</v>
      </c>
      <c r="D4109" s="11" t="s">
        <v>4935</v>
      </c>
      <c r="E4109" t="s">
        <v>2863</v>
      </c>
    </row>
    <row r="4110" spans="1:5">
      <c r="A4110" s="11">
        <v>2592</v>
      </c>
      <c r="B4110" s="11">
        <v>31</v>
      </c>
      <c r="C4110" t="s">
        <v>604</v>
      </c>
      <c r="D4110" s="11" t="s">
        <v>4783</v>
      </c>
      <c r="E4110" t="s">
        <v>845</v>
      </c>
    </row>
    <row r="4111" spans="1:5">
      <c r="A4111" s="11">
        <v>4138</v>
      </c>
      <c r="B4111" s="11">
        <v>0</v>
      </c>
      <c r="C4111" t="s">
        <v>604</v>
      </c>
      <c r="D4111" s="11" t="s">
        <v>2907</v>
      </c>
      <c r="E4111" t="s">
        <v>130</v>
      </c>
    </row>
    <row r="4112" spans="1:5">
      <c r="A4112" s="11">
        <v>182</v>
      </c>
      <c r="B4112" s="11">
        <v>964</v>
      </c>
      <c r="C4112" t="s">
        <v>606</v>
      </c>
      <c r="D4112" s="11" t="s">
        <v>607</v>
      </c>
      <c r="E4112" t="s">
        <v>747</v>
      </c>
    </row>
    <row r="4113" spans="1:5">
      <c r="A4113" s="11">
        <v>3024</v>
      </c>
      <c r="B4113" s="11">
        <v>16</v>
      </c>
      <c r="C4113" t="s">
        <v>1751</v>
      </c>
      <c r="D4113" s="11" t="s">
        <v>7639</v>
      </c>
      <c r="E4113" t="s">
        <v>145</v>
      </c>
    </row>
    <row r="4114" spans="1:5">
      <c r="A4114" s="11">
        <v>3518</v>
      </c>
      <c r="B4114" s="11">
        <v>6</v>
      </c>
      <c r="C4114" t="s">
        <v>1751</v>
      </c>
      <c r="D4114" s="11" t="s">
        <v>3298</v>
      </c>
      <c r="E4114" t="s">
        <v>997</v>
      </c>
    </row>
    <row r="4115" spans="1:5">
      <c r="A4115" s="11">
        <v>1117</v>
      </c>
      <c r="B4115" s="11">
        <v>195</v>
      </c>
      <c r="C4115" t="s">
        <v>608</v>
      </c>
      <c r="D4115" s="11" t="s">
        <v>4936</v>
      </c>
      <c r="E4115" t="s">
        <v>993</v>
      </c>
    </row>
    <row r="4116" spans="1:5">
      <c r="A4116" s="11">
        <v>3445</v>
      </c>
      <c r="B4116" s="11">
        <v>7</v>
      </c>
      <c r="C4116" t="s">
        <v>11530</v>
      </c>
      <c r="D4116" s="11" t="s">
        <v>6254</v>
      </c>
      <c r="E4116" t="s">
        <v>749</v>
      </c>
    </row>
    <row r="4117" spans="1:5">
      <c r="A4117" s="11">
        <v>3896</v>
      </c>
      <c r="B4117" s="11">
        <v>2</v>
      </c>
      <c r="C4117" t="s">
        <v>11531</v>
      </c>
      <c r="D4117" s="11" t="s">
        <v>8929</v>
      </c>
      <c r="E4117" t="s">
        <v>128</v>
      </c>
    </row>
    <row r="4118" spans="1:5">
      <c r="A4118" s="11">
        <v>4138</v>
      </c>
      <c r="B4118" s="11">
        <v>0</v>
      </c>
      <c r="C4118" t="s">
        <v>11532</v>
      </c>
      <c r="D4118" s="11" t="s">
        <v>11533</v>
      </c>
      <c r="E4118" t="s">
        <v>769</v>
      </c>
    </row>
    <row r="4119" spans="1:5">
      <c r="A4119" s="11">
        <v>3612</v>
      </c>
      <c r="B4119" s="11">
        <v>5</v>
      </c>
      <c r="C4119" t="s">
        <v>11534</v>
      </c>
      <c r="D4119" s="11" t="s">
        <v>5595</v>
      </c>
      <c r="E4119" t="s">
        <v>1467</v>
      </c>
    </row>
    <row r="4120" spans="1:5">
      <c r="A4120" s="11">
        <v>2997</v>
      </c>
      <c r="B4120" s="11">
        <v>17</v>
      </c>
      <c r="C4120" t="s">
        <v>1943</v>
      </c>
      <c r="D4120" s="11" t="s">
        <v>8360</v>
      </c>
      <c r="E4120" t="s">
        <v>130</v>
      </c>
    </row>
    <row r="4121" spans="1:5">
      <c r="A4121" s="11">
        <v>966</v>
      </c>
      <c r="B4121" s="11">
        <v>232</v>
      </c>
      <c r="C4121" t="s">
        <v>11535</v>
      </c>
      <c r="D4121" s="11" t="s">
        <v>11536</v>
      </c>
      <c r="E4121" t="s">
        <v>184</v>
      </c>
    </row>
    <row r="4122" spans="1:5">
      <c r="A4122" s="11">
        <v>1702</v>
      </c>
      <c r="B4122" s="11">
        <v>101</v>
      </c>
      <c r="C4122" t="s">
        <v>4938</v>
      </c>
      <c r="D4122" s="11" t="s">
        <v>3878</v>
      </c>
      <c r="E4122" t="s">
        <v>2312</v>
      </c>
    </row>
    <row r="4123" spans="1:5">
      <c r="A4123" s="11">
        <v>449</v>
      </c>
      <c r="B4123" s="11">
        <v>544</v>
      </c>
      <c r="C4123" t="s">
        <v>610</v>
      </c>
      <c r="D4123" s="11" t="s">
        <v>1643</v>
      </c>
      <c r="E4123" t="s">
        <v>176</v>
      </c>
    </row>
    <row r="4124" spans="1:5">
      <c r="A4124" s="11">
        <v>1138</v>
      </c>
      <c r="B4124" s="11">
        <v>190</v>
      </c>
      <c r="C4124" t="s">
        <v>1712</v>
      </c>
      <c r="D4124" s="11" t="s">
        <v>4939</v>
      </c>
      <c r="E4124" t="s">
        <v>128</v>
      </c>
    </row>
    <row r="4125" spans="1:5">
      <c r="A4125" s="11">
        <v>544</v>
      </c>
      <c r="B4125" s="11">
        <v>454</v>
      </c>
      <c r="C4125" t="s">
        <v>1926</v>
      </c>
      <c r="D4125" s="11" t="s">
        <v>708</v>
      </c>
      <c r="E4125" t="s">
        <v>740</v>
      </c>
    </row>
    <row r="4126" spans="1:5">
      <c r="A4126" s="11">
        <v>2693</v>
      </c>
      <c r="B4126" s="11">
        <v>27</v>
      </c>
      <c r="C4126" t="s">
        <v>4940</v>
      </c>
      <c r="D4126" s="11" t="s">
        <v>1211</v>
      </c>
      <c r="E4126" t="s">
        <v>740</v>
      </c>
    </row>
    <row r="4127" spans="1:5">
      <c r="A4127" s="11">
        <v>4138</v>
      </c>
      <c r="B4127" s="11">
        <v>0</v>
      </c>
      <c r="C4127" t="s">
        <v>4940</v>
      </c>
      <c r="D4127" s="11" t="s">
        <v>2557</v>
      </c>
      <c r="E4127" t="s">
        <v>307</v>
      </c>
    </row>
    <row r="4128" spans="1:5">
      <c r="A4128" s="11">
        <v>2609</v>
      </c>
      <c r="B4128" s="11">
        <v>30</v>
      </c>
      <c r="C4128" t="s">
        <v>4941</v>
      </c>
      <c r="D4128" s="11" t="s">
        <v>1776</v>
      </c>
      <c r="E4128" t="s">
        <v>128</v>
      </c>
    </row>
    <row r="4129" spans="1:5">
      <c r="A4129" s="11">
        <v>3049</v>
      </c>
      <c r="B4129" s="11">
        <v>15</v>
      </c>
      <c r="C4129" t="s">
        <v>8361</v>
      </c>
      <c r="D4129" s="11" t="s">
        <v>8362</v>
      </c>
      <c r="E4129" t="s">
        <v>997</v>
      </c>
    </row>
    <row r="4130" spans="1:5">
      <c r="A4130" s="11">
        <v>567</v>
      </c>
      <c r="B4130" s="11">
        <v>433</v>
      </c>
      <c r="C4130" t="s">
        <v>4942</v>
      </c>
      <c r="D4130" s="11" t="s">
        <v>17</v>
      </c>
      <c r="E4130" t="s">
        <v>2489</v>
      </c>
    </row>
    <row r="4131" spans="1:5">
      <c r="A4131" s="11">
        <v>2139</v>
      </c>
      <c r="B4131" s="11">
        <v>61</v>
      </c>
      <c r="C4131" t="s">
        <v>4943</v>
      </c>
      <c r="D4131" s="11" t="s">
        <v>4944</v>
      </c>
      <c r="E4131" t="s">
        <v>1263</v>
      </c>
    </row>
    <row r="4132" spans="1:5">
      <c r="A4132" s="11">
        <v>1579</v>
      </c>
      <c r="B4132" s="11">
        <v>116</v>
      </c>
      <c r="C4132" t="s">
        <v>8363</v>
      </c>
      <c r="D4132" s="11" t="s">
        <v>3395</v>
      </c>
      <c r="E4132" t="s">
        <v>809</v>
      </c>
    </row>
    <row r="4133" spans="1:5">
      <c r="A4133" s="11">
        <v>446</v>
      </c>
      <c r="B4133" s="11">
        <v>547</v>
      </c>
      <c r="C4133" t="s">
        <v>11537</v>
      </c>
      <c r="D4133" s="11" t="s">
        <v>11538</v>
      </c>
      <c r="E4133" t="s">
        <v>144</v>
      </c>
    </row>
    <row r="4134" spans="1:5">
      <c r="A4134" s="11">
        <v>4138</v>
      </c>
      <c r="B4134" s="11">
        <v>0</v>
      </c>
      <c r="C4134" t="s">
        <v>1922</v>
      </c>
      <c r="D4134" s="11" t="s">
        <v>4945</v>
      </c>
      <c r="E4134" t="s">
        <v>740</v>
      </c>
    </row>
    <row r="4135" spans="1:5">
      <c r="A4135" s="11">
        <v>2405</v>
      </c>
      <c r="B4135" s="11">
        <v>41</v>
      </c>
      <c r="C4135" t="s">
        <v>4946</v>
      </c>
      <c r="D4135" s="11" t="s">
        <v>4251</v>
      </c>
      <c r="E4135" t="s">
        <v>1001</v>
      </c>
    </row>
    <row r="4136" spans="1:5">
      <c r="A4136" s="11">
        <v>4138</v>
      </c>
      <c r="B4136" s="11">
        <v>0</v>
      </c>
      <c r="C4136" t="s">
        <v>11539</v>
      </c>
      <c r="D4136" s="11" t="s">
        <v>5857</v>
      </c>
      <c r="E4136" t="s">
        <v>10240</v>
      </c>
    </row>
    <row r="4137" spans="1:5">
      <c r="A4137" s="11">
        <v>934</v>
      </c>
      <c r="B4137" s="11">
        <v>242</v>
      </c>
      <c r="C4137" t="s">
        <v>4947</v>
      </c>
      <c r="D4137" s="11" t="s">
        <v>2584</v>
      </c>
      <c r="E4137" t="s">
        <v>124</v>
      </c>
    </row>
    <row r="4138" spans="1:5">
      <c r="A4138" s="11">
        <v>4138</v>
      </c>
      <c r="B4138" s="11">
        <v>0</v>
      </c>
      <c r="C4138" t="s">
        <v>8364</v>
      </c>
      <c r="D4138" s="11" t="s">
        <v>3439</v>
      </c>
      <c r="E4138" t="s">
        <v>10259</v>
      </c>
    </row>
    <row r="4139" spans="1:5">
      <c r="A4139" s="11">
        <v>3709</v>
      </c>
      <c r="B4139" s="11">
        <v>4</v>
      </c>
      <c r="C4139" t="s">
        <v>11540</v>
      </c>
      <c r="D4139" s="11" t="s">
        <v>9354</v>
      </c>
      <c r="E4139" t="s">
        <v>2497</v>
      </c>
    </row>
    <row r="4140" spans="1:5">
      <c r="A4140" s="11">
        <v>183</v>
      </c>
      <c r="B4140" s="11">
        <v>961</v>
      </c>
      <c r="C4140" t="s">
        <v>4948</v>
      </c>
      <c r="D4140" s="11" t="s">
        <v>1765</v>
      </c>
      <c r="E4140" t="s">
        <v>122</v>
      </c>
    </row>
    <row r="4141" spans="1:5">
      <c r="A4141" s="11">
        <v>2500</v>
      </c>
      <c r="B4141" s="11">
        <v>36</v>
      </c>
      <c r="C4141" t="s">
        <v>8365</v>
      </c>
      <c r="D4141" s="11" t="s">
        <v>5313</v>
      </c>
      <c r="E4141" t="s">
        <v>741</v>
      </c>
    </row>
    <row r="4142" spans="1:5">
      <c r="A4142" s="11">
        <v>4138</v>
      </c>
      <c r="B4142" s="11">
        <v>0</v>
      </c>
      <c r="C4142" t="s">
        <v>8366</v>
      </c>
      <c r="D4142" s="11" t="s">
        <v>2449</v>
      </c>
      <c r="E4142" t="s">
        <v>162</v>
      </c>
    </row>
    <row r="4143" spans="1:5">
      <c r="A4143" s="11">
        <v>1018</v>
      </c>
      <c r="B4143" s="11">
        <v>215</v>
      </c>
      <c r="C4143" t="s">
        <v>11541</v>
      </c>
      <c r="D4143" s="11" t="s">
        <v>11542</v>
      </c>
      <c r="E4143" t="s">
        <v>144</v>
      </c>
    </row>
    <row r="4144" spans="1:5">
      <c r="A4144" s="11">
        <v>2997</v>
      </c>
      <c r="B4144" s="11">
        <v>17</v>
      </c>
      <c r="C4144" t="s">
        <v>4949</v>
      </c>
      <c r="D4144" s="11" t="s">
        <v>4950</v>
      </c>
      <c r="E4144" t="s">
        <v>128</v>
      </c>
    </row>
    <row r="4145" spans="1:5">
      <c r="A4145" s="11">
        <v>3709</v>
      </c>
      <c r="B4145" s="11">
        <v>4</v>
      </c>
      <c r="C4145" t="s">
        <v>8367</v>
      </c>
      <c r="D4145" s="11" t="s">
        <v>7764</v>
      </c>
      <c r="E4145" t="s">
        <v>747</v>
      </c>
    </row>
    <row r="4146" spans="1:5">
      <c r="A4146" s="11">
        <v>3323</v>
      </c>
      <c r="B4146" s="11">
        <v>9</v>
      </c>
      <c r="C4146" t="s">
        <v>11543</v>
      </c>
      <c r="D4146" s="11" t="s">
        <v>2977</v>
      </c>
      <c r="E4146" t="s">
        <v>1620</v>
      </c>
    </row>
    <row r="4147" spans="1:5">
      <c r="A4147" s="11">
        <v>4138</v>
      </c>
      <c r="B4147" s="11">
        <v>0</v>
      </c>
      <c r="C4147" t="s">
        <v>11544</v>
      </c>
      <c r="D4147" s="11" t="s">
        <v>6663</v>
      </c>
      <c r="E4147" t="s">
        <v>755</v>
      </c>
    </row>
    <row r="4148" spans="1:5">
      <c r="A4148" s="11">
        <v>3323</v>
      </c>
      <c r="B4148" s="11">
        <v>9</v>
      </c>
      <c r="C4148" t="s">
        <v>11545</v>
      </c>
      <c r="D4148" s="11" t="s">
        <v>11546</v>
      </c>
      <c r="E4148" t="s">
        <v>238</v>
      </c>
    </row>
    <row r="4149" spans="1:5">
      <c r="A4149" s="11">
        <v>199</v>
      </c>
      <c r="B4149" s="11">
        <v>942</v>
      </c>
      <c r="C4149" t="s">
        <v>1715</v>
      </c>
      <c r="D4149" s="11" t="s">
        <v>1269</v>
      </c>
      <c r="E4149" t="s">
        <v>133</v>
      </c>
    </row>
    <row r="4150" spans="1:5">
      <c r="A4150" s="11">
        <v>840</v>
      </c>
      <c r="B4150" s="11">
        <v>280</v>
      </c>
      <c r="C4150" t="s">
        <v>11547</v>
      </c>
      <c r="D4150" s="11" t="s">
        <v>11548</v>
      </c>
      <c r="E4150" t="s">
        <v>122</v>
      </c>
    </row>
    <row r="4151" spans="1:5">
      <c r="A4151" s="11">
        <v>1991</v>
      </c>
      <c r="B4151" s="11">
        <v>73</v>
      </c>
      <c r="C4151" t="s">
        <v>1949</v>
      </c>
      <c r="D4151" s="11" t="s">
        <v>4293</v>
      </c>
      <c r="E4151" t="s">
        <v>850</v>
      </c>
    </row>
    <row r="4152" spans="1:5">
      <c r="A4152" s="11">
        <v>4138</v>
      </c>
      <c r="B4152" s="11">
        <v>0</v>
      </c>
      <c r="C4152" t="s">
        <v>1949</v>
      </c>
      <c r="D4152" s="11" t="s">
        <v>3535</v>
      </c>
      <c r="E4152" t="s">
        <v>128</v>
      </c>
    </row>
    <row r="4153" spans="1:5">
      <c r="A4153" s="11">
        <v>4138</v>
      </c>
      <c r="B4153" s="11">
        <v>0</v>
      </c>
      <c r="C4153" t="s">
        <v>11549</v>
      </c>
      <c r="D4153" s="11" t="s">
        <v>11550</v>
      </c>
      <c r="E4153" t="s">
        <v>747</v>
      </c>
    </row>
    <row r="4154" spans="1:5">
      <c r="A4154" s="11">
        <v>3323</v>
      </c>
      <c r="B4154" s="11">
        <v>9</v>
      </c>
      <c r="C4154" t="s">
        <v>8369</v>
      </c>
      <c r="D4154" s="11" t="s">
        <v>8370</v>
      </c>
      <c r="E4154" t="s">
        <v>128</v>
      </c>
    </row>
    <row r="4155" spans="1:5">
      <c r="A4155" s="11">
        <v>247</v>
      </c>
      <c r="B4155" s="11">
        <v>830</v>
      </c>
      <c r="C4155" t="s">
        <v>4951</v>
      </c>
      <c r="D4155" s="11" t="s">
        <v>1965</v>
      </c>
      <c r="E4155" t="s">
        <v>747</v>
      </c>
    </row>
    <row r="4156" spans="1:5">
      <c r="A4156" s="11">
        <v>2177</v>
      </c>
      <c r="B4156" s="11">
        <v>57</v>
      </c>
      <c r="C4156" t="s">
        <v>4952</v>
      </c>
      <c r="D4156" s="11" t="s">
        <v>3084</v>
      </c>
      <c r="E4156" t="s">
        <v>747</v>
      </c>
    </row>
    <row r="4157" spans="1:5">
      <c r="A4157" s="11">
        <v>3386</v>
      </c>
      <c r="B4157" s="11">
        <v>8</v>
      </c>
      <c r="C4157" t="s">
        <v>11551</v>
      </c>
      <c r="D4157" s="11" t="s">
        <v>11552</v>
      </c>
      <c r="E4157" t="s">
        <v>2924</v>
      </c>
    </row>
    <row r="4158" spans="1:5">
      <c r="A4158" s="11">
        <v>2053</v>
      </c>
      <c r="B4158" s="11">
        <v>67</v>
      </c>
      <c r="C4158" t="s">
        <v>4953</v>
      </c>
      <c r="D4158" s="11" t="s">
        <v>4954</v>
      </c>
      <c r="E4158" t="s">
        <v>138</v>
      </c>
    </row>
    <row r="4159" spans="1:5">
      <c r="A4159" s="11">
        <v>3809</v>
      </c>
      <c r="B4159" s="11">
        <v>3</v>
      </c>
      <c r="C4159" t="s">
        <v>4955</v>
      </c>
      <c r="D4159" s="11" t="s">
        <v>3443</v>
      </c>
      <c r="E4159" t="s">
        <v>122</v>
      </c>
    </row>
    <row r="4160" spans="1:5">
      <c r="A4160" s="11">
        <v>3078</v>
      </c>
      <c r="B4160" s="11">
        <v>14</v>
      </c>
      <c r="C4160" t="s">
        <v>8371</v>
      </c>
      <c r="D4160" s="11" t="s">
        <v>3340</v>
      </c>
      <c r="E4160" t="s">
        <v>140</v>
      </c>
    </row>
    <row r="4161" spans="1:5">
      <c r="A4161" s="11">
        <v>654</v>
      </c>
      <c r="B4161" s="11">
        <v>372</v>
      </c>
      <c r="C4161" t="s">
        <v>4956</v>
      </c>
      <c r="D4161" s="11" t="s">
        <v>3287</v>
      </c>
      <c r="E4161" t="s">
        <v>814</v>
      </c>
    </row>
    <row r="4162" spans="1:5">
      <c r="A4162" s="11">
        <v>540</v>
      </c>
      <c r="B4162" s="11">
        <v>455</v>
      </c>
      <c r="C4162" t="s">
        <v>11553</v>
      </c>
      <c r="D4162" s="11" t="s">
        <v>11554</v>
      </c>
      <c r="E4162" t="s">
        <v>2703</v>
      </c>
    </row>
    <row r="4163" spans="1:5">
      <c r="A4163" s="11">
        <v>347</v>
      </c>
      <c r="B4163" s="11">
        <v>656</v>
      </c>
      <c r="C4163" t="s">
        <v>611</v>
      </c>
      <c r="D4163" s="11" t="s">
        <v>612</v>
      </c>
      <c r="E4163" t="s">
        <v>268</v>
      </c>
    </row>
    <row r="4164" spans="1:5">
      <c r="A4164" s="11">
        <v>4138</v>
      </c>
      <c r="B4164" s="11">
        <v>0</v>
      </c>
      <c r="C4164" t="s">
        <v>8372</v>
      </c>
      <c r="D4164" s="11" t="s">
        <v>2878</v>
      </c>
      <c r="E4164" t="s">
        <v>2312</v>
      </c>
    </row>
    <row r="4165" spans="1:5">
      <c r="A4165" s="11">
        <v>953</v>
      </c>
      <c r="B4165" s="11">
        <v>236</v>
      </c>
      <c r="C4165" t="s">
        <v>4957</v>
      </c>
      <c r="D4165" s="11" t="s">
        <v>3652</v>
      </c>
      <c r="E4165" t="s">
        <v>1245</v>
      </c>
    </row>
    <row r="4166" spans="1:5">
      <c r="A4166" s="11">
        <v>4138</v>
      </c>
      <c r="B4166" s="11">
        <v>0</v>
      </c>
      <c r="C4166" t="s">
        <v>4958</v>
      </c>
      <c r="D4166" s="11" t="s">
        <v>4959</v>
      </c>
      <c r="E4166" t="s">
        <v>2072</v>
      </c>
    </row>
    <row r="4167" spans="1:5">
      <c r="A4167" s="11">
        <v>520</v>
      </c>
      <c r="B4167" s="11">
        <v>473</v>
      </c>
      <c r="C4167" t="s">
        <v>1750</v>
      </c>
      <c r="D4167" s="11" t="s">
        <v>11555</v>
      </c>
      <c r="E4167" t="s">
        <v>128</v>
      </c>
    </row>
    <row r="4168" spans="1:5">
      <c r="A4168" s="11">
        <v>3255</v>
      </c>
      <c r="B4168" s="11">
        <v>10</v>
      </c>
      <c r="C4168" t="s">
        <v>1750</v>
      </c>
      <c r="D4168" s="11" t="s">
        <v>8373</v>
      </c>
      <c r="E4168" t="s">
        <v>742</v>
      </c>
    </row>
    <row r="4169" spans="1:5">
      <c r="A4169" s="11">
        <v>3255</v>
      </c>
      <c r="B4169" s="11">
        <v>10</v>
      </c>
      <c r="C4169" t="s">
        <v>11556</v>
      </c>
      <c r="D4169" s="11" t="s">
        <v>5639</v>
      </c>
      <c r="E4169" t="s">
        <v>122</v>
      </c>
    </row>
    <row r="4170" spans="1:5">
      <c r="A4170" s="11">
        <v>2463</v>
      </c>
      <c r="B4170" s="11">
        <v>38</v>
      </c>
      <c r="C4170" t="s">
        <v>11557</v>
      </c>
      <c r="D4170" s="11" t="s">
        <v>3138</v>
      </c>
      <c r="E4170" t="s">
        <v>1646</v>
      </c>
    </row>
    <row r="4171" spans="1:5">
      <c r="A4171" s="11">
        <v>807</v>
      </c>
      <c r="B4171" s="11">
        <v>291</v>
      </c>
      <c r="C4171" t="s">
        <v>542</v>
      </c>
      <c r="D4171" s="11" t="s">
        <v>543</v>
      </c>
      <c r="E4171" t="s">
        <v>122</v>
      </c>
    </row>
    <row r="4172" spans="1:5">
      <c r="A4172" s="11">
        <v>1401</v>
      </c>
      <c r="B4172" s="11">
        <v>141</v>
      </c>
      <c r="C4172" t="s">
        <v>4960</v>
      </c>
      <c r="D4172" s="11" t="s">
        <v>4412</v>
      </c>
      <c r="E4172" t="s">
        <v>1001</v>
      </c>
    </row>
    <row r="4173" spans="1:5">
      <c r="A4173" s="11">
        <v>3809</v>
      </c>
      <c r="B4173" s="11">
        <v>3</v>
      </c>
      <c r="C4173" t="s">
        <v>11558</v>
      </c>
      <c r="D4173" s="11" t="s">
        <v>4223</v>
      </c>
      <c r="E4173" t="s">
        <v>271</v>
      </c>
    </row>
    <row r="4174" spans="1:5">
      <c r="A4174" s="11">
        <v>2665</v>
      </c>
      <c r="B4174" s="11">
        <v>28</v>
      </c>
      <c r="C4174" t="s">
        <v>8374</v>
      </c>
      <c r="D4174" s="11" t="s">
        <v>8375</v>
      </c>
      <c r="E4174" t="s">
        <v>979</v>
      </c>
    </row>
    <row r="4175" spans="1:5">
      <c r="A4175" s="11">
        <v>1283</v>
      </c>
      <c r="B4175" s="11">
        <v>160</v>
      </c>
      <c r="C4175" t="s">
        <v>4961</v>
      </c>
      <c r="D4175" s="11" t="s">
        <v>4962</v>
      </c>
      <c r="E4175" t="s">
        <v>740</v>
      </c>
    </row>
    <row r="4176" spans="1:5">
      <c r="A4176" s="11">
        <v>4138</v>
      </c>
      <c r="B4176" s="11">
        <v>0</v>
      </c>
      <c r="C4176" t="s">
        <v>11559</v>
      </c>
      <c r="D4176" s="11" t="s">
        <v>11560</v>
      </c>
      <c r="E4176" t="s">
        <v>1001</v>
      </c>
    </row>
    <row r="4177" spans="1:5">
      <c r="A4177" s="11">
        <v>4138</v>
      </c>
      <c r="B4177" s="11">
        <v>0</v>
      </c>
      <c r="C4177" t="s">
        <v>11561</v>
      </c>
      <c r="D4177" s="11" t="s">
        <v>11562</v>
      </c>
      <c r="E4177" t="s">
        <v>1647</v>
      </c>
    </row>
    <row r="4178" spans="1:5">
      <c r="A4178" s="11">
        <v>4138</v>
      </c>
      <c r="B4178" s="11">
        <v>0</v>
      </c>
      <c r="C4178" t="s">
        <v>11563</v>
      </c>
      <c r="D4178" s="11" t="s">
        <v>5241</v>
      </c>
      <c r="E4178" t="s">
        <v>128</v>
      </c>
    </row>
    <row r="4179" spans="1:5">
      <c r="A4179" s="11">
        <v>2551</v>
      </c>
      <c r="B4179" s="11">
        <v>33</v>
      </c>
      <c r="C4179" t="s">
        <v>11564</v>
      </c>
      <c r="D4179" s="11" t="s">
        <v>6176</v>
      </c>
      <c r="E4179" t="s">
        <v>485</v>
      </c>
    </row>
    <row r="4180" spans="1:5">
      <c r="A4180" s="11">
        <v>1474</v>
      </c>
      <c r="B4180" s="11">
        <v>130</v>
      </c>
      <c r="C4180" t="s">
        <v>4966</v>
      </c>
      <c r="D4180" s="11" t="s">
        <v>2710</v>
      </c>
      <c r="E4180" t="s">
        <v>1095</v>
      </c>
    </row>
    <row r="4181" spans="1:5">
      <c r="A4181" s="11">
        <v>1384</v>
      </c>
      <c r="B4181" s="11">
        <v>143</v>
      </c>
      <c r="C4181" t="s">
        <v>4967</v>
      </c>
      <c r="D4181" s="11" t="s">
        <v>3553</v>
      </c>
      <c r="E4181" t="s">
        <v>142</v>
      </c>
    </row>
    <row r="4182" spans="1:5">
      <c r="A4182" s="11">
        <v>2551</v>
      </c>
      <c r="B4182" s="11">
        <v>33</v>
      </c>
      <c r="C4182" t="s">
        <v>4968</v>
      </c>
      <c r="D4182" s="11" t="s">
        <v>4969</v>
      </c>
      <c r="E4182" t="s">
        <v>10240</v>
      </c>
    </row>
    <row r="4183" spans="1:5">
      <c r="A4183" s="11">
        <v>4138</v>
      </c>
      <c r="B4183" s="11">
        <v>0</v>
      </c>
      <c r="C4183" t="s">
        <v>11565</v>
      </c>
      <c r="D4183" s="11" t="s">
        <v>10287</v>
      </c>
      <c r="E4183" t="s">
        <v>142</v>
      </c>
    </row>
    <row r="4184" spans="1:5">
      <c r="A4184" s="11">
        <v>2242</v>
      </c>
      <c r="B4184" s="11">
        <v>52</v>
      </c>
      <c r="C4184" t="s">
        <v>4970</v>
      </c>
      <c r="D4184" s="11" t="s">
        <v>4971</v>
      </c>
      <c r="E4184" t="s">
        <v>140</v>
      </c>
    </row>
    <row r="4185" spans="1:5">
      <c r="A4185" s="11">
        <v>3118</v>
      </c>
      <c r="B4185" s="11">
        <v>13</v>
      </c>
      <c r="C4185" t="s">
        <v>4973</v>
      </c>
      <c r="D4185" s="11" t="s">
        <v>4974</v>
      </c>
      <c r="E4185" t="s">
        <v>1883</v>
      </c>
    </row>
    <row r="4186" spans="1:5">
      <c r="A4186" s="11">
        <v>3445</v>
      </c>
      <c r="B4186" s="11">
        <v>7</v>
      </c>
      <c r="C4186" t="s">
        <v>11566</v>
      </c>
      <c r="D4186" s="11" t="s">
        <v>5975</v>
      </c>
      <c r="E4186" t="s">
        <v>1646</v>
      </c>
    </row>
    <row r="4187" spans="1:5">
      <c r="A4187" s="11">
        <v>3896</v>
      </c>
      <c r="B4187" s="11">
        <v>2</v>
      </c>
      <c r="C4187" t="s">
        <v>4976</v>
      </c>
      <c r="D4187" s="11" t="s">
        <v>3875</v>
      </c>
      <c r="E4187" t="s">
        <v>133</v>
      </c>
    </row>
    <row r="4188" spans="1:5">
      <c r="A4188" s="11">
        <v>1174</v>
      </c>
      <c r="B4188" s="11">
        <v>183</v>
      </c>
      <c r="C4188" t="s">
        <v>4977</v>
      </c>
      <c r="D4188" s="11" t="s">
        <v>3248</v>
      </c>
      <c r="E4188" t="s">
        <v>1134</v>
      </c>
    </row>
    <row r="4189" spans="1:5">
      <c r="A4189" s="11">
        <v>4138</v>
      </c>
      <c r="B4189" s="11">
        <v>0</v>
      </c>
      <c r="C4189" t="s">
        <v>11567</v>
      </c>
      <c r="D4189" s="11" t="s">
        <v>9285</v>
      </c>
      <c r="E4189" t="s">
        <v>271</v>
      </c>
    </row>
    <row r="4190" spans="1:5">
      <c r="A4190" s="11">
        <v>2921</v>
      </c>
      <c r="B4190" s="11">
        <v>19</v>
      </c>
      <c r="C4190" t="s">
        <v>11568</v>
      </c>
      <c r="D4190" s="11" t="s">
        <v>6759</v>
      </c>
      <c r="E4190" t="s">
        <v>756</v>
      </c>
    </row>
    <row r="4191" spans="1:5">
      <c r="A4191" s="11">
        <v>2159</v>
      </c>
      <c r="B4191" s="11">
        <v>59</v>
      </c>
      <c r="C4191" t="s">
        <v>11569</v>
      </c>
      <c r="D4191" s="11" t="s">
        <v>4979</v>
      </c>
      <c r="E4191" t="s">
        <v>1150</v>
      </c>
    </row>
    <row r="4192" spans="1:5">
      <c r="A4192" s="11">
        <v>4138</v>
      </c>
      <c r="B4192" s="11">
        <v>0</v>
      </c>
      <c r="C4192" t="s">
        <v>11570</v>
      </c>
      <c r="D4192" s="11" t="s">
        <v>11571</v>
      </c>
      <c r="E4192" t="s">
        <v>142</v>
      </c>
    </row>
    <row r="4193" spans="1:5">
      <c r="A4193" s="11">
        <v>4138</v>
      </c>
      <c r="B4193" s="11">
        <v>0</v>
      </c>
      <c r="C4193" t="s">
        <v>11572</v>
      </c>
      <c r="D4193" s="11" t="s">
        <v>2580</v>
      </c>
      <c r="E4193" t="s">
        <v>754</v>
      </c>
    </row>
    <row r="4194" spans="1:5">
      <c r="A4194" s="11">
        <v>3445</v>
      </c>
      <c r="B4194" s="11">
        <v>7</v>
      </c>
      <c r="C4194" t="s">
        <v>11573</v>
      </c>
      <c r="D4194" s="11" t="s">
        <v>10627</v>
      </c>
      <c r="E4194" t="s">
        <v>128</v>
      </c>
    </row>
    <row r="4195" spans="1:5">
      <c r="A4195" s="11">
        <v>3896</v>
      </c>
      <c r="B4195" s="11">
        <v>2</v>
      </c>
      <c r="C4195" t="s">
        <v>11574</v>
      </c>
      <c r="D4195" s="11" t="s">
        <v>11575</v>
      </c>
      <c r="E4195" t="s">
        <v>138</v>
      </c>
    </row>
    <row r="4196" spans="1:5">
      <c r="A4196" s="11">
        <v>1639</v>
      </c>
      <c r="B4196" s="11">
        <v>107</v>
      </c>
      <c r="C4196" t="s">
        <v>4980</v>
      </c>
      <c r="D4196" s="11" t="s">
        <v>3727</v>
      </c>
      <c r="E4196" t="s">
        <v>769</v>
      </c>
    </row>
    <row r="4197" spans="1:5">
      <c r="A4197" s="11">
        <v>3445</v>
      </c>
      <c r="B4197" s="11">
        <v>7</v>
      </c>
      <c r="C4197" t="s">
        <v>8376</v>
      </c>
      <c r="D4197" s="11" t="s">
        <v>9775</v>
      </c>
      <c r="E4197" t="s">
        <v>996</v>
      </c>
    </row>
    <row r="4198" spans="1:5">
      <c r="A4198" s="11">
        <v>3049</v>
      </c>
      <c r="B4198" s="11">
        <v>15</v>
      </c>
      <c r="C4198" t="s">
        <v>4981</v>
      </c>
      <c r="D4198" s="11" t="s">
        <v>4982</v>
      </c>
      <c r="E4198" t="s">
        <v>1807</v>
      </c>
    </row>
    <row r="4199" spans="1:5">
      <c r="A4199" s="11">
        <v>317</v>
      </c>
      <c r="B4199" s="11">
        <v>703</v>
      </c>
      <c r="C4199" t="s">
        <v>11576</v>
      </c>
      <c r="D4199" s="11" t="s">
        <v>11577</v>
      </c>
      <c r="E4199" t="s">
        <v>758</v>
      </c>
    </row>
    <row r="4200" spans="1:5">
      <c r="A4200" s="11">
        <v>1159</v>
      </c>
      <c r="B4200" s="11">
        <v>186</v>
      </c>
      <c r="C4200" t="s">
        <v>11578</v>
      </c>
      <c r="D4200" s="11" t="s">
        <v>11579</v>
      </c>
      <c r="E4200" t="s">
        <v>164</v>
      </c>
    </row>
    <row r="4201" spans="1:5">
      <c r="A4201" s="11">
        <v>682</v>
      </c>
      <c r="B4201" s="11">
        <v>353</v>
      </c>
      <c r="C4201" t="s">
        <v>4983</v>
      </c>
      <c r="D4201" s="11" t="s">
        <v>4984</v>
      </c>
      <c r="E4201" t="s">
        <v>128</v>
      </c>
    </row>
    <row r="4202" spans="1:5">
      <c r="A4202" s="11">
        <v>3255</v>
      </c>
      <c r="B4202" s="11">
        <v>10</v>
      </c>
      <c r="C4202" t="s">
        <v>11580</v>
      </c>
      <c r="D4202" s="11" t="s">
        <v>11581</v>
      </c>
      <c r="E4202" t="s">
        <v>128</v>
      </c>
    </row>
    <row r="4203" spans="1:5">
      <c r="A4203" s="11">
        <v>4138</v>
      </c>
      <c r="B4203" s="11">
        <v>0</v>
      </c>
      <c r="C4203" t="s">
        <v>8377</v>
      </c>
      <c r="D4203" s="11" t="s">
        <v>4001</v>
      </c>
      <c r="E4203" t="s">
        <v>138</v>
      </c>
    </row>
    <row r="4204" spans="1:5">
      <c r="A4204" s="11">
        <v>2253</v>
      </c>
      <c r="B4204" s="11">
        <v>51</v>
      </c>
      <c r="C4204" t="s">
        <v>8378</v>
      </c>
      <c r="D4204" s="11" t="s">
        <v>7070</v>
      </c>
      <c r="E4204" t="s">
        <v>1566</v>
      </c>
    </row>
    <row r="4205" spans="1:5">
      <c r="A4205" s="11">
        <v>4138</v>
      </c>
      <c r="B4205" s="11">
        <v>0</v>
      </c>
      <c r="C4205" t="s">
        <v>11582</v>
      </c>
      <c r="D4205" s="11" t="s">
        <v>2960</v>
      </c>
      <c r="E4205" t="s">
        <v>142</v>
      </c>
    </row>
    <row r="4206" spans="1:5">
      <c r="A4206" s="11">
        <v>2798</v>
      </c>
      <c r="B4206" s="11">
        <v>23</v>
      </c>
      <c r="C4206" t="s">
        <v>4985</v>
      </c>
      <c r="D4206" s="11" t="s">
        <v>3615</v>
      </c>
      <c r="E4206" t="s">
        <v>1001</v>
      </c>
    </row>
    <row r="4207" spans="1:5">
      <c r="A4207" s="11">
        <v>3612</v>
      </c>
      <c r="B4207" s="11">
        <v>5</v>
      </c>
      <c r="C4207" t="s">
        <v>8379</v>
      </c>
      <c r="D4207" s="11" t="s">
        <v>2522</v>
      </c>
      <c r="E4207" t="s">
        <v>1276</v>
      </c>
    </row>
    <row r="4208" spans="1:5">
      <c r="A4208" s="11">
        <v>1220</v>
      </c>
      <c r="B4208" s="11">
        <v>174</v>
      </c>
      <c r="C4208" t="s">
        <v>4987</v>
      </c>
      <c r="D4208" s="11" t="s">
        <v>3278</v>
      </c>
      <c r="E4208" t="s">
        <v>130</v>
      </c>
    </row>
    <row r="4209" spans="1:5">
      <c r="A4209" s="11">
        <v>4138</v>
      </c>
      <c r="B4209" s="11">
        <v>0</v>
      </c>
      <c r="C4209" t="s">
        <v>8380</v>
      </c>
      <c r="D4209" s="11" t="s">
        <v>4177</v>
      </c>
      <c r="E4209" t="s">
        <v>130</v>
      </c>
    </row>
    <row r="4210" spans="1:5">
      <c r="A4210" s="11">
        <v>1533</v>
      </c>
      <c r="B4210" s="11">
        <v>122</v>
      </c>
      <c r="C4210" t="s">
        <v>4988</v>
      </c>
      <c r="D4210" s="11" t="s">
        <v>2103</v>
      </c>
      <c r="E4210" t="s">
        <v>593</v>
      </c>
    </row>
    <row r="4211" spans="1:5">
      <c r="A4211" s="11">
        <v>1012</v>
      </c>
      <c r="B4211" s="11">
        <v>217</v>
      </c>
      <c r="C4211" t="s">
        <v>1717</v>
      </c>
      <c r="D4211" s="11" t="s">
        <v>1718</v>
      </c>
      <c r="E4211" t="s">
        <v>133</v>
      </c>
    </row>
    <row r="4212" spans="1:5">
      <c r="A4212" s="11">
        <v>1503</v>
      </c>
      <c r="B4212" s="11">
        <v>125</v>
      </c>
      <c r="C4212" t="s">
        <v>4990</v>
      </c>
      <c r="D4212" s="11" t="s">
        <v>3767</v>
      </c>
      <c r="E4212" t="s">
        <v>755</v>
      </c>
    </row>
    <row r="4213" spans="1:5">
      <c r="A4213" s="11">
        <v>4138</v>
      </c>
      <c r="B4213" s="11">
        <v>0</v>
      </c>
      <c r="C4213" t="s">
        <v>8381</v>
      </c>
      <c r="D4213" s="11" t="s">
        <v>6246</v>
      </c>
      <c r="E4213" t="s">
        <v>1650</v>
      </c>
    </row>
    <row r="4214" spans="1:5">
      <c r="A4214" s="11">
        <v>228</v>
      </c>
      <c r="B4214" s="11">
        <v>874</v>
      </c>
      <c r="C4214" t="s">
        <v>11583</v>
      </c>
      <c r="D4214" s="11" t="s">
        <v>11584</v>
      </c>
      <c r="E4214" t="s">
        <v>180</v>
      </c>
    </row>
    <row r="4215" spans="1:5">
      <c r="A4215" s="11">
        <v>309</v>
      </c>
      <c r="B4215" s="11">
        <v>721</v>
      </c>
      <c r="C4215" t="s">
        <v>4991</v>
      </c>
      <c r="D4215" s="11" t="s">
        <v>4992</v>
      </c>
      <c r="E4215" t="s">
        <v>2924</v>
      </c>
    </row>
    <row r="4216" spans="1:5">
      <c r="A4216" s="11">
        <v>2771</v>
      </c>
      <c r="B4216" s="11">
        <v>24</v>
      </c>
      <c r="C4216" t="s">
        <v>8382</v>
      </c>
      <c r="D4216" s="11" t="s">
        <v>5694</v>
      </c>
      <c r="E4216" t="s">
        <v>744</v>
      </c>
    </row>
    <row r="4217" spans="1:5">
      <c r="A4217" s="11">
        <v>834</v>
      </c>
      <c r="B4217" s="11">
        <v>282</v>
      </c>
      <c r="C4217" t="s">
        <v>4993</v>
      </c>
      <c r="D4217" s="11" t="s">
        <v>4063</v>
      </c>
      <c r="E4217" t="s">
        <v>122</v>
      </c>
    </row>
    <row r="4218" spans="1:5">
      <c r="A4218" s="11">
        <v>1046</v>
      </c>
      <c r="B4218" s="11">
        <v>208</v>
      </c>
      <c r="C4218" t="s">
        <v>11585</v>
      </c>
      <c r="D4218" s="11" t="s">
        <v>11586</v>
      </c>
      <c r="E4218" t="s">
        <v>122</v>
      </c>
    </row>
    <row r="4219" spans="1:5">
      <c r="A4219" s="11">
        <v>2311</v>
      </c>
      <c r="B4219" s="11">
        <v>47</v>
      </c>
      <c r="C4219" t="s">
        <v>4994</v>
      </c>
      <c r="D4219" s="11" t="s">
        <v>4303</v>
      </c>
      <c r="E4219" t="s">
        <v>139</v>
      </c>
    </row>
    <row r="4220" spans="1:5">
      <c r="A4220" s="11">
        <v>4138</v>
      </c>
      <c r="B4220" s="11">
        <v>0</v>
      </c>
      <c r="C4220" t="s">
        <v>11587</v>
      </c>
      <c r="D4220" s="11" t="s">
        <v>5477</v>
      </c>
      <c r="E4220" t="s">
        <v>169</v>
      </c>
    </row>
    <row r="4221" spans="1:5">
      <c r="A4221" s="11">
        <v>1408</v>
      </c>
      <c r="B4221" s="11">
        <v>140</v>
      </c>
      <c r="C4221" t="s">
        <v>4995</v>
      </c>
      <c r="D4221" s="11" t="s">
        <v>4996</v>
      </c>
      <c r="E4221" t="s">
        <v>1801</v>
      </c>
    </row>
    <row r="4222" spans="1:5">
      <c r="A4222" s="11">
        <v>4138</v>
      </c>
      <c r="B4222" s="11">
        <v>0</v>
      </c>
      <c r="C4222" t="s">
        <v>11588</v>
      </c>
      <c r="D4222" s="11" t="s">
        <v>11589</v>
      </c>
      <c r="E4222" t="s">
        <v>124</v>
      </c>
    </row>
    <row r="4223" spans="1:5">
      <c r="A4223" s="11">
        <v>579</v>
      </c>
      <c r="B4223" s="11">
        <v>426</v>
      </c>
      <c r="C4223" t="s">
        <v>544</v>
      </c>
      <c r="D4223" s="11" t="s">
        <v>545</v>
      </c>
      <c r="E4223" t="s">
        <v>745</v>
      </c>
    </row>
    <row r="4224" spans="1:5">
      <c r="A4224" s="11">
        <v>1844</v>
      </c>
      <c r="B4224" s="11">
        <v>88</v>
      </c>
      <c r="C4224" t="s">
        <v>544</v>
      </c>
      <c r="D4224" s="11" t="s">
        <v>4608</v>
      </c>
      <c r="E4224" t="s">
        <v>742</v>
      </c>
    </row>
    <row r="4225" spans="1:5">
      <c r="A4225" s="11">
        <v>4138</v>
      </c>
      <c r="B4225" s="11">
        <v>0</v>
      </c>
      <c r="C4225" t="s">
        <v>11590</v>
      </c>
      <c r="D4225" s="11" t="s">
        <v>2624</v>
      </c>
      <c r="E4225" t="s">
        <v>204</v>
      </c>
    </row>
    <row r="4226" spans="1:5">
      <c r="A4226" s="11">
        <v>101</v>
      </c>
      <c r="B4226" s="11">
        <v>1205</v>
      </c>
      <c r="C4226" t="s">
        <v>546</v>
      </c>
      <c r="D4226" s="11" t="s">
        <v>547</v>
      </c>
      <c r="E4226" t="s">
        <v>124</v>
      </c>
    </row>
    <row r="4227" spans="1:5">
      <c r="A4227" s="11">
        <v>4138</v>
      </c>
      <c r="B4227" s="11">
        <v>0</v>
      </c>
      <c r="C4227" t="s">
        <v>546</v>
      </c>
      <c r="D4227" s="11" t="s">
        <v>4394</v>
      </c>
      <c r="E4227" t="s">
        <v>1849</v>
      </c>
    </row>
    <row r="4228" spans="1:5">
      <c r="A4228" s="11">
        <v>4138</v>
      </c>
      <c r="B4228" s="11">
        <v>0</v>
      </c>
      <c r="C4228" t="s">
        <v>11591</v>
      </c>
      <c r="D4228" s="11" t="s">
        <v>8006</v>
      </c>
      <c r="E4228" t="s">
        <v>139</v>
      </c>
    </row>
    <row r="4229" spans="1:5">
      <c r="A4229" s="11">
        <v>817</v>
      </c>
      <c r="B4229" s="11">
        <v>288</v>
      </c>
      <c r="C4229" t="s">
        <v>11592</v>
      </c>
      <c r="D4229" s="11" t="s">
        <v>11593</v>
      </c>
      <c r="E4229" t="s">
        <v>124</v>
      </c>
    </row>
    <row r="4230" spans="1:5">
      <c r="A4230" s="11">
        <v>62</v>
      </c>
      <c r="B4230" s="11">
        <v>1388</v>
      </c>
      <c r="C4230" t="s">
        <v>614</v>
      </c>
      <c r="D4230" s="11" t="s">
        <v>615</v>
      </c>
      <c r="E4230" t="s">
        <v>128</v>
      </c>
    </row>
    <row r="4231" spans="1:5">
      <c r="A4231" s="11">
        <v>4138</v>
      </c>
      <c r="B4231" s="11">
        <v>0</v>
      </c>
      <c r="C4231" t="s">
        <v>8383</v>
      </c>
      <c r="D4231" s="11" t="s">
        <v>3963</v>
      </c>
      <c r="E4231" t="s">
        <v>740</v>
      </c>
    </row>
    <row r="4232" spans="1:5">
      <c r="A4232" s="11">
        <v>2847</v>
      </c>
      <c r="B4232" s="11">
        <v>21</v>
      </c>
      <c r="C4232" t="s">
        <v>11594</v>
      </c>
      <c r="D4232" s="11" t="s">
        <v>11595</v>
      </c>
      <c r="E4232" t="s">
        <v>996</v>
      </c>
    </row>
    <row r="4233" spans="1:5">
      <c r="A4233" s="11">
        <v>2528</v>
      </c>
      <c r="B4233" s="11">
        <v>34</v>
      </c>
      <c r="C4233" t="s">
        <v>4999</v>
      </c>
      <c r="D4233" s="11" t="s">
        <v>3868</v>
      </c>
      <c r="E4233" t="s">
        <v>996</v>
      </c>
    </row>
    <row r="4234" spans="1:5">
      <c r="A4234" s="11">
        <v>3204</v>
      </c>
      <c r="B4234" s="11">
        <v>11</v>
      </c>
      <c r="C4234" t="s">
        <v>11596</v>
      </c>
      <c r="D4234" s="11" t="s">
        <v>2653</v>
      </c>
      <c r="E4234" t="s">
        <v>507</v>
      </c>
    </row>
    <row r="4235" spans="1:5">
      <c r="A4235" s="11">
        <v>3118</v>
      </c>
      <c r="B4235" s="11">
        <v>13</v>
      </c>
      <c r="C4235" t="s">
        <v>11597</v>
      </c>
      <c r="D4235" s="11" t="s">
        <v>4137</v>
      </c>
      <c r="E4235" t="s">
        <v>724</v>
      </c>
    </row>
    <row r="4236" spans="1:5">
      <c r="A4236" s="11">
        <v>1393</v>
      </c>
      <c r="B4236" s="11">
        <v>142</v>
      </c>
      <c r="C4236" t="s">
        <v>11598</v>
      </c>
      <c r="D4236" s="11" t="s">
        <v>11599</v>
      </c>
      <c r="E4236" t="s">
        <v>190</v>
      </c>
    </row>
    <row r="4237" spans="1:5">
      <c r="A4237" s="11">
        <v>1273</v>
      </c>
      <c r="B4237" s="11">
        <v>163</v>
      </c>
      <c r="C4237" t="s">
        <v>5000</v>
      </c>
      <c r="D4237" s="11" t="s">
        <v>5001</v>
      </c>
      <c r="E4237" t="s">
        <v>850</v>
      </c>
    </row>
    <row r="4238" spans="1:5">
      <c r="A4238" s="11">
        <v>3255</v>
      </c>
      <c r="B4238" s="11">
        <v>10</v>
      </c>
      <c r="C4238" t="s">
        <v>5002</v>
      </c>
      <c r="D4238" s="11" t="s">
        <v>3668</v>
      </c>
      <c r="E4238" t="s">
        <v>150</v>
      </c>
    </row>
    <row r="4239" spans="1:5">
      <c r="A4239" s="11">
        <v>3445</v>
      </c>
      <c r="B4239" s="11">
        <v>7</v>
      </c>
      <c r="C4239" t="s">
        <v>5003</v>
      </c>
      <c r="D4239" s="11" t="s">
        <v>4641</v>
      </c>
      <c r="E4239" t="s">
        <v>130</v>
      </c>
    </row>
    <row r="4240" spans="1:5">
      <c r="A4240" s="11">
        <v>3612</v>
      </c>
      <c r="B4240" s="11">
        <v>5</v>
      </c>
      <c r="C4240" t="s">
        <v>8384</v>
      </c>
      <c r="D4240" s="11" t="s">
        <v>8385</v>
      </c>
      <c r="E4240" t="s">
        <v>128</v>
      </c>
    </row>
    <row r="4241" spans="1:5">
      <c r="A4241" s="11">
        <v>1289</v>
      </c>
      <c r="B4241" s="11">
        <v>158</v>
      </c>
      <c r="C4241" t="s">
        <v>5004</v>
      </c>
      <c r="D4241" s="11" t="s">
        <v>5005</v>
      </c>
      <c r="E4241" t="s">
        <v>754</v>
      </c>
    </row>
    <row r="4242" spans="1:5">
      <c r="A4242" s="11">
        <v>488</v>
      </c>
      <c r="B4242" s="11">
        <v>508</v>
      </c>
      <c r="C4242" t="s">
        <v>11600</v>
      </c>
      <c r="D4242" s="11" t="s">
        <v>11601</v>
      </c>
      <c r="E4242" t="s">
        <v>128</v>
      </c>
    </row>
    <row r="4243" spans="1:5">
      <c r="A4243" s="11">
        <v>2997</v>
      </c>
      <c r="B4243" s="11">
        <v>17</v>
      </c>
      <c r="C4243" t="s">
        <v>5007</v>
      </c>
      <c r="D4243" s="11" t="s">
        <v>4890</v>
      </c>
      <c r="E4243" t="s">
        <v>758</v>
      </c>
    </row>
    <row r="4244" spans="1:5">
      <c r="A4244" s="11">
        <v>670</v>
      </c>
      <c r="B4244" s="11">
        <v>364</v>
      </c>
      <c r="C4244" t="s">
        <v>11602</v>
      </c>
      <c r="D4244" s="11" t="s">
        <v>11603</v>
      </c>
      <c r="E4244" t="s">
        <v>2329</v>
      </c>
    </row>
    <row r="4245" spans="1:5">
      <c r="A4245" s="11">
        <v>1940</v>
      </c>
      <c r="B4245" s="11">
        <v>78</v>
      </c>
      <c r="C4245" t="s">
        <v>5008</v>
      </c>
      <c r="D4245" s="11" t="s">
        <v>2187</v>
      </c>
      <c r="E4245" t="s">
        <v>418</v>
      </c>
    </row>
    <row r="4246" spans="1:5">
      <c r="A4246" s="11">
        <v>4138</v>
      </c>
      <c r="B4246" s="11">
        <v>0</v>
      </c>
      <c r="C4246" t="s">
        <v>11604</v>
      </c>
      <c r="D4246" s="11" t="s">
        <v>8324</v>
      </c>
      <c r="E4246" t="s">
        <v>407</v>
      </c>
    </row>
    <row r="4247" spans="1:5">
      <c r="A4247" s="11">
        <v>2513</v>
      </c>
      <c r="B4247" s="11">
        <v>35</v>
      </c>
      <c r="C4247" t="s">
        <v>5009</v>
      </c>
      <c r="D4247" s="11" t="s">
        <v>5010</v>
      </c>
      <c r="E4247" t="s">
        <v>36</v>
      </c>
    </row>
    <row r="4248" spans="1:5">
      <c r="A4248" s="11">
        <v>1308</v>
      </c>
      <c r="B4248" s="11">
        <v>155</v>
      </c>
      <c r="C4248" t="s">
        <v>5012</v>
      </c>
      <c r="D4248" s="11" t="s">
        <v>5013</v>
      </c>
      <c r="E4248" t="s">
        <v>162</v>
      </c>
    </row>
    <row r="4249" spans="1:5">
      <c r="A4249" s="11">
        <v>2426</v>
      </c>
      <c r="B4249" s="11">
        <v>40</v>
      </c>
      <c r="C4249" t="s">
        <v>5014</v>
      </c>
      <c r="D4249" s="11" t="s">
        <v>2936</v>
      </c>
      <c r="E4249" t="s">
        <v>996</v>
      </c>
    </row>
    <row r="4250" spans="1:5">
      <c r="A4250" s="11">
        <v>50</v>
      </c>
      <c r="B4250" s="11">
        <v>1473</v>
      </c>
      <c r="C4250" t="s">
        <v>618</v>
      </c>
      <c r="D4250" s="11" t="s">
        <v>619</v>
      </c>
      <c r="E4250" t="s">
        <v>128</v>
      </c>
    </row>
    <row r="4251" spans="1:5">
      <c r="A4251" s="11">
        <v>1963</v>
      </c>
      <c r="B4251" s="11">
        <v>76</v>
      </c>
      <c r="C4251" t="s">
        <v>5015</v>
      </c>
      <c r="D4251" s="11" t="s">
        <v>691</v>
      </c>
      <c r="E4251" t="s">
        <v>145</v>
      </c>
    </row>
    <row r="4252" spans="1:5">
      <c r="A4252" s="11">
        <v>4138</v>
      </c>
      <c r="B4252" s="11">
        <v>0</v>
      </c>
      <c r="C4252" t="s">
        <v>11605</v>
      </c>
      <c r="D4252" s="11" t="s">
        <v>3688</v>
      </c>
      <c r="E4252" t="s">
        <v>138</v>
      </c>
    </row>
    <row r="4253" spans="1:5">
      <c r="A4253" s="11">
        <v>4138</v>
      </c>
      <c r="B4253" s="11">
        <v>0</v>
      </c>
      <c r="C4253" t="s">
        <v>8386</v>
      </c>
      <c r="D4253" s="11" t="s">
        <v>5772</v>
      </c>
      <c r="E4253" t="s">
        <v>1749</v>
      </c>
    </row>
    <row r="4254" spans="1:5">
      <c r="A4254" s="11">
        <v>203</v>
      </c>
      <c r="B4254" s="11">
        <v>927</v>
      </c>
      <c r="C4254" t="s">
        <v>620</v>
      </c>
      <c r="D4254" s="11" t="s">
        <v>8387</v>
      </c>
      <c r="E4254" t="s">
        <v>138</v>
      </c>
    </row>
    <row r="4255" spans="1:5">
      <c r="A4255" s="11">
        <v>1408</v>
      </c>
      <c r="B4255" s="11">
        <v>140</v>
      </c>
      <c r="C4255" t="s">
        <v>620</v>
      </c>
      <c r="D4255" s="11" t="s">
        <v>1666</v>
      </c>
      <c r="E4255" t="s">
        <v>1688</v>
      </c>
    </row>
    <row r="4256" spans="1:5">
      <c r="A4256" s="11">
        <v>3386</v>
      </c>
      <c r="B4256" s="11">
        <v>8</v>
      </c>
      <c r="C4256" t="s">
        <v>11606</v>
      </c>
      <c r="D4256" s="11" t="s">
        <v>5925</v>
      </c>
      <c r="E4256" t="s">
        <v>1145</v>
      </c>
    </row>
    <row r="4257" spans="1:5">
      <c r="A4257" s="11">
        <v>2288</v>
      </c>
      <c r="B4257" s="11">
        <v>49</v>
      </c>
      <c r="C4257" t="s">
        <v>11607</v>
      </c>
      <c r="D4257" s="11" t="s">
        <v>8343</v>
      </c>
      <c r="E4257" t="s">
        <v>2443</v>
      </c>
    </row>
    <row r="4258" spans="1:5">
      <c r="A4258" s="11">
        <v>2727</v>
      </c>
      <c r="B4258" s="11">
        <v>26</v>
      </c>
      <c r="C4258" t="s">
        <v>11608</v>
      </c>
      <c r="D4258" s="11" t="s">
        <v>3165</v>
      </c>
      <c r="E4258" t="s">
        <v>758</v>
      </c>
    </row>
    <row r="4259" spans="1:5">
      <c r="A4259" s="11">
        <v>1928</v>
      </c>
      <c r="B4259" s="11">
        <v>79</v>
      </c>
      <c r="C4259" t="s">
        <v>1910</v>
      </c>
      <c r="D4259" s="11" t="s">
        <v>5016</v>
      </c>
      <c r="E4259" t="s">
        <v>1584</v>
      </c>
    </row>
    <row r="4260" spans="1:5">
      <c r="A4260" s="11">
        <v>4138</v>
      </c>
      <c r="B4260" s="11">
        <v>0</v>
      </c>
      <c r="C4260" t="s">
        <v>8388</v>
      </c>
      <c r="D4260" s="11" t="s">
        <v>8389</v>
      </c>
      <c r="E4260" t="s">
        <v>2213</v>
      </c>
    </row>
    <row r="4261" spans="1:5">
      <c r="A4261" s="11">
        <v>379</v>
      </c>
      <c r="B4261" s="11">
        <v>623</v>
      </c>
      <c r="C4261" t="s">
        <v>1576</v>
      </c>
      <c r="D4261" s="11" t="s">
        <v>5017</v>
      </c>
      <c r="E4261" t="s">
        <v>996</v>
      </c>
    </row>
    <row r="4262" spans="1:5">
      <c r="A4262" s="11">
        <v>830</v>
      </c>
      <c r="B4262" s="11">
        <v>283</v>
      </c>
      <c r="C4262" t="s">
        <v>11609</v>
      </c>
      <c r="D4262" s="11" t="s">
        <v>926</v>
      </c>
      <c r="E4262" t="s">
        <v>164</v>
      </c>
    </row>
    <row r="4263" spans="1:5">
      <c r="A4263" s="11">
        <v>2798</v>
      </c>
      <c r="B4263" s="11">
        <v>23</v>
      </c>
      <c r="C4263" t="s">
        <v>11610</v>
      </c>
      <c r="D4263" s="11" t="s">
        <v>6576</v>
      </c>
      <c r="E4263" t="s">
        <v>8</v>
      </c>
    </row>
    <row r="4264" spans="1:5">
      <c r="A4264" s="11">
        <v>1928</v>
      </c>
      <c r="B4264" s="11">
        <v>79</v>
      </c>
      <c r="C4264" t="s">
        <v>11611</v>
      </c>
      <c r="D4264" s="11" t="s">
        <v>3203</v>
      </c>
      <c r="E4264" t="s">
        <v>215</v>
      </c>
    </row>
    <row r="4265" spans="1:5">
      <c r="A4265" s="11">
        <v>324</v>
      </c>
      <c r="B4265" s="11">
        <v>692</v>
      </c>
      <c r="C4265" t="s">
        <v>1719</v>
      </c>
      <c r="D4265" s="11" t="s">
        <v>2405</v>
      </c>
      <c r="E4265" t="s">
        <v>124</v>
      </c>
    </row>
    <row r="4266" spans="1:5">
      <c r="A4266" s="11">
        <v>3118</v>
      </c>
      <c r="B4266" s="11">
        <v>13</v>
      </c>
      <c r="C4266" t="s">
        <v>8390</v>
      </c>
      <c r="D4266" s="11" t="s">
        <v>2212</v>
      </c>
      <c r="E4266" t="s">
        <v>2072</v>
      </c>
    </row>
    <row r="4267" spans="1:5">
      <c r="A4267" s="11">
        <v>4138</v>
      </c>
      <c r="B4267" s="11">
        <v>0</v>
      </c>
      <c r="C4267" t="s">
        <v>11612</v>
      </c>
      <c r="D4267" s="11" t="s">
        <v>11171</v>
      </c>
      <c r="E4267" t="s">
        <v>757</v>
      </c>
    </row>
    <row r="4268" spans="1:5">
      <c r="A4268" s="11">
        <v>214</v>
      </c>
      <c r="B4268" s="11">
        <v>905</v>
      </c>
      <c r="C4268" t="s">
        <v>5018</v>
      </c>
      <c r="D4268" s="11" t="s">
        <v>5019</v>
      </c>
      <c r="E4268" t="s">
        <v>124</v>
      </c>
    </row>
    <row r="4269" spans="1:5">
      <c r="A4269" s="11">
        <v>2771</v>
      </c>
      <c r="B4269" s="11">
        <v>24</v>
      </c>
      <c r="C4269" t="s">
        <v>5020</v>
      </c>
      <c r="D4269" s="11" t="s">
        <v>4079</v>
      </c>
      <c r="E4269" t="s">
        <v>1619</v>
      </c>
    </row>
    <row r="4270" spans="1:5">
      <c r="A4270" s="11">
        <v>2609</v>
      </c>
      <c r="B4270" s="11">
        <v>30</v>
      </c>
      <c r="C4270" t="s">
        <v>8391</v>
      </c>
      <c r="D4270" s="11" t="s">
        <v>7816</v>
      </c>
      <c r="E4270" t="s">
        <v>757</v>
      </c>
    </row>
    <row r="4271" spans="1:5">
      <c r="A4271" s="11">
        <v>2053</v>
      </c>
      <c r="B4271" s="11">
        <v>67</v>
      </c>
      <c r="C4271" t="s">
        <v>5021</v>
      </c>
      <c r="D4271" s="11" t="s">
        <v>3687</v>
      </c>
      <c r="E4271" t="s">
        <v>142</v>
      </c>
    </row>
    <row r="4272" spans="1:5">
      <c r="A4272" s="11">
        <v>4138</v>
      </c>
      <c r="B4272" s="11">
        <v>0</v>
      </c>
      <c r="C4272" t="s">
        <v>8392</v>
      </c>
      <c r="D4272" s="11" t="s">
        <v>3495</v>
      </c>
      <c r="E4272" t="s">
        <v>124</v>
      </c>
    </row>
    <row r="4273" spans="1:5">
      <c r="A4273" s="11">
        <v>793</v>
      </c>
      <c r="B4273" s="11">
        <v>295</v>
      </c>
      <c r="C4273" t="s">
        <v>11613</v>
      </c>
      <c r="D4273" s="11" t="s">
        <v>11614</v>
      </c>
      <c r="E4273" t="s">
        <v>11615</v>
      </c>
    </row>
    <row r="4274" spans="1:5">
      <c r="A4274" s="11">
        <v>4138</v>
      </c>
      <c r="B4274" s="11">
        <v>0</v>
      </c>
      <c r="C4274" t="s">
        <v>8393</v>
      </c>
      <c r="D4274" s="11" t="s">
        <v>8394</v>
      </c>
      <c r="E4274" t="s">
        <v>122</v>
      </c>
    </row>
    <row r="4275" spans="1:5">
      <c r="A4275" s="11">
        <v>1461</v>
      </c>
      <c r="B4275" s="11">
        <v>132</v>
      </c>
      <c r="C4275" t="s">
        <v>11616</v>
      </c>
      <c r="D4275" s="11" t="s">
        <v>11617</v>
      </c>
      <c r="E4275" t="s">
        <v>123</v>
      </c>
    </row>
    <row r="4276" spans="1:5">
      <c r="A4276" s="11">
        <v>438</v>
      </c>
      <c r="B4276" s="11">
        <v>551</v>
      </c>
      <c r="C4276" t="s">
        <v>1840</v>
      </c>
      <c r="D4276" s="11" t="s">
        <v>1841</v>
      </c>
      <c r="E4276" t="s">
        <v>122</v>
      </c>
    </row>
    <row r="4277" spans="1:5">
      <c r="A4277" s="11">
        <v>479</v>
      </c>
      <c r="B4277" s="11">
        <v>512</v>
      </c>
      <c r="C4277" t="s">
        <v>8395</v>
      </c>
      <c r="D4277" s="11" t="s">
        <v>8396</v>
      </c>
      <c r="E4277" t="s">
        <v>149</v>
      </c>
    </row>
    <row r="4278" spans="1:5">
      <c r="A4278" s="11">
        <v>3518</v>
      </c>
      <c r="B4278" s="11">
        <v>6</v>
      </c>
      <c r="C4278" t="s">
        <v>11618</v>
      </c>
      <c r="D4278" s="11" t="s">
        <v>4848</v>
      </c>
      <c r="E4278" t="s">
        <v>843</v>
      </c>
    </row>
    <row r="4279" spans="1:5">
      <c r="A4279" s="11">
        <v>2823</v>
      </c>
      <c r="B4279" s="11">
        <v>22</v>
      </c>
      <c r="C4279" t="s">
        <v>11619</v>
      </c>
      <c r="D4279" s="11" t="s">
        <v>11620</v>
      </c>
      <c r="E4279" t="s">
        <v>164</v>
      </c>
    </row>
    <row r="4280" spans="1:5">
      <c r="A4280" s="11">
        <v>1533</v>
      </c>
      <c r="B4280" s="11">
        <v>122</v>
      </c>
      <c r="C4280" t="s">
        <v>5022</v>
      </c>
      <c r="D4280" s="11" t="s">
        <v>590</v>
      </c>
      <c r="E4280" t="s">
        <v>142</v>
      </c>
    </row>
    <row r="4281" spans="1:5">
      <c r="A4281" s="11">
        <v>885</v>
      </c>
      <c r="B4281" s="11">
        <v>260</v>
      </c>
      <c r="C4281" t="s">
        <v>5023</v>
      </c>
      <c r="D4281" s="11" t="s">
        <v>2940</v>
      </c>
      <c r="E4281" t="s">
        <v>2924</v>
      </c>
    </row>
    <row r="4282" spans="1:5">
      <c r="A4282" s="11">
        <v>643</v>
      </c>
      <c r="B4282" s="11">
        <v>379</v>
      </c>
      <c r="C4282" t="s">
        <v>5024</v>
      </c>
      <c r="D4282" s="11" t="s">
        <v>2940</v>
      </c>
      <c r="E4282" t="s">
        <v>2924</v>
      </c>
    </row>
    <row r="4283" spans="1:5">
      <c r="A4283" s="11">
        <v>1884</v>
      </c>
      <c r="B4283" s="11">
        <v>83</v>
      </c>
      <c r="C4283" t="s">
        <v>11621</v>
      </c>
      <c r="D4283" s="11" t="s">
        <v>9896</v>
      </c>
      <c r="E4283" t="s">
        <v>1194</v>
      </c>
    </row>
    <row r="4284" spans="1:5">
      <c r="A4284" s="11">
        <v>4138</v>
      </c>
      <c r="B4284" s="11">
        <v>0</v>
      </c>
      <c r="C4284" t="s">
        <v>11622</v>
      </c>
      <c r="D4284" s="11" t="s">
        <v>6088</v>
      </c>
      <c r="E4284" t="s">
        <v>740</v>
      </c>
    </row>
    <row r="4285" spans="1:5">
      <c r="A4285" s="11">
        <v>3323</v>
      </c>
      <c r="B4285" s="11">
        <v>9</v>
      </c>
      <c r="C4285" t="s">
        <v>5025</v>
      </c>
      <c r="D4285" s="11" t="s">
        <v>5026</v>
      </c>
      <c r="E4285" t="s">
        <v>1958</v>
      </c>
    </row>
    <row r="4286" spans="1:5">
      <c r="A4286" s="11">
        <v>254</v>
      </c>
      <c r="B4286" s="11">
        <v>825</v>
      </c>
      <c r="C4286" t="s">
        <v>623</v>
      </c>
      <c r="D4286" s="11" t="s">
        <v>624</v>
      </c>
      <c r="E4286" t="s">
        <v>1001</v>
      </c>
    </row>
    <row r="4287" spans="1:5">
      <c r="A4287" s="11">
        <v>2771</v>
      </c>
      <c r="B4287" s="11">
        <v>24</v>
      </c>
      <c r="C4287" t="s">
        <v>11623</v>
      </c>
      <c r="D4287" s="11" t="s">
        <v>4497</v>
      </c>
      <c r="E4287" t="s">
        <v>767</v>
      </c>
    </row>
    <row r="4288" spans="1:5">
      <c r="A4288" s="11">
        <v>3518</v>
      </c>
      <c r="B4288" s="11">
        <v>6</v>
      </c>
      <c r="C4288" t="s">
        <v>8397</v>
      </c>
      <c r="D4288" s="11" t="s">
        <v>3200</v>
      </c>
      <c r="E4288" t="s">
        <v>128</v>
      </c>
    </row>
    <row r="4289" spans="1:5">
      <c r="A4289" s="11">
        <v>540</v>
      </c>
      <c r="B4289" s="11">
        <v>455</v>
      </c>
      <c r="C4289" t="s">
        <v>5027</v>
      </c>
      <c r="D4289" s="11" t="s">
        <v>3174</v>
      </c>
      <c r="E4289" t="s">
        <v>133</v>
      </c>
    </row>
    <row r="4290" spans="1:5">
      <c r="A4290" s="11">
        <v>4138</v>
      </c>
      <c r="B4290" s="11">
        <v>0</v>
      </c>
      <c r="C4290" t="s">
        <v>5028</v>
      </c>
      <c r="D4290" s="11" t="s">
        <v>2747</v>
      </c>
      <c r="E4290" t="s">
        <v>130</v>
      </c>
    </row>
    <row r="4291" spans="1:5">
      <c r="A4291" s="11">
        <v>4138</v>
      </c>
      <c r="B4291" s="11">
        <v>0</v>
      </c>
      <c r="C4291" t="s">
        <v>11624</v>
      </c>
      <c r="D4291" s="11" t="s">
        <v>9708</v>
      </c>
      <c r="E4291" t="s">
        <v>142</v>
      </c>
    </row>
    <row r="4292" spans="1:5">
      <c r="A4292" s="11">
        <v>1083</v>
      </c>
      <c r="B4292" s="11">
        <v>202</v>
      </c>
      <c r="C4292" t="s">
        <v>5032</v>
      </c>
      <c r="D4292" s="11" t="s">
        <v>1716</v>
      </c>
      <c r="E4292" t="s">
        <v>122</v>
      </c>
    </row>
    <row r="4293" spans="1:5">
      <c r="A4293" s="11">
        <v>4138</v>
      </c>
      <c r="B4293" s="11">
        <v>0</v>
      </c>
      <c r="C4293" t="s">
        <v>11625</v>
      </c>
      <c r="D4293" s="11" t="s">
        <v>11626</v>
      </c>
      <c r="E4293" t="s">
        <v>979</v>
      </c>
    </row>
    <row r="4294" spans="1:5">
      <c r="A4294" s="11">
        <v>3323</v>
      </c>
      <c r="B4294" s="11">
        <v>9</v>
      </c>
      <c r="C4294" t="s">
        <v>8398</v>
      </c>
      <c r="D4294" s="11" t="s">
        <v>8399</v>
      </c>
      <c r="E4294" t="s">
        <v>2570</v>
      </c>
    </row>
    <row r="4295" spans="1:5">
      <c r="A4295" s="11">
        <v>4138</v>
      </c>
      <c r="B4295" s="11">
        <v>0</v>
      </c>
      <c r="C4295" t="s">
        <v>8400</v>
      </c>
      <c r="D4295" s="11" t="s">
        <v>4122</v>
      </c>
      <c r="E4295" t="s">
        <v>1107</v>
      </c>
    </row>
    <row r="4296" spans="1:5">
      <c r="A4296" s="11">
        <v>1202</v>
      </c>
      <c r="B4296" s="11">
        <v>178</v>
      </c>
      <c r="C4296" t="s">
        <v>5033</v>
      </c>
      <c r="D4296" s="11" t="s">
        <v>3476</v>
      </c>
      <c r="E4296" t="s">
        <v>2288</v>
      </c>
    </row>
    <row r="4297" spans="1:5">
      <c r="A4297" s="11">
        <v>4017</v>
      </c>
      <c r="B4297" s="11">
        <v>1</v>
      </c>
      <c r="C4297" t="s">
        <v>11627</v>
      </c>
      <c r="D4297" s="11" t="s">
        <v>3136</v>
      </c>
      <c r="E4297" t="s">
        <v>2213</v>
      </c>
    </row>
    <row r="4298" spans="1:5">
      <c r="A4298" s="11">
        <v>2483</v>
      </c>
      <c r="B4298" s="11">
        <v>37</v>
      </c>
      <c r="C4298" t="s">
        <v>5034</v>
      </c>
      <c r="D4298" s="11" t="s">
        <v>4616</v>
      </c>
      <c r="E4298" t="s">
        <v>224</v>
      </c>
    </row>
    <row r="4299" spans="1:5">
      <c r="A4299" s="11">
        <v>1673</v>
      </c>
      <c r="B4299" s="11">
        <v>103</v>
      </c>
      <c r="C4299" t="s">
        <v>5035</v>
      </c>
      <c r="D4299" s="11" t="s">
        <v>2191</v>
      </c>
      <c r="E4299" t="s">
        <v>122</v>
      </c>
    </row>
    <row r="4300" spans="1:5">
      <c r="A4300" s="11">
        <v>4138</v>
      </c>
      <c r="B4300" s="11">
        <v>0</v>
      </c>
      <c r="C4300" t="s">
        <v>11628</v>
      </c>
      <c r="D4300" s="11" t="s">
        <v>2767</v>
      </c>
      <c r="E4300" t="s">
        <v>4199</v>
      </c>
    </row>
    <row r="4301" spans="1:5">
      <c r="A4301" s="11">
        <v>3709</v>
      </c>
      <c r="B4301" s="11">
        <v>4</v>
      </c>
      <c r="C4301" t="s">
        <v>8401</v>
      </c>
      <c r="D4301" s="11" t="s">
        <v>5196</v>
      </c>
      <c r="E4301" t="s">
        <v>617</v>
      </c>
    </row>
    <row r="4302" spans="1:5">
      <c r="A4302" s="11">
        <v>1519</v>
      </c>
      <c r="B4302" s="11">
        <v>124</v>
      </c>
      <c r="C4302" t="s">
        <v>5036</v>
      </c>
      <c r="D4302" s="11" t="s">
        <v>4909</v>
      </c>
      <c r="E4302" t="s">
        <v>122</v>
      </c>
    </row>
    <row r="4303" spans="1:5">
      <c r="A4303" s="11">
        <v>4138</v>
      </c>
      <c r="B4303" s="11">
        <v>0</v>
      </c>
      <c r="C4303" t="s">
        <v>11629</v>
      </c>
      <c r="D4303" s="11" t="s">
        <v>11630</v>
      </c>
      <c r="E4303" t="s">
        <v>742</v>
      </c>
    </row>
    <row r="4304" spans="1:5">
      <c r="A4304" s="11">
        <v>3896</v>
      </c>
      <c r="B4304" s="11">
        <v>2</v>
      </c>
      <c r="C4304" t="s">
        <v>8402</v>
      </c>
      <c r="D4304" s="11" t="s">
        <v>3621</v>
      </c>
      <c r="E4304" t="s">
        <v>204</v>
      </c>
    </row>
    <row r="4305" spans="1:5">
      <c r="A4305" s="11">
        <v>4138</v>
      </c>
      <c r="B4305" s="11">
        <v>0</v>
      </c>
      <c r="C4305" t="s">
        <v>11631</v>
      </c>
      <c r="D4305" s="11" t="s">
        <v>10254</v>
      </c>
      <c r="E4305" t="s">
        <v>138</v>
      </c>
    </row>
    <row r="4306" spans="1:5">
      <c r="A4306" s="11">
        <v>2847</v>
      </c>
      <c r="B4306" s="11">
        <v>21</v>
      </c>
      <c r="C4306" t="s">
        <v>8403</v>
      </c>
      <c r="D4306" s="11" t="s">
        <v>5482</v>
      </c>
      <c r="E4306" t="s">
        <v>141</v>
      </c>
    </row>
    <row r="4307" spans="1:5">
      <c r="A4307" s="11">
        <v>1495</v>
      </c>
      <c r="B4307" s="11">
        <v>126</v>
      </c>
      <c r="C4307" t="s">
        <v>5038</v>
      </c>
      <c r="D4307" s="11" t="s">
        <v>4191</v>
      </c>
      <c r="E4307" t="s">
        <v>759</v>
      </c>
    </row>
    <row r="4308" spans="1:5">
      <c r="A4308" s="11">
        <v>885</v>
      </c>
      <c r="B4308" s="11">
        <v>260</v>
      </c>
      <c r="C4308" t="s">
        <v>5039</v>
      </c>
      <c r="D4308" s="11" t="s">
        <v>4475</v>
      </c>
      <c r="E4308" t="s">
        <v>169</v>
      </c>
    </row>
    <row r="4309" spans="1:5">
      <c r="A4309" s="11">
        <v>921</v>
      </c>
      <c r="B4309" s="11">
        <v>245</v>
      </c>
      <c r="C4309" t="s">
        <v>5040</v>
      </c>
      <c r="D4309" s="11" t="s">
        <v>8404</v>
      </c>
      <c r="E4309" t="s">
        <v>1000</v>
      </c>
    </row>
    <row r="4310" spans="1:5">
      <c r="A4310" s="11">
        <v>3709</v>
      </c>
      <c r="B4310" s="11">
        <v>4</v>
      </c>
      <c r="C4310" t="s">
        <v>11632</v>
      </c>
      <c r="D4310" s="11" t="s">
        <v>10694</v>
      </c>
      <c r="E4310" t="s">
        <v>124</v>
      </c>
    </row>
    <row r="4311" spans="1:5">
      <c r="A4311" s="11">
        <v>4138</v>
      </c>
      <c r="B4311" s="11">
        <v>0</v>
      </c>
      <c r="C4311" t="s">
        <v>11633</v>
      </c>
      <c r="D4311" s="11" t="s">
        <v>4300</v>
      </c>
      <c r="E4311" t="s">
        <v>8522</v>
      </c>
    </row>
    <row r="4312" spans="1:5">
      <c r="A4312" s="11">
        <v>812</v>
      </c>
      <c r="B4312" s="11">
        <v>289</v>
      </c>
      <c r="C4312" t="s">
        <v>5041</v>
      </c>
      <c r="D4312" s="11" t="s">
        <v>5042</v>
      </c>
      <c r="E4312" t="s">
        <v>1288</v>
      </c>
    </row>
    <row r="4313" spans="1:5">
      <c r="A4313" s="11">
        <v>1605</v>
      </c>
      <c r="B4313" s="11">
        <v>111</v>
      </c>
      <c r="C4313" t="s">
        <v>5043</v>
      </c>
      <c r="D4313" s="11" t="s">
        <v>3152</v>
      </c>
      <c r="E4313" t="s">
        <v>166</v>
      </c>
    </row>
    <row r="4314" spans="1:5">
      <c r="A4314" s="11">
        <v>2609</v>
      </c>
      <c r="B4314" s="11">
        <v>30</v>
      </c>
      <c r="C4314" t="s">
        <v>5044</v>
      </c>
      <c r="D4314" s="11" t="s">
        <v>2426</v>
      </c>
      <c r="E4314" t="s">
        <v>2232</v>
      </c>
    </row>
    <row r="4315" spans="1:5">
      <c r="A4315" s="11">
        <v>4017</v>
      </c>
      <c r="B4315" s="11">
        <v>1</v>
      </c>
      <c r="C4315" t="s">
        <v>8405</v>
      </c>
      <c r="D4315" s="11" t="s">
        <v>8406</v>
      </c>
      <c r="E4315" t="s">
        <v>164</v>
      </c>
    </row>
    <row r="4316" spans="1:5">
      <c r="A4316" s="11">
        <v>1576</v>
      </c>
      <c r="B4316" s="11">
        <v>117</v>
      </c>
      <c r="C4316" t="s">
        <v>5045</v>
      </c>
      <c r="D4316" s="11" t="s">
        <v>2339</v>
      </c>
      <c r="E4316" t="s">
        <v>164</v>
      </c>
    </row>
    <row r="4317" spans="1:5">
      <c r="A4317" s="11">
        <v>1289</v>
      </c>
      <c r="B4317" s="11">
        <v>158</v>
      </c>
      <c r="C4317" t="s">
        <v>5046</v>
      </c>
      <c r="D4317" s="11" t="s">
        <v>3287</v>
      </c>
      <c r="E4317" t="s">
        <v>124</v>
      </c>
    </row>
    <row r="4318" spans="1:5">
      <c r="A4318" s="11">
        <v>1711</v>
      </c>
      <c r="B4318" s="11">
        <v>100</v>
      </c>
      <c r="C4318" t="s">
        <v>11634</v>
      </c>
      <c r="D4318" s="11" t="s">
        <v>2701</v>
      </c>
      <c r="E4318" t="s">
        <v>790</v>
      </c>
    </row>
    <row r="4319" spans="1:5">
      <c r="A4319" s="11">
        <v>3709</v>
      </c>
      <c r="B4319" s="11">
        <v>4</v>
      </c>
      <c r="C4319" t="s">
        <v>11635</v>
      </c>
      <c r="D4319" s="11" t="s">
        <v>2441</v>
      </c>
      <c r="E4319" t="s">
        <v>7473</v>
      </c>
    </row>
    <row r="4320" spans="1:5">
      <c r="A4320" s="11">
        <v>1673</v>
      </c>
      <c r="B4320" s="11">
        <v>103</v>
      </c>
      <c r="C4320" t="s">
        <v>5047</v>
      </c>
      <c r="D4320" s="11" t="s">
        <v>3670</v>
      </c>
      <c r="E4320" t="s">
        <v>128</v>
      </c>
    </row>
    <row r="4321" spans="1:5">
      <c r="A4321" s="11">
        <v>149</v>
      </c>
      <c r="B4321" s="11">
        <v>1061</v>
      </c>
      <c r="C4321" t="s">
        <v>625</v>
      </c>
      <c r="D4321" s="11" t="s">
        <v>1248</v>
      </c>
      <c r="E4321" t="s">
        <v>142</v>
      </c>
    </row>
    <row r="4322" spans="1:5">
      <c r="A4322" s="11">
        <v>300</v>
      </c>
      <c r="B4322" s="11">
        <v>738</v>
      </c>
      <c r="C4322" t="s">
        <v>8407</v>
      </c>
      <c r="D4322" s="11" t="s">
        <v>8408</v>
      </c>
      <c r="E4322" t="s">
        <v>128</v>
      </c>
    </row>
    <row r="4323" spans="1:5">
      <c r="A4323" s="11">
        <v>2609</v>
      </c>
      <c r="B4323" s="11">
        <v>30</v>
      </c>
      <c r="C4323" t="s">
        <v>8409</v>
      </c>
      <c r="D4323" s="11" t="s">
        <v>5925</v>
      </c>
      <c r="E4323" t="s">
        <v>790</v>
      </c>
    </row>
    <row r="4324" spans="1:5">
      <c r="A4324" s="11">
        <v>824</v>
      </c>
      <c r="B4324" s="11">
        <v>287</v>
      </c>
      <c r="C4324" t="s">
        <v>5048</v>
      </c>
      <c r="D4324" s="11" t="s">
        <v>579</v>
      </c>
      <c r="E4324" t="s">
        <v>164</v>
      </c>
    </row>
    <row r="4325" spans="1:5">
      <c r="A4325" s="11">
        <v>971</v>
      </c>
      <c r="B4325" s="11">
        <v>230</v>
      </c>
      <c r="C4325" t="s">
        <v>5049</v>
      </c>
      <c r="D4325" s="11" t="s">
        <v>5050</v>
      </c>
      <c r="E4325" t="s">
        <v>147</v>
      </c>
    </row>
    <row r="4326" spans="1:5">
      <c r="A4326" s="11">
        <v>720</v>
      </c>
      <c r="B4326" s="11">
        <v>331</v>
      </c>
      <c r="C4326" t="s">
        <v>5051</v>
      </c>
      <c r="D4326" s="11" t="s">
        <v>5052</v>
      </c>
      <c r="E4326" t="s">
        <v>1272</v>
      </c>
    </row>
    <row r="4327" spans="1:5">
      <c r="A4327" s="11">
        <v>2665</v>
      </c>
      <c r="B4327" s="11">
        <v>28</v>
      </c>
      <c r="C4327" t="s">
        <v>11636</v>
      </c>
      <c r="D4327" s="11" t="s">
        <v>3946</v>
      </c>
      <c r="E4327" t="s">
        <v>742</v>
      </c>
    </row>
    <row r="4328" spans="1:5">
      <c r="A4328" s="11">
        <v>3809</v>
      </c>
      <c r="B4328" s="11">
        <v>3</v>
      </c>
      <c r="C4328" t="s">
        <v>11637</v>
      </c>
      <c r="D4328" s="11" t="s">
        <v>2675</v>
      </c>
      <c r="E4328" t="s">
        <v>9803</v>
      </c>
    </row>
    <row r="4329" spans="1:5">
      <c r="A4329" s="11">
        <v>3709</v>
      </c>
      <c r="B4329" s="11">
        <v>4</v>
      </c>
      <c r="C4329" t="s">
        <v>11638</v>
      </c>
      <c r="D4329" s="11" t="s">
        <v>2536</v>
      </c>
      <c r="E4329" t="s">
        <v>9803</v>
      </c>
    </row>
    <row r="4330" spans="1:5">
      <c r="A4330" s="11">
        <v>3809</v>
      </c>
      <c r="B4330" s="11">
        <v>3</v>
      </c>
      <c r="C4330" t="s">
        <v>8410</v>
      </c>
      <c r="D4330" s="11" t="s">
        <v>7199</v>
      </c>
      <c r="E4330" t="s">
        <v>769</v>
      </c>
    </row>
    <row r="4331" spans="1:5">
      <c r="A4331" s="11">
        <v>4138</v>
      </c>
      <c r="B4331" s="11">
        <v>0</v>
      </c>
      <c r="C4331" t="s">
        <v>11639</v>
      </c>
      <c r="D4331" s="11" t="s">
        <v>2981</v>
      </c>
      <c r="E4331" t="s">
        <v>9582</v>
      </c>
    </row>
    <row r="4332" spans="1:5">
      <c r="A4332" s="11">
        <v>2565</v>
      </c>
      <c r="B4332" s="11">
        <v>32</v>
      </c>
      <c r="C4332" t="s">
        <v>1723</v>
      </c>
      <c r="D4332" s="11" t="s">
        <v>2483</v>
      </c>
      <c r="E4332" t="s">
        <v>122</v>
      </c>
    </row>
    <row r="4333" spans="1:5">
      <c r="A4333" s="11">
        <v>4138</v>
      </c>
      <c r="B4333" s="11">
        <v>0</v>
      </c>
      <c r="C4333" t="s">
        <v>549</v>
      </c>
      <c r="D4333" s="11" t="s">
        <v>4079</v>
      </c>
      <c r="E4333" t="s">
        <v>268</v>
      </c>
    </row>
    <row r="4334" spans="1:5">
      <c r="A4334" s="11">
        <v>2068</v>
      </c>
      <c r="B4334" s="11">
        <v>66</v>
      </c>
      <c r="C4334" t="s">
        <v>626</v>
      </c>
      <c r="D4334" s="11" t="s">
        <v>627</v>
      </c>
      <c r="E4334" t="s">
        <v>128</v>
      </c>
    </row>
    <row r="4335" spans="1:5">
      <c r="A4335" s="11">
        <v>3896</v>
      </c>
      <c r="B4335" s="11">
        <v>2</v>
      </c>
      <c r="C4335" t="s">
        <v>8411</v>
      </c>
      <c r="D4335" s="11" t="s">
        <v>3435</v>
      </c>
      <c r="E4335" t="s">
        <v>935</v>
      </c>
    </row>
    <row r="4336" spans="1:5">
      <c r="A4336" s="11">
        <v>1595</v>
      </c>
      <c r="B4336" s="11">
        <v>113</v>
      </c>
      <c r="C4336" t="s">
        <v>5053</v>
      </c>
      <c r="D4336" s="11" t="s">
        <v>3600</v>
      </c>
      <c r="E4336" t="s">
        <v>740</v>
      </c>
    </row>
    <row r="4337" spans="1:5">
      <c r="A4337" s="11">
        <v>3612</v>
      </c>
      <c r="B4337" s="11">
        <v>5</v>
      </c>
      <c r="C4337" t="s">
        <v>11640</v>
      </c>
      <c r="D4337" s="11" t="s">
        <v>11641</v>
      </c>
      <c r="E4337" t="s">
        <v>149</v>
      </c>
    </row>
    <row r="4338" spans="1:5">
      <c r="A4338" s="11">
        <v>2957</v>
      </c>
      <c r="B4338" s="11">
        <v>18</v>
      </c>
      <c r="C4338" t="s">
        <v>5055</v>
      </c>
      <c r="D4338" s="11" t="s">
        <v>2955</v>
      </c>
      <c r="E4338" t="s">
        <v>122</v>
      </c>
    </row>
    <row r="4339" spans="1:5">
      <c r="A4339" s="11">
        <v>1038</v>
      </c>
      <c r="B4339" s="11">
        <v>210</v>
      </c>
      <c r="C4339" t="s">
        <v>5056</v>
      </c>
      <c r="D4339" s="11" t="s">
        <v>2777</v>
      </c>
      <c r="E4339" t="s">
        <v>814</v>
      </c>
    </row>
    <row r="4340" spans="1:5">
      <c r="A4340" s="11">
        <v>51</v>
      </c>
      <c r="B4340" s="11">
        <v>1471</v>
      </c>
      <c r="C4340" t="s">
        <v>1724</v>
      </c>
      <c r="D4340" s="11" t="s">
        <v>1725</v>
      </c>
      <c r="E4340" t="s">
        <v>146</v>
      </c>
    </row>
    <row r="4341" spans="1:5">
      <c r="A4341" s="11">
        <v>2957</v>
      </c>
      <c r="B4341" s="11">
        <v>18</v>
      </c>
      <c r="C4341" t="s">
        <v>11642</v>
      </c>
      <c r="D4341" s="11" t="s">
        <v>4293</v>
      </c>
      <c r="E4341" t="s">
        <v>751</v>
      </c>
    </row>
    <row r="4342" spans="1:5">
      <c r="A4342" s="11">
        <v>1907</v>
      </c>
      <c r="B4342" s="11">
        <v>81</v>
      </c>
      <c r="C4342" t="s">
        <v>5057</v>
      </c>
      <c r="D4342" s="11" t="s">
        <v>2675</v>
      </c>
      <c r="E4342" t="s">
        <v>169</v>
      </c>
    </row>
    <row r="4343" spans="1:5">
      <c r="A4343" s="11">
        <v>4138</v>
      </c>
      <c r="B4343" s="11">
        <v>0</v>
      </c>
      <c r="C4343" t="s">
        <v>11643</v>
      </c>
      <c r="D4343" s="11" t="s">
        <v>4875</v>
      </c>
      <c r="E4343" t="s">
        <v>128</v>
      </c>
    </row>
    <row r="4344" spans="1:5">
      <c r="A4344" s="11">
        <v>172</v>
      </c>
      <c r="B4344" s="11">
        <v>993</v>
      </c>
      <c r="C4344" t="s">
        <v>11644</v>
      </c>
      <c r="D4344" s="11" t="s">
        <v>11645</v>
      </c>
      <c r="E4344" t="s">
        <v>747</v>
      </c>
    </row>
    <row r="4345" spans="1:5">
      <c r="A4345" s="11">
        <v>2329</v>
      </c>
      <c r="B4345" s="11">
        <v>46</v>
      </c>
      <c r="C4345" t="s">
        <v>5058</v>
      </c>
      <c r="D4345" s="11" t="s">
        <v>5059</v>
      </c>
      <c r="E4345" t="s">
        <v>133</v>
      </c>
    </row>
    <row r="4346" spans="1:5">
      <c r="A4346" s="11">
        <v>295</v>
      </c>
      <c r="B4346" s="11">
        <v>756</v>
      </c>
      <c r="C4346" t="s">
        <v>5060</v>
      </c>
      <c r="D4346" s="11" t="s">
        <v>1787</v>
      </c>
      <c r="E4346" t="s">
        <v>997</v>
      </c>
    </row>
    <row r="4347" spans="1:5">
      <c r="A4347" s="11">
        <v>4138</v>
      </c>
      <c r="B4347" s="11">
        <v>0</v>
      </c>
      <c r="C4347" t="s">
        <v>11646</v>
      </c>
      <c r="D4347" s="11" t="s">
        <v>8478</v>
      </c>
      <c r="E4347" t="s">
        <v>757</v>
      </c>
    </row>
    <row r="4348" spans="1:5">
      <c r="A4348" s="11">
        <v>4138</v>
      </c>
      <c r="B4348" s="11">
        <v>0</v>
      </c>
      <c r="C4348" t="s">
        <v>11647</v>
      </c>
      <c r="D4348" s="11" t="s">
        <v>5928</v>
      </c>
      <c r="E4348" t="s">
        <v>757</v>
      </c>
    </row>
    <row r="4349" spans="1:5">
      <c r="A4349" s="11">
        <v>4138</v>
      </c>
      <c r="B4349" s="11">
        <v>0</v>
      </c>
      <c r="C4349" t="s">
        <v>11648</v>
      </c>
      <c r="D4349" s="11" t="s">
        <v>11649</v>
      </c>
      <c r="E4349" t="s">
        <v>122</v>
      </c>
    </row>
    <row r="4350" spans="1:5">
      <c r="A4350" s="11">
        <v>1605</v>
      </c>
      <c r="B4350" s="11">
        <v>111</v>
      </c>
      <c r="C4350" t="s">
        <v>5061</v>
      </c>
      <c r="D4350" s="11" t="s">
        <v>5062</v>
      </c>
      <c r="E4350" t="s">
        <v>1077</v>
      </c>
    </row>
    <row r="4351" spans="1:5">
      <c r="A4351" s="11">
        <v>4138</v>
      </c>
      <c r="B4351" s="11">
        <v>0</v>
      </c>
      <c r="C4351" t="s">
        <v>11650</v>
      </c>
      <c r="D4351" s="11" t="s">
        <v>7098</v>
      </c>
      <c r="E4351" t="s">
        <v>7635</v>
      </c>
    </row>
    <row r="4352" spans="1:5">
      <c r="A4352" s="11">
        <v>626</v>
      </c>
      <c r="B4352" s="11">
        <v>394</v>
      </c>
      <c r="C4352" t="s">
        <v>550</v>
      </c>
      <c r="D4352" s="11" t="s">
        <v>628</v>
      </c>
      <c r="E4352" t="s">
        <v>757</v>
      </c>
    </row>
    <row r="4353" spans="1:5">
      <c r="A4353" s="11">
        <v>478</v>
      </c>
      <c r="B4353" s="11">
        <v>513</v>
      </c>
      <c r="C4353" t="s">
        <v>629</v>
      </c>
      <c r="D4353" s="11" t="s">
        <v>630</v>
      </c>
      <c r="E4353" t="s">
        <v>805</v>
      </c>
    </row>
    <row r="4354" spans="1:5">
      <c r="A4354" s="11">
        <v>764</v>
      </c>
      <c r="B4354" s="11">
        <v>310</v>
      </c>
      <c r="C4354" t="s">
        <v>8412</v>
      </c>
      <c r="D4354" s="11" t="s">
        <v>5064</v>
      </c>
      <c r="E4354" t="s">
        <v>1219</v>
      </c>
    </row>
    <row r="4355" spans="1:5">
      <c r="A4355" s="11">
        <v>4017</v>
      </c>
      <c r="B4355" s="11">
        <v>1</v>
      </c>
      <c r="C4355" t="s">
        <v>11651</v>
      </c>
      <c r="D4355" s="11" t="s">
        <v>7800</v>
      </c>
      <c r="E4355" t="s">
        <v>996</v>
      </c>
    </row>
    <row r="4356" spans="1:5">
      <c r="A4356" s="11">
        <v>2035</v>
      </c>
      <c r="B4356" s="11">
        <v>69</v>
      </c>
      <c r="C4356" t="s">
        <v>5065</v>
      </c>
      <c r="D4356" s="11" t="s">
        <v>3027</v>
      </c>
      <c r="E4356" t="s">
        <v>122</v>
      </c>
    </row>
    <row r="4357" spans="1:5">
      <c r="A4357" s="11">
        <v>4138</v>
      </c>
      <c r="B4357" s="11">
        <v>0</v>
      </c>
      <c r="C4357" t="s">
        <v>8413</v>
      </c>
      <c r="D4357" s="11" t="s">
        <v>3673</v>
      </c>
      <c r="E4357" t="s">
        <v>3282</v>
      </c>
    </row>
    <row r="4358" spans="1:5">
      <c r="A4358" s="11">
        <v>2727</v>
      </c>
      <c r="B4358" s="11">
        <v>26</v>
      </c>
      <c r="C4358" t="s">
        <v>11652</v>
      </c>
      <c r="D4358" s="11" t="s">
        <v>4309</v>
      </c>
      <c r="E4358" t="s">
        <v>128</v>
      </c>
    </row>
    <row r="4359" spans="1:5">
      <c r="A4359" s="11">
        <v>4138</v>
      </c>
      <c r="B4359" s="11">
        <v>0</v>
      </c>
      <c r="C4359" t="s">
        <v>11653</v>
      </c>
      <c r="D4359" s="11" t="s">
        <v>11178</v>
      </c>
      <c r="E4359" t="s">
        <v>1131</v>
      </c>
    </row>
    <row r="4360" spans="1:5">
      <c r="A4360" s="11">
        <v>2405</v>
      </c>
      <c r="B4360" s="11">
        <v>41</v>
      </c>
      <c r="C4360" t="s">
        <v>5066</v>
      </c>
      <c r="D4360" s="11" t="s">
        <v>5067</v>
      </c>
      <c r="E4360" t="s">
        <v>194</v>
      </c>
    </row>
    <row r="4361" spans="1:5">
      <c r="A4361" s="11">
        <v>1143</v>
      </c>
      <c r="B4361" s="11">
        <v>189</v>
      </c>
      <c r="C4361" t="s">
        <v>5068</v>
      </c>
      <c r="D4361" s="11" t="s">
        <v>2512</v>
      </c>
      <c r="E4361" t="s">
        <v>139</v>
      </c>
    </row>
    <row r="4362" spans="1:5">
      <c r="A4362" s="11">
        <v>2921</v>
      </c>
      <c r="B4362" s="11">
        <v>19</v>
      </c>
      <c r="C4362" t="s">
        <v>11654</v>
      </c>
      <c r="D4362" s="11" t="s">
        <v>8127</v>
      </c>
      <c r="E4362" t="s">
        <v>1242</v>
      </c>
    </row>
    <row r="4363" spans="1:5">
      <c r="A4363" s="11">
        <v>3049</v>
      </c>
      <c r="B4363" s="11">
        <v>15</v>
      </c>
      <c r="C4363" t="s">
        <v>5069</v>
      </c>
      <c r="D4363" s="11" t="s">
        <v>5070</v>
      </c>
      <c r="E4363" t="s">
        <v>124</v>
      </c>
    </row>
    <row r="4364" spans="1:5">
      <c r="A4364" s="11">
        <v>3386</v>
      </c>
      <c r="B4364" s="11">
        <v>8</v>
      </c>
      <c r="C4364" t="s">
        <v>8414</v>
      </c>
      <c r="D4364" s="11" t="s">
        <v>7394</v>
      </c>
      <c r="E4364" t="s">
        <v>190</v>
      </c>
    </row>
    <row r="4365" spans="1:5">
      <c r="A4365" s="11">
        <v>3204</v>
      </c>
      <c r="B4365" s="11">
        <v>11</v>
      </c>
      <c r="C4365" t="s">
        <v>8415</v>
      </c>
      <c r="D4365" s="11" t="s">
        <v>5726</v>
      </c>
      <c r="E4365" t="s">
        <v>1172</v>
      </c>
    </row>
    <row r="4366" spans="1:5">
      <c r="A4366" s="11">
        <v>3323</v>
      </c>
      <c r="B4366" s="11">
        <v>9</v>
      </c>
      <c r="C4366" t="s">
        <v>11655</v>
      </c>
      <c r="D4366" s="11" t="s">
        <v>3127</v>
      </c>
      <c r="E4366" t="s">
        <v>1079</v>
      </c>
    </row>
    <row r="4367" spans="1:5">
      <c r="A4367" s="11">
        <v>3445</v>
      </c>
      <c r="B4367" s="11">
        <v>7</v>
      </c>
      <c r="C4367" t="s">
        <v>8416</v>
      </c>
      <c r="D4367" s="11" t="s">
        <v>3166</v>
      </c>
      <c r="E4367" t="s">
        <v>251</v>
      </c>
    </row>
    <row r="4368" spans="1:5">
      <c r="A4368" s="11">
        <v>604</v>
      </c>
      <c r="B4368" s="11">
        <v>408</v>
      </c>
      <c r="C4368" t="s">
        <v>11656</v>
      </c>
      <c r="D4368" s="11" t="s">
        <v>11657</v>
      </c>
      <c r="E4368" t="s">
        <v>742</v>
      </c>
    </row>
    <row r="4369" spans="1:5">
      <c r="A4369" s="11">
        <v>482</v>
      </c>
      <c r="B4369" s="11">
        <v>511</v>
      </c>
      <c r="C4369" t="s">
        <v>1727</v>
      </c>
      <c r="D4369" s="11" t="s">
        <v>915</v>
      </c>
      <c r="E4369" t="s">
        <v>124</v>
      </c>
    </row>
    <row r="4370" spans="1:5">
      <c r="A4370" s="11">
        <v>4017</v>
      </c>
      <c r="B4370" s="11">
        <v>1</v>
      </c>
      <c r="C4370" t="s">
        <v>11658</v>
      </c>
      <c r="D4370" s="11" t="s">
        <v>4827</v>
      </c>
      <c r="E4370" t="s">
        <v>146</v>
      </c>
    </row>
    <row r="4371" spans="1:5">
      <c r="A4371" s="11">
        <v>176</v>
      </c>
      <c r="B4371" s="11">
        <v>979</v>
      </c>
      <c r="C4371" t="s">
        <v>632</v>
      </c>
      <c r="D4371" s="11" t="s">
        <v>633</v>
      </c>
      <c r="E4371" t="s">
        <v>232</v>
      </c>
    </row>
    <row r="4372" spans="1:5">
      <c r="A4372" s="11">
        <v>3078</v>
      </c>
      <c r="B4372" s="11">
        <v>14</v>
      </c>
      <c r="C4372" t="s">
        <v>11659</v>
      </c>
      <c r="D4372" s="11" t="s">
        <v>5580</v>
      </c>
      <c r="E4372" t="s">
        <v>2703</v>
      </c>
    </row>
    <row r="4373" spans="1:5">
      <c r="A4373" s="11">
        <v>2798</v>
      </c>
      <c r="B4373" s="11">
        <v>23</v>
      </c>
      <c r="C4373" t="s">
        <v>5071</v>
      </c>
      <c r="D4373" s="11" t="s">
        <v>3847</v>
      </c>
      <c r="E4373" t="s">
        <v>124</v>
      </c>
    </row>
    <row r="4374" spans="1:5">
      <c r="A4374" s="11">
        <v>584</v>
      </c>
      <c r="B4374" s="11">
        <v>422</v>
      </c>
      <c r="C4374" t="s">
        <v>634</v>
      </c>
      <c r="D4374" s="11" t="s">
        <v>8417</v>
      </c>
      <c r="E4374" t="s">
        <v>281</v>
      </c>
    </row>
    <row r="4375" spans="1:5">
      <c r="A4375" s="11">
        <v>1430</v>
      </c>
      <c r="B4375" s="11">
        <v>137</v>
      </c>
      <c r="C4375" t="s">
        <v>634</v>
      </c>
      <c r="D4375" s="11" t="s">
        <v>3178</v>
      </c>
      <c r="E4375" t="s">
        <v>754</v>
      </c>
    </row>
    <row r="4376" spans="1:5">
      <c r="A4376" s="11">
        <v>4138</v>
      </c>
      <c r="B4376" s="11">
        <v>0</v>
      </c>
      <c r="C4376" t="s">
        <v>5072</v>
      </c>
      <c r="D4376" s="11" t="s">
        <v>3290</v>
      </c>
      <c r="E4376" t="s">
        <v>122</v>
      </c>
    </row>
    <row r="4377" spans="1:5">
      <c r="A4377" s="11">
        <v>4138</v>
      </c>
      <c r="B4377" s="11">
        <v>0</v>
      </c>
      <c r="C4377" t="s">
        <v>5073</v>
      </c>
      <c r="D4377" s="11" t="s">
        <v>2989</v>
      </c>
      <c r="E4377" t="s">
        <v>754</v>
      </c>
    </row>
    <row r="4378" spans="1:5">
      <c r="A4378" s="11">
        <v>350</v>
      </c>
      <c r="B4378" s="11">
        <v>653</v>
      </c>
      <c r="C4378" t="s">
        <v>552</v>
      </c>
      <c r="D4378" s="11" t="s">
        <v>553</v>
      </c>
      <c r="E4378" t="s">
        <v>754</v>
      </c>
    </row>
    <row r="4379" spans="1:5">
      <c r="A4379" s="11">
        <v>1393</v>
      </c>
      <c r="B4379" s="11">
        <v>142</v>
      </c>
      <c r="C4379" t="s">
        <v>635</v>
      </c>
      <c r="D4379" s="11" t="s">
        <v>5074</v>
      </c>
      <c r="E4379" t="s">
        <v>122</v>
      </c>
    </row>
    <row r="4380" spans="1:5">
      <c r="A4380" s="11">
        <v>1551</v>
      </c>
      <c r="B4380" s="11">
        <v>120</v>
      </c>
      <c r="C4380" t="s">
        <v>5076</v>
      </c>
      <c r="D4380" s="11" t="s">
        <v>3398</v>
      </c>
      <c r="E4380" t="s">
        <v>751</v>
      </c>
    </row>
    <row r="4381" spans="1:5">
      <c r="A4381" s="11">
        <v>3323</v>
      </c>
      <c r="B4381" s="11">
        <v>9</v>
      </c>
      <c r="C4381" t="s">
        <v>8418</v>
      </c>
      <c r="D4381" s="11" t="s">
        <v>6133</v>
      </c>
      <c r="E4381" t="s">
        <v>539</v>
      </c>
    </row>
    <row r="4382" spans="1:5">
      <c r="A4382" s="11">
        <v>263</v>
      </c>
      <c r="B4382" s="11">
        <v>810</v>
      </c>
      <c r="C4382" t="s">
        <v>1828</v>
      </c>
      <c r="D4382" s="11" t="s">
        <v>1829</v>
      </c>
      <c r="E4382" t="s">
        <v>224</v>
      </c>
    </row>
    <row r="4383" spans="1:5">
      <c r="A4383" s="11">
        <v>1182</v>
      </c>
      <c r="B4383" s="11">
        <v>182</v>
      </c>
      <c r="C4383" t="s">
        <v>5077</v>
      </c>
      <c r="D4383" s="11" t="s">
        <v>332</v>
      </c>
      <c r="E4383" t="s">
        <v>267</v>
      </c>
    </row>
    <row r="4384" spans="1:5">
      <c r="A4384" s="11">
        <v>1319</v>
      </c>
      <c r="B4384" s="11">
        <v>154</v>
      </c>
      <c r="C4384" t="s">
        <v>5078</v>
      </c>
      <c r="D4384" s="11" t="s">
        <v>5079</v>
      </c>
      <c r="E4384" t="s">
        <v>997</v>
      </c>
    </row>
    <row r="4385" spans="1:5">
      <c r="A4385" s="11">
        <v>4138</v>
      </c>
      <c r="B4385" s="11">
        <v>0</v>
      </c>
      <c r="C4385" t="s">
        <v>11660</v>
      </c>
      <c r="D4385" s="11" t="s">
        <v>11661</v>
      </c>
      <c r="E4385" t="s">
        <v>10391</v>
      </c>
    </row>
    <row r="4386" spans="1:5">
      <c r="A4386" s="11">
        <v>4017</v>
      </c>
      <c r="B4386" s="11">
        <v>1</v>
      </c>
      <c r="C4386" t="s">
        <v>8420</v>
      </c>
      <c r="D4386" s="11" t="s">
        <v>7662</v>
      </c>
      <c r="E4386" t="s">
        <v>1849</v>
      </c>
    </row>
    <row r="4387" spans="1:5">
      <c r="A4387" s="11">
        <v>3612</v>
      </c>
      <c r="B4387" s="11">
        <v>5</v>
      </c>
      <c r="C4387" t="s">
        <v>11662</v>
      </c>
      <c r="D4387" s="11" t="s">
        <v>11663</v>
      </c>
      <c r="E4387" t="s">
        <v>710</v>
      </c>
    </row>
    <row r="4388" spans="1:5">
      <c r="A4388" s="11">
        <v>1098</v>
      </c>
      <c r="B4388" s="11">
        <v>198</v>
      </c>
      <c r="C4388" t="s">
        <v>5080</v>
      </c>
      <c r="D4388" s="11" t="s">
        <v>2369</v>
      </c>
      <c r="E4388" t="s">
        <v>268</v>
      </c>
    </row>
    <row r="4389" spans="1:5">
      <c r="A4389" s="11">
        <v>130</v>
      </c>
      <c r="B4389" s="11">
        <v>1118</v>
      </c>
      <c r="C4389" t="s">
        <v>554</v>
      </c>
      <c r="D4389" s="11" t="s">
        <v>555</v>
      </c>
      <c r="E4389" t="s">
        <v>744</v>
      </c>
    </row>
    <row r="4390" spans="1:5">
      <c r="A4390" s="11">
        <v>3204</v>
      </c>
      <c r="B4390" s="11">
        <v>11</v>
      </c>
      <c r="C4390" t="s">
        <v>8421</v>
      </c>
      <c r="D4390" s="11" t="s">
        <v>4631</v>
      </c>
      <c r="E4390" t="s">
        <v>149</v>
      </c>
    </row>
    <row r="4391" spans="1:5">
      <c r="A4391" s="11">
        <v>1726</v>
      </c>
      <c r="B4391" s="11">
        <v>99</v>
      </c>
      <c r="C4391" t="s">
        <v>5081</v>
      </c>
      <c r="D4391" s="11" t="s">
        <v>5082</v>
      </c>
      <c r="E4391" t="s">
        <v>122</v>
      </c>
    </row>
    <row r="4392" spans="1:5">
      <c r="A4392" s="11">
        <v>1551</v>
      </c>
      <c r="B4392" s="11">
        <v>120</v>
      </c>
      <c r="C4392" t="s">
        <v>8422</v>
      </c>
      <c r="D4392" s="11" t="s">
        <v>3099</v>
      </c>
      <c r="E4392" t="s">
        <v>8423</v>
      </c>
    </row>
    <row r="4393" spans="1:5">
      <c r="A4393" s="11">
        <v>4138</v>
      </c>
      <c r="B4393" s="11">
        <v>0</v>
      </c>
      <c r="C4393" t="s">
        <v>11664</v>
      </c>
      <c r="D4393" s="11" t="s">
        <v>10614</v>
      </c>
      <c r="E4393" t="s">
        <v>996</v>
      </c>
    </row>
    <row r="4394" spans="1:5">
      <c r="A4394" s="11">
        <v>4138</v>
      </c>
      <c r="B4394" s="11">
        <v>0</v>
      </c>
      <c r="C4394" t="s">
        <v>11665</v>
      </c>
      <c r="D4394" s="11" t="s">
        <v>9100</v>
      </c>
      <c r="E4394" t="s">
        <v>169</v>
      </c>
    </row>
    <row r="4395" spans="1:5">
      <c r="A4395" s="11">
        <v>612</v>
      </c>
      <c r="B4395" s="11">
        <v>402</v>
      </c>
      <c r="C4395" t="s">
        <v>11666</v>
      </c>
      <c r="D4395" s="11" t="s">
        <v>1919</v>
      </c>
      <c r="E4395" t="s">
        <v>743</v>
      </c>
    </row>
    <row r="4396" spans="1:5">
      <c r="A4396" s="11">
        <v>76</v>
      </c>
      <c r="B4396" s="11">
        <v>1332</v>
      </c>
      <c r="C4396" t="s">
        <v>556</v>
      </c>
      <c r="D4396" s="11" t="s">
        <v>535</v>
      </c>
      <c r="E4396" t="s">
        <v>122</v>
      </c>
    </row>
    <row r="4397" spans="1:5">
      <c r="A4397" s="11">
        <v>161</v>
      </c>
      <c r="B4397" s="11">
        <v>1036</v>
      </c>
      <c r="C4397" t="s">
        <v>557</v>
      </c>
      <c r="D4397" s="11" t="s">
        <v>558</v>
      </c>
      <c r="E4397" t="s">
        <v>130</v>
      </c>
    </row>
    <row r="4398" spans="1:5">
      <c r="A4398" s="11">
        <v>1673</v>
      </c>
      <c r="B4398" s="11">
        <v>103</v>
      </c>
      <c r="C4398" t="s">
        <v>559</v>
      </c>
      <c r="D4398" s="11" t="s">
        <v>428</v>
      </c>
      <c r="E4398" t="s">
        <v>745</v>
      </c>
    </row>
    <row r="4399" spans="1:5">
      <c r="A4399" s="11">
        <v>2997</v>
      </c>
      <c r="B4399" s="11">
        <v>17</v>
      </c>
      <c r="C4399" t="s">
        <v>5083</v>
      </c>
      <c r="D4399" s="11" t="s">
        <v>5084</v>
      </c>
      <c r="E4399" t="s">
        <v>1232</v>
      </c>
    </row>
    <row r="4400" spans="1:5">
      <c r="A4400" s="11">
        <v>363</v>
      </c>
      <c r="B4400" s="11">
        <v>638</v>
      </c>
      <c r="C4400" t="s">
        <v>1913</v>
      </c>
      <c r="D4400" s="11" t="s">
        <v>5085</v>
      </c>
      <c r="E4400" t="s">
        <v>122</v>
      </c>
    </row>
    <row r="4401" spans="1:5">
      <c r="A4401" s="11">
        <v>4138</v>
      </c>
      <c r="B4401" s="11">
        <v>0</v>
      </c>
      <c r="C4401" t="s">
        <v>11667</v>
      </c>
      <c r="D4401" s="11" t="s">
        <v>5555</v>
      </c>
      <c r="E4401" t="s">
        <v>952</v>
      </c>
    </row>
    <row r="4402" spans="1:5">
      <c r="A4402" s="11">
        <v>737</v>
      </c>
      <c r="B4402" s="11">
        <v>322</v>
      </c>
      <c r="C4402" t="s">
        <v>5086</v>
      </c>
      <c r="D4402" s="11" t="s">
        <v>4502</v>
      </c>
      <c r="E4402" t="s">
        <v>133</v>
      </c>
    </row>
    <row r="4403" spans="1:5">
      <c r="A4403" s="11">
        <v>4138</v>
      </c>
      <c r="B4403" s="11">
        <v>0</v>
      </c>
      <c r="C4403" t="s">
        <v>8424</v>
      </c>
      <c r="D4403" s="11" t="s">
        <v>3032</v>
      </c>
      <c r="E4403" t="s">
        <v>843</v>
      </c>
    </row>
    <row r="4404" spans="1:5">
      <c r="A4404" s="11">
        <v>4138</v>
      </c>
      <c r="B4404" s="11">
        <v>0</v>
      </c>
      <c r="C4404" t="s">
        <v>8425</v>
      </c>
      <c r="D4404" s="11" t="s">
        <v>2201</v>
      </c>
      <c r="E4404" t="s">
        <v>128</v>
      </c>
    </row>
    <row r="4405" spans="1:5">
      <c r="A4405" s="11">
        <v>981</v>
      </c>
      <c r="B4405" s="11">
        <v>227</v>
      </c>
      <c r="C4405" t="s">
        <v>5087</v>
      </c>
      <c r="D4405" s="11" t="s">
        <v>848</v>
      </c>
      <c r="E4405" t="s">
        <v>142</v>
      </c>
    </row>
    <row r="4406" spans="1:5">
      <c r="A4406" s="11">
        <v>2592</v>
      </c>
      <c r="B4406" s="11">
        <v>31</v>
      </c>
      <c r="C4406" t="s">
        <v>5088</v>
      </c>
      <c r="D4406" s="11" t="s">
        <v>5089</v>
      </c>
      <c r="E4406" t="s">
        <v>1430</v>
      </c>
    </row>
    <row r="4407" spans="1:5">
      <c r="A4407" s="11">
        <v>2957</v>
      </c>
      <c r="B4407" s="11">
        <v>18</v>
      </c>
      <c r="C4407" t="s">
        <v>5090</v>
      </c>
      <c r="D4407" s="11" t="s">
        <v>2116</v>
      </c>
      <c r="E4407" t="s">
        <v>1430</v>
      </c>
    </row>
    <row r="4408" spans="1:5">
      <c r="A4408" s="11">
        <v>4138</v>
      </c>
      <c r="B4408" s="11">
        <v>0</v>
      </c>
      <c r="C4408" t="s">
        <v>11668</v>
      </c>
      <c r="D4408" s="11" t="s">
        <v>1759</v>
      </c>
      <c r="E4408" t="s">
        <v>145</v>
      </c>
    </row>
    <row r="4409" spans="1:5">
      <c r="A4409" s="11">
        <v>3118</v>
      </c>
      <c r="B4409" s="11">
        <v>13</v>
      </c>
      <c r="C4409" t="s">
        <v>11669</v>
      </c>
      <c r="D4409" s="11" t="s">
        <v>2701</v>
      </c>
      <c r="E4409" t="s">
        <v>997</v>
      </c>
    </row>
    <row r="4410" spans="1:5">
      <c r="A4410" s="11">
        <v>4138</v>
      </c>
      <c r="B4410" s="11">
        <v>0</v>
      </c>
      <c r="C4410" t="s">
        <v>5092</v>
      </c>
      <c r="D4410" s="11" t="s">
        <v>5093</v>
      </c>
      <c r="E4410" t="s">
        <v>814</v>
      </c>
    </row>
    <row r="4411" spans="1:5">
      <c r="A4411" s="11">
        <v>3386</v>
      </c>
      <c r="B4411" s="11">
        <v>8</v>
      </c>
      <c r="C4411" t="s">
        <v>11670</v>
      </c>
      <c r="D4411" s="11" t="s">
        <v>4053</v>
      </c>
      <c r="E4411" t="s">
        <v>138</v>
      </c>
    </row>
    <row r="4412" spans="1:5">
      <c r="A4412" s="11">
        <v>364</v>
      </c>
      <c r="B4412" s="11">
        <v>637</v>
      </c>
      <c r="C4412" t="s">
        <v>5094</v>
      </c>
      <c r="D4412" s="11" t="s">
        <v>4209</v>
      </c>
      <c r="E4412" t="s">
        <v>1001</v>
      </c>
    </row>
    <row r="4413" spans="1:5">
      <c r="A4413" s="11">
        <v>3896</v>
      </c>
      <c r="B4413" s="11">
        <v>2</v>
      </c>
      <c r="C4413" t="s">
        <v>8426</v>
      </c>
      <c r="D4413" s="11" t="s">
        <v>8427</v>
      </c>
      <c r="E4413" t="s">
        <v>270</v>
      </c>
    </row>
    <row r="4414" spans="1:5">
      <c r="A4414" s="11">
        <v>2665</v>
      </c>
      <c r="B4414" s="11">
        <v>28</v>
      </c>
      <c r="C4414" t="s">
        <v>11671</v>
      </c>
      <c r="D4414" s="11" t="s">
        <v>2459</v>
      </c>
      <c r="E4414" t="s">
        <v>11348</v>
      </c>
    </row>
    <row r="4415" spans="1:5">
      <c r="A4415" s="11">
        <v>4138</v>
      </c>
      <c r="B4415" s="11">
        <v>0</v>
      </c>
      <c r="C4415" t="s">
        <v>5095</v>
      </c>
      <c r="D4415" s="11" t="s">
        <v>5096</v>
      </c>
      <c r="E4415" t="s">
        <v>1430</v>
      </c>
    </row>
    <row r="4416" spans="1:5">
      <c r="A4416" s="11">
        <v>3809</v>
      </c>
      <c r="B4416" s="11">
        <v>3</v>
      </c>
      <c r="C4416" t="s">
        <v>5097</v>
      </c>
      <c r="D4416" s="11" t="s">
        <v>4740</v>
      </c>
      <c r="E4416" t="s">
        <v>190</v>
      </c>
    </row>
    <row r="4417" spans="1:5">
      <c r="A4417" s="11">
        <v>1055</v>
      </c>
      <c r="B4417" s="11">
        <v>206</v>
      </c>
      <c r="C4417" t="s">
        <v>5098</v>
      </c>
      <c r="D4417" s="11" t="s">
        <v>5099</v>
      </c>
      <c r="E4417" t="s">
        <v>4077</v>
      </c>
    </row>
    <row r="4418" spans="1:5">
      <c r="A4418" s="11">
        <v>4138</v>
      </c>
      <c r="B4418" s="11">
        <v>0</v>
      </c>
      <c r="C4418" t="s">
        <v>11672</v>
      </c>
      <c r="D4418" s="11" t="s">
        <v>8601</v>
      </c>
      <c r="E4418" t="s">
        <v>997</v>
      </c>
    </row>
    <row r="4419" spans="1:5">
      <c r="A4419" s="11">
        <v>3709</v>
      </c>
      <c r="B4419" s="11">
        <v>4</v>
      </c>
      <c r="C4419" t="s">
        <v>11673</v>
      </c>
      <c r="D4419" s="11" t="s">
        <v>4303</v>
      </c>
      <c r="E4419" t="s">
        <v>1079</v>
      </c>
    </row>
    <row r="4420" spans="1:5">
      <c r="A4420" s="11">
        <v>269</v>
      </c>
      <c r="B4420" s="11">
        <v>802</v>
      </c>
      <c r="C4420" t="s">
        <v>11674</v>
      </c>
      <c r="D4420" s="11" t="s">
        <v>11675</v>
      </c>
      <c r="E4420" t="s">
        <v>8711</v>
      </c>
    </row>
    <row r="4421" spans="1:5">
      <c r="A4421" s="11">
        <v>862</v>
      </c>
      <c r="B4421" s="11">
        <v>271</v>
      </c>
      <c r="C4421" t="s">
        <v>5100</v>
      </c>
      <c r="D4421" s="11" t="s">
        <v>5391</v>
      </c>
      <c r="E4421" t="s">
        <v>710</v>
      </c>
    </row>
    <row r="4422" spans="1:5">
      <c r="A4422" s="11">
        <v>3809</v>
      </c>
      <c r="B4422" s="11">
        <v>3</v>
      </c>
      <c r="C4422" t="s">
        <v>8428</v>
      </c>
      <c r="D4422" s="11" t="s">
        <v>7250</v>
      </c>
      <c r="E4422" t="s">
        <v>1688</v>
      </c>
    </row>
    <row r="4423" spans="1:5">
      <c r="A4423" s="11">
        <v>1003</v>
      </c>
      <c r="B4423" s="11">
        <v>219</v>
      </c>
      <c r="C4423" t="s">
        <v>11676</v>
      </c>
      <c r="D4423" s="11" t="s">
        <v>11677</v>
      </c>
      <c r="E4423" t="s">
        <v>129</v>
      </c>
    </row>
    <row r="4424" spans="1:5">
      <c r="A4424" s="11">
        <v>3386</v>
      </c>
      <c r="B4424" s="11">
        <v>8</v>
      </c>
      <c r="C4424" t="s">
        <v>11678</v>
      </c>
      <c r="D4424" s="11" t="s">
        <v>11679</v>
      </c>
      <c r="E4424" t="s">
        <v>10492</v>
      </c>
    </row>
    <row r="4425" spans="1:5">
      <c r="A4425" s="11">
        <v>1026</v>
      </c>
      <c r="B4425" s="11">
        <v>213</v>
      </c>
      <c r="C4425" t="s">
        <v>11680</v>
      </c>
      <c r="D4425" s="11" t="s">
        <v>11681</v>
      </c>
      <c r="E4425" t="s">
        <v>127</v>
      </c>
    </row>
    <row r="4426" spans="1:5">
      <c r="A4426" s="11">
        <v>3386</v>
      </c>
      <c r="B4426" s="11">
        <v>8</v>
      </c>
      <c r="C4426" t="s">
        <v>8429</v>
      </c>
      <c r="D4426" s="11" t="s">
        <v>2037</v>
      </c>
      <c r="E4426" t="s">
        <v>162</v>
      </c>
    </row>
    <row r="4427" spans="1:5">
      <c r="A4427" s="11">
        <v>2609</v>
      </c>
      <c r="B4427" s="11">
        <v>30</v>
      </c>
      <c r="C4427" t="s">
        <v>11682</v>
      </c>
      <c r="D4427" s="11" t="s">
        <v>4526</v>
      </c>
      <c r="E4427" t="s">
        <v>139</v>
      </c>
    </row>
    <row r="4428" spans="1:5">
      <c r="A4428" s="11">
        <v>3078</v>
      </c>
      <c r="B4428" s="11">
        <v>14</v>
      </c>
      <c r="C4428" t="s">
        <v>11683</v>
      </c>
      <c r="D4428" s="11" t="s">
        <v>3006</v>
      </c>
      <c r="E4428" t="s">
        <v>997</v>
      </c>
    </row>
    <row r="4429" spans="1:5">
      <c r="A4429" s="11">
        <v>1726</v>
      </c>
      <c r="B4429" s="11">
        <v>99</v>
      </c>
      <c r="C4429" t="s">
        <v>5101</v>
      </c>
      <c r="D4429" s="11" t="s">
        <v>2337</v>
      </c>
      <c r="E4429" t="s">
        <v>124</v>
      </c>
    </row>
    <row r="4430" spans="1:5">
      <c r="A4430" s="11">
        <v>396</v>
      </c>
      <c r="B4430" s="11">
        <v>602</v>
      </c>
      <c r="C4430" t="s">
        <v>560</v>
      </c>
      <c r="D4430" s="11" t="s">
        <v>870</v>
      </c>
      <c r="E4430" t="s">
        <v>539</v>
      </c>
    </row>
    <row r="4431" spans="1:5">
      <c r="A4431" s="11">
        <v>4138</v>
      </c>
      <c r="B4431" s="11">
        <v>0</v>
      </c>
      <c r="C4431" t="s">
        <v>11684</v>
      </c>
      <c r="D4431" s="11" t="s">
        <v>9505</v>
      </c>
      <c r="E4431" t="s">
        <v>1599</v>
      </c>
    </row>
    <row r="4432" spans="1:5">
      <c r="A4432" s="11">
        <v>2177</v>
      </c>
      <c r="B4432" s="11">
        <v>57</v>
      </c>
      <c r="C4432" t="s">
        <v>5102</v>
      </c>
      <c r="D4432" s="11" t="s">
        <v>5103</v>
      </c>
      <c r="E4432" t="s">
        <v>132</v>
      </c>
    </row>
    <row r="4433" spans="1:5">
      <c r="A4433" s="11">
        <v>4017</v>
      </c>
      <c r="B4433" s="11">
        <v>1</v>
      </c>
      <c r="C4433" t="s">
        <v>11685</v>
      </c>
      <c r="D4433" s="11" t="s">
        <v>5756</v>
      </c>
      <c r="E4433" t="s">
        <v>755</v>
      </c>
    </row>
    <row r="4434" spans="1:5">
      <c r="A4434" s="11">
        <v>299</v>
      </c>
      <c r="B4434" s="11">
        <v>742</v>
      </c>
      <c r="C4434" t="s">
        <v>11686</v>
      </c>
      <c r="D4434" s="11" t="s">
        <v>11687</v>
      </c>
      <c r="E4434" t="s">
        <v>184</v>
      </c>
    </row>
    <row r="4435" spans="1:5">
      <c r="A4435" s="11">
        <v>2665</v>
      </c>
      <c r="B4435" s="11">
        <v>28</v>
      </c>
      <c r="C4435" t="s">
        <v>8430</v>
      </c>
      <c r="D4435" s="11" t="s">
        <v>2060</v>
      </c>
      <c r="E4435" t="s">
        <v>1826</v>
      </c>
    </row>
    <row r="4436" spans="1:5">
      <c r="A4436" s="11">
        <v>4138</v>
      </c>
      <c r="B4436" s="11">
        <v>0</v>
      </c>
      <c r="C4436" t="s">
        <v>5105</v>
      </c>
      <c r="D4436" s="11" t="s">
        <v>2531</v>
      </c>
      <c r="E4436" t="s">
        <v>130</v>
      </c>
    </row>
    <row r="4437" spans="1:5">
      <c r="A4437" s="11">
        <v>1003</v>
      </c>
      <c r="B4437" s="11">
        <v>219</v>
      </c>
      <c r="C4437" t="s">
        <v>5106</v>
      </c>
      <c r="D4437" s="11" t="s">
        <v>2388</v>
      </c>
      <c r="E4437" t="s">
        <v>122</v>
      </c>
    </row>
    <row r="4438" spans="1:5">
      <c r="A4438" s="11">
        <v>258</v>
      </c>
      <c r="B4438" s="11">
        <v>820</v>
      </c>
      <c r="C4438" t="s">
        <v>1574</v>
      </c>
      <c r="D4438" s="11" t="s">
        <v>1575</v>
      </c>
      <c r="E4438" t="s">
        <v>122</v>
      </c>
    </row>
    <row r="4439" spans="1:5">
      <c r="A4439" s="11">
        <v>3896</v>
      </c>
      <c r="B4439" s="11">
        <v>2</v>
      </c>
      <c r="C4439" t="s">
        <v>11688</v>
      </c>
      <c r="D4439" s="11" t="s">
        <v>3882</v>
      </c>
      <c r="E4439" t="s">
        <v>997</v>
      </c>
    </row>
    <row r="4440" spans="1:5">
      <c r="A4440" s="11">
        <v>4138</v>
      </c>
      <c r="B4440" s="11">
        <v>0</v>
      </c>
      <c r="C4440" t="s">
        <v>11689</v>
      </c>
      <c r="D4440" s="11" t="s">
        <v>11690</v>
      </c>
      <c r="E4440" t="s">
        <v>122</v>
      </c>
    </row>
    <row r="4441" spans="1:5">
      <c r="A4441" s="11">
        <v>401</v>
      </c>
      <c r="B4441" s="11">
        <v>600</v>
      </c>
      <c r="C4441" t="s">
        <v>1730</v>
      </c>
      <c r="D4441" s="11" t="s">
        <v>156</v>
      </c>
      <c r="E4441" t="s">
        <v>750</v>
      </c>
    </row>
    <row r="4442" spans="1:5">
      <c r="A4442" s="11">
        <v>4017</v>
      </c>
      <c r="B4442" s="11">
        <v>1</v>
      </c>
      <c r="C4442" t="s">
        <v>8431</v>
      </c>
      <c r="D4442" s="11" t="s">
        <v>7702</v>
      </c>
      <c r="E4442" t="s">
        <v>122</v>
      </c>
    </row>
    <row r="4443" spans="1:5">
      <c r="A4443" s="11">
        <v>482</v>
      </c>
      <c r="B4443" s="11">
        <v>511</v>
      </c>
      <c r="C4443" t="s">
        <v>5107</v>
      </c>
      <c r="D4443" s="11" t="s">
        <v>1625</v>
      </c>
      <c r="E4443" t="s">
        <v>169</v>
      </c>
    </row>
    <row r="4444" spans="1:5">
      <c r="A4444" s="11">
        <v>2957</v>
      </c>
      <c r="B4444" s="11">
        <v>18</v>
      </c>
      <c r="C4444" t="s">
        <v>8432</v>
      </c>
      <c r="D4444" s="11" t="s">
        <v>8433</v>
      </c>
      <c r="E4444" t="s">
        <v>993</v>
      </c>
    </row>
    <row r="4445" spans="1:5">
      <c r="A4445" s="11">
        <v>3078</v>
      </c>
      <c r="B4445" s="11">
        <v>14</v>
      </c>
      <c r="C4445" t="s">
        <v>8434</v>
      </c>
      <c r="D4445" s="11" t="s">
        <v>4049</v>
      </c>
      <c r="E4445" t="s">
        <v>140</v>
      </c>
    </row>
    <row r="4446" spans="1:5">
      <c r="A4446" s="11">
        <v>39</v>
      </c>
      <c r="B4446" s="11">
        <v>1543</v>
      </c>
      <c r="C4446" t="s">
        <v>636</v>
      </c>
      <c r="D4446" s="11" t="s">
        <v>68</v>
      </c>
      <c r="E4446" t="s">
        <v>133</v>
      </c>
    </row>
    <row r="4447" spans="1:5">
      <c r="A4447" s="11">
        <v>3518</v>
      </c>
      <c r="B4447" s="11">
        <v>6</v>
      </c>
      <c r="C4447" t="s">
        <v>8435</v>
      </c>
      <c r="D4447" s="11" t="s">
        <v>4584</v>
      </c>
      <c r="E4447" t="s">
        <v>1079</v>
      </c>
    </row>
    <row r="4448" spans="1:5">
      <c r="A4448" s="11">
        <v>2639</v>
      </c>
      <c r="B4448" s="11">
        <v>29</v>
      </c>
      <c r="C4448" t="s">
        <v>8436</v>
      </c>
      <c r="D4448" s="11" t="s">
        <v>2351</v>
      </c>
      <c r="E4448" t="s">
        <v>1650</v>
      </c>
    </row>
    <row r="4449" spans="1:5">
      <c r="A4449" s="11">
        <v>599</v>
      </c>
      <c r="B4449" s="11">
        <v>411</v>
      </c>
      <c r="C4449" t="s">
        <v>5108</v>
      </c>
      <c r="D4449" s="11" t="s">
        <v>3772</v>
      </c>
      <c r="E4449" t="s">
        <v>1134</v>
      </c>
    </row>
    <row r="4450" spans="1:5">
      <c r="A4450" s="11">
        <v>3445</v>
      </c>
      <c r="B4450" s="11">
        <v>7</v>
      </c>
      <c r="C4450" t="s">
        <v>11691</v>
      </c>
      <c r="D4450" s="11" t="s">
        <v>2760</v>
      </c>
      <c r="E4450" t="s">
        <v>2095</v>
      </c>
    </row>
    <row r="4451" spans="1:5">
      <c r="A4451" s="11">
        <v>3896</v>
      </c>
      <c r="B4451" s="11">
        <v>2</v>
      </c>
      <c r="C4451" t="s">
        <v>8437</v>
      </c>
      <c r="D4451" s="11" t="s">
        <v>2506</v>
      </c>
      <c r="E4451" t="s">
        <v>407</v>
      </c>
    </row>
    <row r="4452" spans="1:5">
      <c r="A4452" s="11">
        <v>2693</v>
      </c>
      <c r="B4452" s="11">
        <v>27</v>
      </c>
      <c r="C4452" t="s">
        <v>8438</v>
      </c>
      <c r="D4452" s="11" t="s">
        <v>5269</v>
      </c>
      <c r="E4452" t="s">
        <v>407</v>
      </c>
    </row>
    <row r="4453" spans="1:5">
      <c r="A4453" s="11">
        <v>4138</v>
      </c>
      <c r="B4453" s="11">
        <v>0</v>
      </c>
      <c r="C4453" t="s">
        <v>11692</v>
      </c>
      <c r="D4453" s="11" t="s">
        <v>3856</v>
      </c>
      <c r="E4453" t="s">
        <v>169</v>
      </c>
    </row>
    <row r="4454" spans="1:5">
      <c r="A4454" s="11">
        <v>4138</v>
      </c>
      <c r="B4454" s="11">
        <v>0</v>
      </c>
      <c r="C4454" t="s">
        <v>11693</v>
      </c>
      <c r="D4454" s="11" t="s">
        <v>11694</v>
      </c>
      <c r="E4454" t="s">
        <v>122</v>
      </c>
    </row>
    <row r="4455" spans="1:5">
      <c r="A4455" s="11">
        <v>4138</v>
      </c>
      <c r="B4455" s="11">
        <v>0</v>
      </c>
      <c r="C4455" t="s">
        <v>11695</v>
      </c>
      <c r="D4455" s="11" t="s">
        <v>2599</v>
      </c>
      <c r="E4455" t="s">
        <v>744</v>
      </c>
    </row>
    <row r="4456" spans="1:5">
      <c r="A4456" s="11">
        <v>692</v>
      </c>
      <c r="B4456" s="11">
        <v>345</v>
      </c>
      <c r="C4456" t="s">
        <v>5110</v>
      </c>
      <c r="D4456" s="11" t="s">
        <v>5111</v>
      </c>
      <c r="E4456" t="s">
        <v>143</v>
      </c>
    </row>
    <row r="4457" spans="1:5">
      <c r="A4457" s="11">
        <v>4138</v>
      </c>
      <c r="B4457" s="11">
        <v>0</v>
      </c>
      <c r="C4457" t="s">
        <v>11696</v>
      </c>
      <c r="D4457" s="11" t="s">
        <v>8362</v>
      </c>
      <c r="E4457" t="s">
        <v>997</v>
      </c>
    </row>
    <row r="4458" spans="1:5">
      <c r="A4458" s="11">
        <v>1726</v>
      </c>
      <c r="B4458" s="11">
        <v>99</v>
      </c>
      <c r="C4458" t="s">
        <v>5112</v>
      </c>
      <c r="D4458" s="11" t="s">
        <v>5113</v>
      </c>
      <c r="E4458" t="s">
        <v>130</v>
      </c>
    </row>
    <row r="4459" spans="1:5">
      <c r="A4459" s="11">
        <v>682</v>
      </c>
      <c r="B4459" s="11">
        <v>353</v>
      </c>
      <c r="C4459" t="s">
        <v>8439</v>
      </c>
      <c r="D4459" s="11" t="s">
        <v>5115</v>
      </c>
      <c r="E4459" t="s">
        <v>1330</v>
      </c>
    </row>
    <row r="4460" spans="1:5">
      <c r="A4460" s="11">
        <v>790</v>
      </c>
      <c r="B4460" s="11">
        <v>298</v>
      </c>
      <c r="C4460" t="s">
        <v>638</v>
      </c>
      <c r="D4460" s="11" t="s">
        <v>5114</v>
      </c>
      <c r="E4460" t="s">
        <v>162</v>
      </c>
    </row>
    <row r="4461" spans="1:5">
      <c r="A4461" s="11">
        <v>4138</v>
      </c>
      <c r="B4461" s="11">
        <v>0</v>
      </c>
      <c r="C4461" t="s">
        <v>11697</v>
      </c>
      <c r="D4461" s="11" t="s">
        <v>7867</v>
      </c>
      <c r="E4461" t="s">
        <v>124</v>
      </c>
    </row>
    <row r="4462" spans="1:5">
      <c r="A4462" s="11">
        <v>2693</v>
      </c>
      <c r="B4462" s="11">
        <v>27</v>
      </c>
      <c r="C4462" t="s">
        <v>11698</v>
      </c>
      <c r="D4462" s="11" t="s">
        <v>8661</v>
      </c>
      <c r="E4462" t="s">
        <v>10503</v>
      </c>
    </row>
    <row r="4463" spans="1:5">
      <c r="A4463" s="11">
        <v>2888</v>
      </c>
      <c r="B4463" s="11">
        <v>20</v>
      </c>
      <c r="C4463" t="s">
        <v>11699</v>
      </c>
      <c r="D4463" s="11" t="s">
        <v>7270</v>
      </c>
      <c r="E4463" t="s">
        <v>10662</v>
      </c>
    </row>
    <row r="4464" spans="1:5">
      <c r="A4464" s="11">
        <v>3255</v>
      </c>
      <c r="B4464" s="11">
        <v>10</v>
      </c>
      <c r="C4464" t="s">
        <v>11700</v>
      </c>
      <c r="D4464" s="11" t="s">
        <v>4463</v>
      </c>
      <c r="E4464" t="s">
        <v>130</v>
      </c>
    </row>
    <row r="4465" spans="1:5">
      <c r="A4465" s="11">
        <v>1452</v>
      </c>
      <c r="B4465" s="11">
        <v>134</v>
      </c>
      <c r="C4465" t="s">
        <v>5116</v>
      </c>
      <c r="D4465" s="11" t="s">
        <v>4532</v>
      </c>
      <c r="E4465" t="s">
        <v>2924</v>
      </c>
    </row>
    <row r="4466" spans="1:5">
      <c r="A4466" s="11">
        <v>4138</v>
      </c>
      <c r="B4466" s="11">
        <v>0</v>
      </c>
      <c r="C4466" t="s">
        <v>5117</v>
      </c>
      <c r="D4466" s="11" t="s">
        <v>5118</v>
      </c>
      <c r="E4466" t="s">
        <v>2195</v>
      </c>
    </row>
    <row r="4467" spans="1:5">
      <c r="A4467" s="11">
        <v>2068</v>
      </c>
      <c r="B4467" s="11">
        <v>66</v>
      </c>
      <c r="C4467" t="s">
        <v>5119</v>
      </c>
      <c r="D4467" s="11" t="s">
        <v>2194</v>
      </c>
      <c r="E4467" t="s">
        <v>145</v>
      </c>
    </row>
    <row r="4468" spans="1:5">
      <c r="A4468" s="11">
        <v>2693</v>
      </c>
      <c r="B4468" s="11">
        <v>27</v>
      </c>
      <c r="C4468" t="s">
        <v>5120</v>
      </c>
      <c r="D4468" s="11" t="s">
        <v>4081</v>
      </c>
      <c r="E4468" t="s">
        <v>1262</v>
      </c>
    </row>
    <row r="4469" spans="1:5">
      <c r="A4469" s="11">
        <v>868</v>
      </c>
      <c r="B4469" s="11">
        <v>268</v>
      </c>
      <c r="C4469" t="s">
        <v>639</v>
      </c>
      <c r="D4469" s="11" t="s">
        <v>640</v>
      </c>
      <c r="E4469" t="s">
        <v>130</v>
      </c>
    </row>
    <row r="4470" spans="1:5">
      <c r="A4470" s="11">
        <v>3518</v>
      </c>
      <c r="B4470" s="11">
        <v>6</v>
      </c>
      <c r="C4470" t="s">
        <v>5121</v>
      </c>
      <c r="D4470" s="11" t="s">
        <v>3015</v>
      </c>
      <c r="E4470" t="s">
        <v>1464</v>
      </c>
    </row>
    <row r="4471" spans="1:5">
      <c r="A4471" s="11">
        <v>1205</v>
      </c>
      <c r="B4471" s="11">
        <v>177</v>
      </c>
      <c r="C4471" t="s">
        <v>5123</v>
      </c>
      <c r="D4471" s="11" t="s">
        <v>3504</v>
      </c>
      <c r="E4471" t="s">
        <v>123</v>
      </c>
    </row>
    <row r="4472" spans="1:5">
      <c r="A4472" s="11">
        <v>3518</v>
      </c>
      <c r="B4472" s="11">
        <v>6</v>
      </c>
      <c r="C4472" t="s">
        <v>11701</v>
      </c>
      <c r="D4472" s="11" t="s">
        <v>8682</v>
      </c>
      <c r="E4472" t="s">
        <v>997</v>
      </c>
    </row>
    <row r="4473" spans="1:5">
      <c r="A4473" s="11">
        <v>1108</v>
      </c>
      <c r="B4473" s="11">
        <v>197</v>
      </c>
      <c r="C4473" t="s">
        <v>5124</v>
      </c>
      <c r="D4473" s="11" t="s">
        <v>1670</v>
      </c>
      <c r="E4473" t="s">
        <v>1428</v>
      </c>
    </row>
    <row r="4474" spans="1:5">
      <c r="A4474" s="11">
        <v>3204</v>
      </c>
      <c r="B4474" s="11">
        <v>11</v>
      </c>
      <c r="C4474" t="s">
        <v>11702</v>
      </c>
      <c r="D4474" s="11" t="s">
        <v>11703</v>
      </c>
      <c r="E4474" t="s">
        <v>128</v>
      </c>
    </row>
    <row r="4475" spans="1:5">
      <c r="A4475" s="11">
        <v>3809</v>
      </c>
      <c r="B4475" s="11">
        <v>3</v>
      </c>
      <c r="C4475" t="s">
        <v>11704</v>
      </c>
      <c r="D4475" s="11" t="s">
        <v>5933</v>
      </c>
      <c r="E4475" t="s">
        <v>997</v>
      </c>
    </row>
    <row r="4476" spans="1:5">
      <c r="A4476" s="11">
        <v>3386</v>
      </c>
      <c r="B4476" s="11">
        <v>8</v>
      </c>
      <c r="C4476" t="s">
        <v>5125</v>
      </c>
      <c r="D4476" s="11" t="s">
        <v>4818</v>
      </c>
      <c r="E4476" t="s">
        <v>997</v>
      </c>
    </row>
    <row r="4477" spans="1:5">
      <c r="A4477" s="11">
        <v>711</v>
      </c>
      <c r="B4477" s="11">
        <v>335</v>
      </c>
      <c r="C4477" t="s">
        <v>8440</v>
      </c>
      <c r="D4477" s="11" t="s">
        <v>8441</v>
      </c>
      <c r="E4477" t="s">
        <v>11705</v>
      </c>
    </row>
    <row r="4478" spans="1:5">
      <c r="A4478" s="11">
        <v>3445</v>
      </c>
      <c r="B4478" s="11">
        <v>7</v>
      </c>
      <c r="C4478" t="s">
        <v>11706</v>
      </c>
      <c r="D4478" s="11" t="s">
        <v>6227</v>
      </c>
      <c r="E4478" t="s">
        <v>128</v>
      </c>
    </row>
    <row r="4479" spans="1:5">
      <c r="A4479" s="11">
        <v>902</v>
      </c>
      <c r="B4479" s="11">
        <v>253</v>
      </c>
      <c r="C4479" t="s">
        <v>8442</v>
      </c>
      <c r="D4479" s="11" t="s">
        <v>8443</v>
      </c>
      <c r="E4479" t="s">
        <v>5130</v>
      </c>
    </row>
    <row r="4480" spans="1:5">
      <c r="A4480" s="11">
        <v>1016</v>
      </c>
      <c r="B4480" s="11">
        <v>216</v>
      </c>
      <c r="C4480" t="s">
        <v>5126</v>
      </c>
      <c r="D4480" s="11" t="s">
        <v>5127</v>
      </c>
      <c r="E4480" t="s">
        <v>756</v>
      </c>
    </row>
    <row r="4481" spans="1:5">
      <c r="A4481" s="11">
        <v>451</v>
      </c>
      <c r="B4481" s="11">
        <v>542</v>
      </c>
      <c r="C4481" t="s">
        <v>5128</v>
      </c>
      <c r="D4481" s="11" t="s">
        <v>5129</v>
      </c>
      <c r="E4481" t="s">
        <v>133</v>
      </c>
    </row>
    <row r="4482" spans="1:5">
      <c r="A4482" s="11">
        <v>415</v>
      </c>
      <c r="B4482" s="11">
        <v>581</v>
      </c>
      <c r="C4482" t="s">
        <v>5131</v>
      </c>
      <c r="D4482" s="11" t="s">
        <v>1435</v>
      </c>
      <c r="E4482" t="s">
        <v>1095</v>
      </c>
    </row>
    <row r="4483" spans="1:5">
      <c r="A4483" s="11">
        <v>721</v>
      </c>
      <c r="B4483" s="11">
        <v>330</v>
      </c>
      <c r="C4483" t="s">
        <v>5132</v>
      </c>
      <c r="D4483" s="11" t="s">
        <v>3971</v>
      </c>
      <c r="E4483" t="s">
        <v>1131</v>
      </c>
    </row>
    <row r="4484" spans="1:5">
      <c r="A4484" s="11">
        <v>946</v>
      </c>
      <c r="B4484" s="11">
        <v>238</v>
      </c>
      <c r="C4484" t="s">
        <v>5133</v>
      </c>
      <c r="D4484" s="11" t="s">
        <v>3629</v>
      </c>
      <c r="E4484" t="s">
        <v>750</v>
      </c>
    </row>
    <row r="4485" spans="1:5">
      <c r="A4485" s="11">
        <v>3809</v>
      </c>
      <c r="B4485" s="11">
        <v>3</v>
      </c>
      <c r="C4485" t="s">
        <v>11707</v>
      </c>
      <c r="D4485" s="11" t="s">
        <v>8232</v>
      </c>
      <c r="E4485" t="s">
        <v>1242</v>
      </c>
    </row>
    <row r="4486" spans="1:5">
      <c r="A4486" s="11">
        <v>4017</v>
      </c>
      <c r="B4486" s="11">
        <v>1</v>
      </c>
      <c r="C4486" t="s">
        <v>11708</v>
      </c>
      <c r="D4486" s="11" t="s">
        <v>2457</v>
      </c>
      <c r="E4486" t="s">
        <v>6690</v>
      </c>
    </row>
    <row r="4487" spans="1:5">
      <c r="A4487" s="11">
        <v>2096</v>
      </c>
      <c r="B4487" s="11">
        <v>64</v>
      </c>
      <c r="C4487" t="s">
        <v>5134</v>
      </c>
      <c r="D4487" s="11" t="s">
        <v>3666</v>
      </c>
      <c r="E4487" t="s">
        <v>133</v>
      </c>
    </row>
    <row r="4488" spans="1:5">
      <c r="A4488" s="11">
        <v>2565</v>
      </c>
      <c r="B4488" s="11">
        <v>32</v>
      </c>
      <c r="C4488" t="s">
        <v>8444</v>
      </c>
      <c r="D4488" s="11" t="s">
        <v>642</v>
      </c>
      <c r="E4488" t="s">
        <v>128</v>
      </c>
    </row>
    <row r="4489" spans="1:5">
      <c r="A4489" s="11">
        <v>3159</v>
      </c>
      <c r="B4489" s="11">
        <v>12</v>
      </c>
      <c r="C4489" t="s">
        <v>11709</v>
      </c>
      <c r="D4489" s="11" t="s">
        <v>11710</v>
      </c>
      <c r="E4489" t="s">
        <v>710</v>
      </c>
    </row>
    <row r="4490" spans="1:5">
      <c r="A4490" s="11">
        <v>2921</v>
      </c>
      <c r="B4490" s="11">
        <v>19</v>
      </c>
      <c r="C4490" t="s">
        <v>5135</v>
      </c>
      <c r="D4490" s="11" t="s">
        <v>5136</v>
      </c>
      <c r="E4490" t="s">
        <v>128</v>
      </c>
    </row>
    <row r="4491" spans="1:5">
      <c r="A4491" s="11">
        <v>1812</v>
      </c>
      <c r="B4491" s="11">
        <v>91</v>
      </c>
      <c r="C4491" t="s">
        <v>5137</v>
      </c>
      <c r="D4491" s="11" t="s">
        <v>3687</v>
      </c>
      <c r="E4491" t="s">
        <v>130</v>
      </c>
    </row>
    <row r="4492" spans="1:5">
      <c r="A4492" s="11">
        <v>4138</v>
      </c>
      <c r="B4492" s="11">
        <v>0</v>
      </c>
      <c r="C4492" t="s">
        <v>5138</v>
      </c>
      <c r="D4492" s="11" t="s">
        <v>5139</v>
      </c>
      <c r="E4492" t="s">
        <v>223</v>
      </c>
    </row>
    <row r="4493" spans="1:5">
      <c r="A4493" s="11">
        <v>3518</v>
      </c>
      <c r="B4493" s="11">
        <v>6</v>
      </c>
      <c r="C4493" t="s">
        <v>11711</v>
      </c>
      <c r="D4493" s="11" t="s">
        <v>11712</v>
      </c>
      <c r="E4493" t="s">
        <v>123</v>
      </c>
    </row>
    <row r="4494" spans="1:5">
      <c r="A4494" s="11">
        <v>1326</v>
      </c>
      <c r="B4494" s="11">
        <v>153</v>
      </c>
      <c r="C4494" t="s">
        <v>5140</v>
      </c>
      <c r="D4494" s="11" t="s">
        <v>5141</v>
      </c>
      <c r="E4494" t="s">
        <v>745</v>
      </c>
    </row>
    <row r="4495" spans="1:5">
      <c r="A4495" s="11">
        <v>411</v>
      </c>
      <c r="B4495" s="11">
        <v>584</v>
      </c>
      <c r="C4495" t="s">
        <v>8445</v>
      </c>
      <c r="D4495" s="11" t="s">
        <v>857</v>
      </c>
      <c r="E4495" t="s">
        <v>130</v>
      </c>
    </row>
    <row r="4496" spans="1:5">
      <c r="A4496" s="11">
        <v>747</v>
      </c>
      <c r="B4496" s="11">
        <v>320</v>
      </c>
      <c r="C4496" t="s">
        <v>5142</v>
      </c>
      <c r="D4496" s="11" t="s">
        <v>2421</v>
      </c>
      <c r="E4496" t="s">
        <v>742</v>
      </c>
    </row>
    <row r="4497" spans="1:5">
      <c r="A4497" s="11">
        <v>868</v>
      </c>
      <c r="B4497" s="11">
        <v>268</v>
      </c>
      <c r="C4497" t="s">
        <v>1731</v>
      </c>
      <c r="D4497" s="11" t="s">
        <v>31</v>
      </c>
      <c r="E4497" t="s">
        <v>123</v>
      </c>
    </row>
    <row r="4498" spans="1:5">
      <c r="A4498" s="11">
        <v>1074</v>
      </c>
      <c r="B4498" s="11">
        <v>204</v>
      </c>
      <c r="C4498" t="s">
        <v>5143</v>
      </c>
      <c r="D4498" s="11" t="s">
        <v>253</v>
      </c>
      <c r="E4498" t="s">
        <v>997</v>
      </c>
    </row>
    <row r="4499" spans="1:5">
      <c r="A4499" s="11">
        <v>3612</v>
      </c>
      <c r="B4499" s="11">
        <v>5</v>
      </c>
      <c r="C4499" t="s">
        <v>11713</v>
      </c>
      <c r="D4499" s="11" t="s">
        <v>3584</v>
      </c>
      <c r="E4499" t="s">
        <v>1342</v>
      </c>
    </row>
    <row r="4500" spans="1:5">
      <c r="A4500" s="11">
        <v>3118</v>
      </c>
      <c r="B4500" s="11">
        <v>13</v>
      </c>
      <c r="C4500" t="s">
        <v>8446</v>
      </c>
      <c r="D4500" s="11" t="s">
        <v>4060</v>
      </c>
      <c r="E4500" t="s">
        <v>740</v>
      </c>
    </row>
    <row r="4501" spans="1:5">
      <c r="A4501" s="11">
        <v>4138</v>
      </c>
      <c r="B4501" s="11">
        <v>0</v>
      </c>
      <c r="C4501" t="s">
        <v>11714</v>
      </c>
      <c r="D4501" s="11" t="s">
        <v>11715</v>
      </c>
      <c r="E4501" t="s">
        <v>10259</v>
      </c>
    </row>
    <row r="4502" spans="1:5">
      <c r="A4502" s="11">
        <v>4138</v>
      </c>
      <c r="B4502" s="11">
        <v>0</v>
      </c>
      <c r="C4502" t="s">
        <v>11716</v>
      </c>
      <c r="D4502" s="11" t="s">
        <v>3445</v>
      </c>
      <c r="E4502" t="s">
        <v>4199</v>
      </c>
    </row>
    <row r="4503" spans="1:5">
      <c r="A4503" s="11">
        <v>844</v>
      </c>
      <c r="B4503" s="11">
        <v>277</v>
      </c>
      <c r="C4503" t="s">
        <v>5145</v>
      </c>
      <c r="D4503" s="11" t="s">
        <v>4627</v>
      </c>
      <c r="E4503" t="s">
        <v>130</v>
      </c>
    </row>
    <row r="4504" spans="1:5">
      <c r="A4504" s="11">
        <v>4138</v>
      </c>
      <c r="B4504" s="11">
        <v>0</v>
      </c>
      <c r="C4504" t="s">
        <v>8447</v>
      </c>
      <c r="D4504" s="11" t="s">
        <v>8448</v>
      </c>
      <c r="E4504" t="s">
        <v>128</v>
      </c>
    </row>
    <row r="4505" spans="1:5">
      <c r="A4505" s="11">
        <v>4138</v>
      </c>
      <c r="B4505" s="11">
        <v>0</v>
      </c>
      <c r="C4505" t="s">
        <v>11717</v>
      </c>
      <c r="D4505" s="11" t="s">
        <v>11718</v>
      </c>
      <c r="E4505" t="s">
        <v>140</v>
      </c>
    </row>
    <row r="4506" spans="1:5">
      <c r="A4506" s="11">
        <v>27</v>
      </c>
      <c r="B4506" s="11">
        <v>1592</v>
      </c>
      <c r="C4506" t="s">
        <v>1732</v>
      </c>
      <c r="D4506" s="11" t="s">
        <v>1694</v>
      </c>
      <c r="E4506" t="s">
        <v>1002</v>
      </c>
    </row>
    <row r="4507" spans="1:5">
      <c r="A4507" s="11">
        <v>3612</v>
      </c>
      <c r="B4507" s="11">
        <v>5</v>
      </c>
      <c r="C4507" t="s">
        <v>11719</v>
      </c>
      <c r="D4507" s="11" t="s">
        <v>4571</v>
      </c>
      <c r="E4507" t="s">
        <v>5147</v>
      </c>
    </row>
    <row r="4508" spans="1:5">
      <c r="A4508" s="11">
        <v>921</v>
      </c>
      <c r="B4508" s="11">
        <v>245</v>
      </c>
      <c r="C4508" t="s">
        <v>5148</v>
      </c>
      <c r="D4508" s="11" t="s">
        <v>5149</v>
      </c>
      <c r="E4508" t="s">
        <v>1131</v>
      </c>
    </row>
    <row r="4509" spans="1:5">
      <c r="A4509" s="11">
        <v>2374</v>
      </c>
      <c r="B4509" s="11">
        <v>43</v>
      </c>
      <c r="C4509" t="s">
        <v>5150</v>
      </c>
      <c r="D4509" s="11" t="s">
        <v>3919</v>
      </c>
      <c r="E4509" t="s">
        <v>124</v>
      </c>
    </row>
    <row r="4510" spans="1:5">
      <c r="A4510" s="11">
        <v>4138</v>
      </c>
      <c r="B4510" s="11">
        <v>0</v>
      </c>
      <c r="C4510" t="s">
        <v>11720</v>
      </c>
      <c r="D4510" s="11" t="s">
        <v>9154</v>
      </c>
      <c r="E4510" t="s">
        <v>175</v>
      </c>
    </row>
    <row r="4511" spans="1:5">
      <c r="A4511" s="11">
        <v>2016</v>
      </c>
      <c r="B4511" s="11">
        <v>71</v>
      </c>
      <c r="C4511" t="s">
        <v>11721</v>
      </c>
      <c r="D4511" s="11" t="s">
        <v>491</v>
      </c>
      <c r="E4511" t="s">
        <v>1285</v>
      </c>
    </row>
    <row r="4512" spans="1:5">
      <c r="A4512" s="11">
        <v>2166</v>
      </c>
      <c r="B4512" s="11">
        <v>58</v>
      </c>
      <c r="C4512" t="s">
        <v>5151</v>
      </c>
      <c r="D4512" s="11" t="s">
        <v>4895</v>
      </c>
      <c r="E4512" t="s">
        <v>224</v>
      </c>
    </row>
    <row r="4513" spans="1:5">
      <c r="A4513" s="11">
        <v>1503</v>
      </c>
      <c r="B4513" s="11">
        <v>125</v>
      </c>
      <c r="C4513" t="s">
        <v>8449</v>
      </c>
      <c r="D4513" s="11" t="s">
        <v>5949</v>
      </c>
      <c r="E4513" t="s">
        <v>165</v>
      </c>
    </row>
    <row r="4514" spans="1:5">
      <c r="A4514" s="11">
        <v>3323</v>
      </c>
      <c r="B4514" s="11">
        <v>9</v>
      </c>
      <c r="C4514" t="s">
        <v>11722</v>
      </c>
      <c r="D4514" s="11" t="s">
        <v>6050</v>
      </c>
      <c r="E4514" t="s">
        <v>10361</v>
      </c>
    </row>
    <row r="4515" spans="1:5">
      <c r="A4515" s="11">
        <v>355</v>
      </c>
      <c r="B4515" s="11">
        <v>645</v>
      </c>
      <c r="C4515" t="s">
        <v>643</v>
      </c>
      <c r="D4515" s="11" t="s">
        <v>644</v>
      </c>
      <c r="E4515" t="s">
        <v>1219</v>
      </c>
    </row>
    <row r="4516" spans="1:5">
      <c r="A4516" s="11">
        <v>721</v>
      </c>
      <c r="B4516" s="11">
        <v>330</v>
      </c>
      <c r="C4516" t="s">
        <v>5153</v>
      </c>
      <c r="D4516" s="11" t="s">
        <v>1726</v>
      </c>
      <c r="E4516" t="s">
        <v>809</v>
      </c>
    </row>
    <row r="4517" spans="1:5">
      <c r="A4517" s="11">
        <v>953</v>
      </c>
      <c r="B4517" s="11">
        <v>236</v>
      </c>
      <c r="C4517" t="s">
        <v>5154</v>
      </c>
      <c r="D4517" s="11" t="s">
        <v>5155</v>
      </c>
      <c r="E4517" t="s">
        <v>2570</v>
      </c>
    </row>
    <row r="4518" spans="1:5">
      <c r="A4518" s="11">
        <v>1055</v>
      </c>
      <c r="B4518" s="11">
        <v>206</v>
      </c>
      <c r="C4518" t="s">
        <v>5156</v>
      </c>
      <c r="D4518" s="11" t="s">
        <v>2253</v>
      </c>
      <c r="E4518" t="s">
        <v>710</v>
      </c>
    </row>
    <row r="4519" spans="1:5">
      <c r="A4519" s="11">
        <v>1438</v>
      </c>
      <c r="B4519" s="11">
        <v>136</v>
      </c>
      <c r="C4519" t="s">
        <v>5157</v>
      </c>
      <c r="D4519" s="11" t="s">
        <v>4097</v>
      </c>
      <c r="E4519" t="s">
        <v>710</v>
      </c>
    </row>
    <row r="4520" spans="1:5">
      <c r="A4520" s="11">
        <v>4138</v>
      </c>
      <c r="B4520" s="11">
        <v>0</v>
      </c>
      <c r="C4520" t="s">
        <v>11723</v>
      </c>
      <c r="D4520" s="11" t="s">
        <v>4895</v>
      </c>
      <c r="E4520" t="s">
        <v>148</v>
      </c>
    </row>
    <row r="4521" spans="1:5">
      <c r="A4521" s="11">
        <v>824</v>
      </c>
      <c r="B4521" s="11">
        <v>287</v>
      </c>
      <c r="C4521" t="s">
        <v>11724</v>
      </c>
      <c r="D4521" s="11" t="s">
        <v>11725</v>
      </c>
      <c r="E4521" t="s">
        <v>3611</v>
      </c>
    </row>
    <row r="4522" spans="1:5">
      <c r="A4522" s="11">
        <v>3518</v>
      </c>
      <c r="B4522" s="11">
        <v>6</v>
      </c>
      <c r="C4522" t="s">
        <v>11726</v>
      </c>
      <c r="D4522" s="11" t="s">
        <v>9380</v>
      </c>
      <c r="E4522" t="s">
        <v>10361</v>
      </c>
    </row>
    <row r="4523" spans="1:5">
      <c r="A4523" s="11">
        <v>142</v>
      </c>
      <c r="B4523" s="11">
        <v>1075</v>
      </c>
      <c r="C4523" t="s">
        <v>645</v>
      </c>
      <c r="D4523" s="11" t="s">
        <v>1822</v>
      </c>
      <c r="E4523" t="s">
        <v>646</v>
      </c>
    </row>
    <row r="4524" spans="1:5">
      <c r="A4524" s="11">
        <v>4138</v>
      </c>
      <c r="B4524" s="11">
        <v>0</v>
      </c>
      <c r="C4524" t="s">
        <v>8450</v>
      </c>
      <c r="D4524" s="11" t="s">
        <v>8451</v>
      </c>
      <c r="E4524" t="s">
        <v>130</v>
      </c>
    </row>
    <row r="4525" spans="1:5">
      <c r="A4525" s="11">
        <v>3896</v>
      </c>
      <c r="B4525" s="11">
        <v>2</v>
      </c>
      <c r="C4525" t="s">
        <v>11727</v>
      </c>
      <c r="D4525" s="11" t="s">
        <v>11663</v>
      </c>
      <c r="E4525" t="s">
        <v>1145</v>
      </c>
    </row>
    <row r="4526" spans="1:5">
      <c r="A4526" s="11">
        <v>3159</v>
      </c>
      <c r="B4526" s="11">
        <v>12</v>
      </c>
      <c r="C4526" t="s">
        <v>8452</v>
      </c>
      <c r="D4526" s="11" t="s">
        <v>4605</v>
      </c>
      <c r="E4526" t="s">
        <v>128</v>
      </c>
    </row>
    <row r="4527" spans="1:5">
      <c r="A4527" s="11">
        <v>1726</v>
      </c>
      <c r="B4527" s="11">
        <v>99</v>
      </c>
      <c r="C4527" t="s">
        <v>5158</v>
      </c>
      <c r="D4527" s="11" t="s">
        <v>3063</v>
      </c>
      <c r="E4527" t="s">
        <v>757</v>
      </c>
    </row>
    <row r="4528" spans="1:5">
      <c r="A4528" s="11">
        <v>4138</v>
      </c>
      <c r="B4528" s="11">
        <v>0</v>
      </c>
      <c r="C4528" t="s">
        <v>11728</v>
      </c>
      <c r="D4528" s="11" t="s">
        <v>11729</v>
      </c>
      <c r="E4528" t="s">
        <v>757</v>
      </c>
    </row>
    <row r="4529" spans="1:5">
      <c r="A4529" s="11">
        <v>593</v>
      </c>
      <c r="B4529" s="11">
        <v>415</v>
      </c>
      <c r="C4529" t="s">
        <v>1733</v>
      </c>
      <c r="D4529" s="11" t="s">
        <v>898</v>
      </c>
      <c r="E4529" t="s">
        <v>145</v>
      </c>
    </row>
    <row r="4530" spans="1:5">
      <c r="A4530" s="11">
        <v>2771</v>
      </c>
      <c r="B4530" s="11">
        <v>24</v>
      </c>
      <c r="C4530" t="s">
        <v>11730</v>
      </c>
      <c r="D4530" s="11" t="s">
        <v>3371</v>
      </c>
      <c r="E4530" t="s">
        <v>851</v>
      </c>
    </row>
    <row r="4531" spans="1:5">
      <c r="A4531" s="11">
        <v>3709</v>
      </c>
      <c r="B4531" s="11">
        <v>4</v>
      </c>
      <c r="C4531" t="s">
        <v>8453</v>
      </c>
      <c r="D4531" s="11" t="s">
        <v>5183</v>
      </c>
      <c r="E4531" t="s">
        <v>996</v>
      </c>
    </row>
    <row r="4532" spans="1:5">
      <c r="A4532" s="11">
        <v>3159</v>
      </c>
      <c r="B4532" s="11">
        <v>12</v>
      </c>
      <c r="C4532" t="s">
        <v>5159</v>
      </c>
      <c r="D4532" s="11" t="s">
        <v>5160</v>
      </c>
      <c r="E4532" t="s">
        <v>2825</v>
      </c>
    </row>
    <row r="4533" spans="1:5">
      <c r="A4533" s="11">
        <v>2997</v>
      </c>
      <c r="B4533" s="11">
        <v>17</v>
      </c>
      <c r="C4533" t="s">
        <v>11731</v>
      </c>
      <c r="D4533" s="11" t="s">
        <v>11732</v>
      </c>
      <c r="E4533" t="s">
        <v>2570</v>
      </c>
    </row>
    <row r="4534" spans="1:5">
      <c r="A4534" s="11">
        <v>3024</v>
      </c>
      <c r="B4534" s="11">
        <v>16</v>
      </c>
      <c r="C4534" t="s">
        <v>8454</v>
      </c>
      <c r="D4534" s="11" t="s">
        <v>6088</v>
      </c>
      <c r="E4534" t="s">
        <v>128</v>
      </c>
    </row>
    <row r="4535" spans="1:5">
      <c r="A4535" s="11">
        <v>352</v>
      </c>
      <c r="B4535" s="11">
        <v>649</v>
      </c>
      <c r="C4535" t="s">
        <v>647</v>
      </c>
      <c r="D4535" s="11" t="s">
        <v>648</v>
      </c>
      <c r="E4535" t="s">
        <v>757</v>
      </c>
    </row>
    <row r="4536" spans="1:5">
      <c r="A4536" s="11">
        <v>3709</v>
      </c>
      <c r="B4536" s="11">
        <v>4</v>
      </c>
      <c r="C4536" t="s">
        <v>11733</v>
      </c>
      <c r="D4536" s="11" t="s">
        <v>6513</v>
      </c>
      <c r="E4536" t="s">
        <v>138</v>
      </c>
    </row>
    <row r="4537" spans="1:5">
      <c r="A4537" s="11">
        <v>1335</v>
      </c>
      <c r="B4537" s="11">
        <v>152</v>
      </c>
      <c r="C4537" t="s">
        <v>5161</v>
      </c>
      <c r="D4537" s="11" t="s">
        <v>3360</v>
      </c>
      <c r="E4537" t="s">
        <v>744</v>
      </c>
    </row>
    <row r="4538" spans="1:5">
      <c r="A4538" s="11">
        <v>131</v>
      </c>
      <c r="B4538" s="11">
        <v>1117</v>
      </c>
      <c r="C4538" t="s">
        <v>0</v>
      </c>
      <c r="D4538" s="11" t="s">
        <v>1</v>
      </c>
      <c r="E4538" t="s">
        <v>145</v>
      </c>
    </row>
    <row r="4539" spans="1:5">
      <c r="A4539" s="11">
        <v>4138</v>
      </c>
      <c r="B4539" s="11">
        <v>0</v>
      </c>
      <c r="C4539" t="s">
        <v>11734</v>
      </c>
      <c r="D4539" s="11" t="s">
        <v>9965</v>
      </c>
      <c r="E4539" t="s">
        <v>1342</v>
      </c>
    </row>
    <row r="4540" spans="1:5">
      <c r="A4540" s="11">
        <v>1884</v>
      </c>
      <c r="B4540" s="11">
        <v>83</v>
      </c>
      <c r="C4540" t="s">
        <v>5163</v>
      </c>
      <c r="D4540" s="11" t="s">
        <v>3883</v>
      </c>
      <c r="E4540" t="s">
        <v>983</v>
      </c>
    </row>
    <row r="4541" spans="1:5">
      <c r="A4541" s="11">
        <v>4138</v>
      </c>
      <c r="B4541" s="11">
        <v>0</v>
      </c>
      <c r="C4541" t="s">
        <v>8455</v>
      </c>
      <c r="D4541" s="11" t="s">
        <v>8456</v>
      </c>
      <c r="E4541" t="s">
        <v>124</v>
      </c>
    </row>
    <row r="4542" spans="1:5">
      <c r="A4542" s="11">
        <v>1021</v>
      </c>
      <c r="B4542" s="11">
        <v>214</v>
      </c>
      <c r="C4542" t="s">
        <v>5164</v>
      </c>
      <c r="D4542" s="11" t="s">
        <v>2482</v>
      </c>
      <c r="E4542" t="s">
        <v>814</v>
      </c>
    </row>
    <row r="4543" spans="1:5">
      <c r="A4543" s="11">
        <v>2270</v>
      </c>
      <c r="B4543" s="11">
        <v>50</v>
      </c>
      <c r="C4543" t="s">
        <v>11735</v>
      </c>
      <c r="D4543" s="11" t="s">
        <v>11736</v>
      </c>
      <c r="E4543" t="s">
        <v>814</v>
      </c>
    </row>
    <row r="4544" spans="1:5">
      <c r="A4544" s="11">
        <v>4138</v>
      </c>
      <c r="B4544" s="11">
        <v>0</v>
      </c>
      <c r="C4544" t="s">
        <v>5165</v>
      </c>
      <c r="D4544" s="11" t="s">
        <v>4494</v>
      </c>
      <c r="E4544" t="s">
        <v>767</v>
      </c>
    </row>
    <row r="4545" spans="1:5">
      <c r="A4545" s="11">
        <v>1308</v>
      </c>
      <c r="B4545" s="11">
        <v>155</v>
      </c>
      <c r="C4545" t="s">
        <v>5166</v>
      </c>
      <c r="D4545" s="11" t="s">
        <v>5167</v>
      </c>
      <c r="E4545" t="s">
        <v>1134</v>
      </c>
    </row>
    <row r="4546" spans="1:5">
      <c r="A4546" s="11">
        <v>697</v>
      </c>
      <c r="B4546" s="11">
        <v>343</v>
      </c>
      <c r="C4546" t="s">
        <v>5168</v>
      </c>
      <c r="D4546" s="11" t="s">
        <v>4895</v>
      </c>
      <c r="E4546" t="s">
        <v>1134</v>
      </c>
    </row>
    <row r="4547" spans="1:5">
      <c r="A4547" s="11">
        <v>1812</v>
      </c>
      <c r="B4547" s="11">
        <v>91</v>
      </c>
      <c r="C4547" t="s">
        <v>2</v>
      </c>
      <c r="D4547" s="11" t="s">
        <v>4189</v>
      </c>
      <c r="E4547" t="s">
        <v>124</v>
      </c>
    </row>
    <row r="4548" spans="1:5">
      <c r="A4548" s="11">
        <v>3255</v>
      </c>
      <c r="B4548" s="11">
        <v>10</v>
      </c>
      <c r="C4548" t="s">
        <v>5169</v>
      </c>
      <c r="D4548" s="11" t="s">
        <v>2524</v>
      </c>
      <c r="E4548" t="s">
        <v>252</v>
      </c>
    </row>
    <row r="4549" spans="1:5">
      <c r="A4549" s="11">
        <v>3255</v>
      </c>
      <c r="B4549" s="11">
        <v>10</v>
      </c>
      <c r="C4549" t="s">
        <v>8457</v>
      </c>
      <c r="D4549" s="11" t="s">
        <v>7437</v>
      </c>
      <c r="E4549" t="s">
        <v>814</v>
      </c>
    </row>
    <row r="4550" spans="1:5">
      <c r="A4550" s="11">
        <v>4138</v>
      </c>
      <c r="B4550" s="11">
        <v>0</v>
      </c>
      <c r="C4550" t="s">
        <v>11737</v>
      </c>
      <c r="D4550" s="11" t="s">
        <v>5578</v>
      </c>
      <c r="E4550" t="s">
        <v>740</v>
      </c>
    </row>
    <row r="4551" spans="1:5">
      <c r="A4551" s="11">
        <v>867</v>
      </c>
      <c r="B4551" s="11">
        <v>269</v>
      </c>
      <c r="C4551" t="s">
        <v>649</v>
      </c>
      <c r="D4551" s="11" t="s">
        <v>235</v>
      </c>
      <c r="E4551" t="s">
        <v>139</v>
      </c>
    </row>
    <row r="4552" spans="1:5">
      <c r="A4552" s="11">
        <v>1855</v>
      </c>
      <c r="B4552" s="11">
        <v>87</v>
      </c>
      <c r="C4552" t="s">
        <v>5170</v>
      </c>
      <c r="D4552" s="11" t="s">
        <v>4484</v>
      </c>
      <c r="E4552" t="s">
        <v>147</v>
      </c>
    </row>
    <row r="4553" spans="1:5">
      <c r="A4553" s="11">
        <v>1907</v>
      </c>
      <c r="B4553" s="11">
        <v>81</v>
      </c>
      <c r="C4553" t="s">
        <v>5171</v>
      </c>
      <c r="D4553" s="11" t="s">
        <v>3507</v>
      </c>
      <c r="E4553" t="s">
        <v>147</v>
      </c>
    </row>
    <row r="4554" spans="1:5">
      <c r="A4554" s="11">
        <v>4138</v>
      </c>
      <c r="B4554" s="11">
        <v>0</v>
      </c>
      <c r="C4554" t="s">
        <v>11738</v>
      </c>
      <c r="D4554" s="11" t="s">
        <v>7209</v>
      </c>
      <c r="E4554" t="s">
        <v>128</v>
      </c>
    </row>
    <row r="4555" spans="1:5">
      <c r="A4555" s="11">
        <v>2035</v>
      </c>
      <c r="B4555" s="11">
        <v>69</v>
      </c>
      <c r="C4555" t="s">
        <v>5172</v>
      </c>
      <c r="D4555" s="11" t="s">
        <v>1765</v>
      </c>
      <c r="E4555" t="s">
        <v>140</v>
      </c>
    </row>
    <row r="4556" spans="1:5">
      <c r="A4556" s="11">
        <v>2727</v>
      </c>
      <c r="B4556" s="11">
        <v>26</v>
      </c>
      <c r="C4556" t="s">
        <v>8458</v>
      </c>
      <c r="D4556" s="11" t="s">
        <v>4971</v>
      </c>
      <c r="E4556" t="s">
        <v>769</v>
      </c>
    </row>
    <row r="4557" spans="1:5">
      <c r="A4557" s="11">
        <v>2888</v>
      </c>
      <c r="B4557" s="11">
        <v>20</v>
      </c>
      <c r="C4557" t="s">
        <v>11739</v>
      </c>
      <c r="D4557" s="11" t="s">
        <v>5858</v>
      </c>
      <c r="E4557" t="s">
        <v>2746</v>
      </c>
    </row>
    <row r="4558" spans="1:5">
      <c r="A4558" s="11">
        <v>4138</v>
      </c>
      <c r="B4558" s="11">
        <v>0</v>
      </c>
      <c r="C4558" t="s">
        <v>11740</v>
      </c>
      <c r="D4558" s="11" t="s">
        <v>10976</v>
      </c>
      <c r="E4558" t="s">
        <v>790</v>
      </c>
    </row>
    <row r="4559" spans="1:5">
      <c r="A4559" s="11">
        <v>623</v>
      </c>
      <c r="B4559" s="11">
        <v>397</v>
      </c>
      <c r="C4559" t="s">
        <v>5173</v>
      </c>
      <c r="D4559" s="11" t="s">
        <v>3543</v>
      </c>
      <c r="E4559" t="s">
        <v>814</v>
      </c>
    </row>
    <row r="4560" spans="1:5">
      <c r="A4560" s="11">
        <v>2513</v>
      </c>
      <c r="B4560" s="11">
        <v>35</v>
      </c>
      <c r="C4560" t="s">
        <v>8459</v>
      </c>
      <c r="D4560" s="11" t="s">
        <v>2454</v>
      </c>
      <c r="E4560" t="s">
        <v>124</v>
      </c>
    </row>
    <row r="4561" spans="1:5">
      <c r="A4561" s="11">
        <v>3896</v>
      </c>
      <c r="B4561" s="11">
        <v>2</v>
      </c>
      <c r="C4561" t="s">
        <v>11741</v>
      </c>
      <c r="D4561" s="11" t="s">
        <v>8362</v>
      </c>
      <c r="E4561" t="s">
        <v>11742</v>
      </c>
    </row>
    <row r="4562" spans="1:5">
      <c r="A4562" s="11">
        <v>3709</v>
      </c>
      <c r="B4562" s="11">
        <v>4</v>
      </c>
      <c r="C4562" t="s">
        <v>11743</v>
      </c>
      <c r="D4562" s="11" t="s">
        <v>11744</v>
      </c>
      <c r="E4562" t="s">
        <v>128</v>
      </c>
    </row>
    <row r="4563" spans="1:5">
      <c r="A4563" s="11">
        <v>7</v>
      </c>
      <c r="B4563" s="11">
        <v>1750</v>
      </c>
      <c r="C4563" t="s">
        <v>11745</v>
      </c>
      <c r="D4563" s="11" t="s">
        <v>11746</v>
      </c>
      <c r="E4563" t="s">
        <v>668</v>
      </c>
    </row>
    <row r="4564" spans="1:5">
      <c r="A4564" s="11">
        <v>338</v>
      </c>
      <c r="B4564" s="11">
        <v>673</v>
      </c>
      <c r="C4564" t="s">
        <v>650</v>
      </c>
      <c r="D4564" s="11" t="s">
        <v>651</v>
      </c>
      <c r="E4564" t="s">
        <v>768</v>
      </c>
    </row>
    <row r="4565" spans="1:5">
      <c r="A4565" s="11">
        <v>4138</v>
      </c>
      <c r="B4565" s="11">
        <v>0</v>
      </c>
      <c r="C4565" t="s">
        <v>11747</v>
      </c>
      <c r="D4565" s="11" t="s">
        <v>4394</v>
      </c>
      <c r="E4565" t="s">
        <v>194</v>
      </c>
    </row>
    <row r="4566" spans="1:5">
      <c r="A4566" s="11">
        <v>2957</v>
      </c>
      <c r="B4566" s="11">
        <v>18</v>
      </c>
      <c r="C4566" t="s">
        <v>5174</v>
      </c>
      <c r="D4566" s="11" t="s">
        <v>5175</v>
      </c>
      <c r="E4566" t="s">
        <v>124</v>
      </c>
    </row>
    <row r="4567" spans="1:5">
      <c r="A4567" s="11">
        <v>2000</v>
      </c>
      <c r="B4567" s="11">
        <v>72</v>
      </c>
      <c r="C4567" t="s">
        <v>5176</v>
      </c>
      <c r="D4567" s="11" t="s">
        <v>5177</v>
      </c>
      <c r="E4567" t="s">
        <v>997</v>
      </c>
    </row>
    <row r="4568" spans="1:5">
      <c r="A4568" s="11">
        <v>2463</v>
      </c>
      <c r="B4568" s="11">
        <v>38</v>
      </c>
      <c r="C4568" t="s">
        <v>11748</v>
      </c>
      <c r="D4568" s="11" t="s">
        <v>3168</v>
      </c>
      <c r="E4568" t="s">
        <v>761</v>
      </c>
    </row>
    <row r="4569" spans="1:5">
      <c r="A4569" s="11">
        <v>3118</v>
      </c>
      <c r="B4569" s="11">
        <v>13</v>
      </c>
      <c r="C4569" t="s">
        <v>8460</v>
      </c>
      <c r="D4569" s="11" t="s">
        <v>2590</v>
      </c>
      <c r="E4569" t="s">
        <v>124</v>
      </c>
    </row>
    <row r="4570" spans="1:5">
      <c r="A4570" s="11">
        <v>4138</v>
      </c>
      <c r="B4570" s="11">
        <v>0</v>
      </c>
      <c r="C4570" t="s">
        <v>11749</v>
      </c>
      <c r="D4570" s="11" t="s">
        <v>9270</v>
      </c>
      <c r="E4570" t="s">
        <v>10259</v>
      </c>
    </row>
    <row r="4571" spans="1:5">
      <c r="A4571" s="11">
        <v>3896</v>
      </c>
      <c r="B4571" s="11">
        <v>2</v>
      </c>
      <c r="C4571" t="s">
        <v>11750</v>
      </c>
      <c r="D4571" s="11" t="s">
        <v>5315</v>
      </c>
      <c r="E4571" t="s">
        <v>790</v>
      </c>
    </row>
    <row r="4572" spans="1:5">
      <c r="A4572" s="11">
        <v>4138</v>
      </c>
      <c r="B4572" s="11">
        <v>0</v>
      </c>
      <c r="C4572" t="s">
        <v>8461</v>
      </c>
      <c r="D4572" s="11" t="s">
        <v>4570</v>
      </c>
      <c r="E4572" t="s">
        <v>8229</v>
      </c>
    </row>
    <row r="4573" spans="1:5">
      <c r="A4573" s="11">
        <v>4138</v>
      </c>
      <c r="B4573" s="11">
        <v>0</v>
      </c>
      <c r="C4573" t="s">
        <v>8462</v>
      </c>
      <c r="D4573" s="11" t="s">
        <v>11751</v>
      </c>
      <c r="E4573" t="s">
        <v>122</v>
      </c>
    </row>
    <row r="4574" spans="1:5">
      <c r="A4574" s="11">
        <v>2242</v>
      </c>
      <c r="B4574" s="11">
        <v>52</v>
      </c>
      <c r="C4574" t="s">
        <v>11752</v>
      </c>
      <c r="D4574" s="11" t="s">
        <v>7844</v>
      </c>
      <c r="E4574" t="s">
        <v>130</v>
      </c>
    </row>
    <row r="4575" spans="1:5">
      <c r="A4575" s="11">
        <v>2483</v>
      </c>
      <c r="B4575" s="11">
        <v>37</v>
      </c>
      <c r="C4575" t="s">
        <v>11753</v>
      </c>
      <c r="D4575" s="11" t="s">
        <v>5626</v>
      </c>
      <c r="E4575" t="s">
        <v>1340</v>
      </c>
    </row>
    <row r="4576" spans="1:5">
      <c r="A4576" s="11">
        <v>769</v>
      </c>
      <c r="B4576" s="11">
        <v>308</v>
      </c>
      <c r="C4576" t="s">
        <v>5179</v>
      </c>
      <c r="D4576" s="11" t="s">
        <v>3755</v>
      </c>
      <c r="E4576" t="s">
        <v>122</v>
      </c>
    </row>
    <row r="4577" spans="1:5">
      <c r="A4577" s="11">
        <v>2727</v>
      </c>
      <c r="B4577" s="11">
        <v>26</v>
      </c>
      <c r="C4577" t="s">
        <v>5180</v>
      </c>
      <c r="D4577" s="11" t="s">
        <v>5181</v>
      </c>
      <c r="E4577" t="s">
        <v>754</v>
      </c>
    </row>
    <row r="4578" spans="1:5">
      <c r="A4578" s="11">
        <v>1662</v>
      </c>
      <c r="B4578" s="11">
        <v>104</v>
      </c>
      <c r="C4578" t="s">
        <v>652</v>
      </c>
      <c r="D4578" s="11" t="s">
        <v>3924</v>
      </c>
      <c r="E4578" t="s">
        <v>128</v>
      </c>
    </row>
    <row r="4579" spans="1:5">
      <c r="A4579" s="11">
        <v>4138</v>
      </c>
      <c r="B4579" s="11">
        <v>0</v>
      </c>
      <c r="C4579" t="s">
        <v>652</v>
      </c>
      <c r="D4579" s="11" t="s">
        <v>2275</v>
      </c>
      <c r="E4579" t="s">
        <v>3477</v>
      </c>
    </row>
    <row r="4580" spans="1:5">
      <c r="A4580" s="11">
        <v>2362</v>
      </c>
      <c r="B4580" s="11">
        <v>44</v>
      </c>
      <c r="C4580" t="s">
        <v>8464</v>
      </c>
      <c r="D4580" s="11" t="s">
        <v>3015</v>
      </c>
      <c r="E4580" t="s">
        <v>763</v>
      </c>
    </row>
    <row r="4581" spans="1:5">
      <c r="A4581" s="11">
        <v>1308</v>
      </c>
      <c r="B4581" s="11">
        <v>155</v>
      </c>
      <c r="C4581" t="s">
        <v>5182</v>
      </c>
      <c r="D4581" s="11" t="s">
        <v>5183</v>
      </c>
      <c r="E4581" t="s">
        <v>122</v>
      </c>
    </row>
    <row r="4582" spans="1:5">
      <c r="A4582" s="11">
        <v>2362</v>
      </c>
      <c r="B4582" s="11">
        <v>44</v>
      </c>
      <c r="C4582" t="s">
        <v>5182</v>
      </c>
      <c r="D4582" s="11" t="s">
        <v>4019</v>
      </c>
      <c r="E4582" t="s">
        <v>224</v>
      </c>
    </row>
    <row r="4583" spans="1:5">
      <c r="A4583" s="11">
        <v>639</v>
      </c>
      <c r="B4583" s="11">
        <v>382</v>
      </c>
      <c r="C4583" t="s">
        <v>5184</v>
      </c>
      <c r="D4583" s="11" t="s">
        <v>5185</v>
      </c>
      <c r="E4583" t="s">
        <v>122</v>
      </c>
    </row>
    <row r="4584" spans="1:5">
      <c r="A4584" s="11">
        <v>3049</v>
      </c>
      <c r="B4584" s="11">
        <v>15</v>
      </c>
      <c r="C4584" t="s">
        <v>5184</v>
      </c>
      <c r="D4584" s="11" t="s">
        <v>7486</v>
      </c>
      <c r="E4584" t="s">
        <v>744</v>
      </c>
    </row>
    <row r="4585" spans="1:5">
      <c r="A4585" s="11">
        <v>3896</v>
      </c>
      <c r="B4585" s="11">
        <v>2</v>
      </c>
      <c r="C4585" t="s">
        <v>5184</v>
      </c>
      <c r="D4585" s="11" t="s">
        <v>4113</v>
      </c>
      <c r="E4585" t="s">
        <v>125</v>
      </c>
    </row>
    <row r="4586" spans="1:5">
      <c r="A4586" s="11">
        <v>4138</v>
      </c>
      <c r="B4586" s="11">
        <v>0</v>
      </c>
      <c r="C4586" t="s">
        <v>5184</v>
      </c>
      <c r="D4586" s="11" t="s">
        <v>10306</v>
      </c>
      <c r="E4586" t="s">
        <v>142</v>
      </c>
    </row>
    <row r="4587" spans="1:5">
      <c r="A4587" s="11">
        <v>711</v>
      </c>
      <c r="B4587" s="11">
        <v>335</v>
      </c>
      <c r="C4587" t="s">
        <v>5187</v>
      </c>
      <c r="D4587" s="11" t="s">
        <v>4805</v>
      </c>
      <c r="E4587" t="s">
        <v>128</v>
      </c>
    </row>
    <row r="4588" spans="1:5">
      <c r="A4588" s="11">
        <v>4138</v>
      </c>
      <c r="B4588" s="11">
        <v>0</v>
      </c>
      <c r="C4588" t="s">
        <v>5188</v>
      </c>
      <c r="D4588" s="11" t="s">
        <v>5026</v>
      </c>
      <c r="E4588" t="s">
        <v>128</v>
      </c>
    </row>
    <row r="4589" spans="1:5">
      <c r="A4589" s="11">
        <v>231</v>
      </c>
      <c r="B4589" s="11">
        <v>866</v>
      </c>
      <c r="C4589" t="s">
        <v>3</v>
      </c>
      <c r="D4589" s="11" t="s">
        <v>653</v>
      </c>
      <c r="E4589" t="s">
        <v>122</v>
      </c>
    </row>
    <row r="4590" spans="1:5">
      <c r="A4590" s="11">
        <v>1143</v>
      </c>
      <c r="B4590" s="11">
        <v>189</v>
      </c>
      <c r="C4590" t="s">
        <v>5189</v>
      </c>
      <c r="D4590" s="11" t="s">
        <v>5190</v>
      </c>
      <c r="E4590" t="s">
        <v>539</v>
      </c>
    </row>
    <row r="4591" spans="1:5">
      <c r="A4591" s="11">
        <v>1283</v>
      </c>
      <c r="B4591" s="11">
        <v>160</v>
      </c>
      <c r="C4591" t="s">
        <v>5191</v>
      </c>
      <c r="D4591" s="11" t="s">
        <v>1414</v>
      </c>
      <c r="E4591" t="s">
        <v>7169</v>
      </c>
    </row>
    <row r="4592" spans="1:5">
      <c r="A4592" s="11">
        <v>1585</v>
      </c>
      <c r="B4592" s="11">
        <v>115</v>
      </c>
      <c r="C4592" t="s">
        <v>5193</v>
      </c>
      <c r="D4592" s="11" t="s">
        <v>3340</v>
      </c>
      <c r="E4592" t="s">
        <v>1599</v>
      </c>
    </row>
    <row r="4593" spans="1:5">
      <c r="A4593" s="11">
        <v>3612</v>
      </c>
      <c r="B4593" s="11">
        <v>5</v>
      </c>
      <c r="C4593" t="s">
        <v>5194</v>
      </c>
      <c r="D4593" s="11" t="s">
        <v>3361</v>
      </c>
      <c r="E4593" t="s">
        <v>3051</v>
      </c>
    </row>
    <row r="4594" spans="1:5">
      <c r="A4594" s="11">
        <v>2362</v>
      </c>
      <c r="B4594" s="11">
        <v>44</v>
      </c>
      <c r="C4594" t="s">
        <v>8465</v>
      </c>
      <c r="D4594" s="11" t="s">
        <v>2807</v>
      </c>
      <c r="E4594" t="s">
        <v>8010</v>
      </c>
    </row>
    <row r="4595" spans="1:5">
      <c r="A4595" s="11">
        <v>4138</v>
      </c>
      <c r="B4595" s="11">
        <v>0</v>
      </c>
      <c r="C4595" t="s">
        <v>8466</v>
      </c>
      <c r="D4595" s="11" t="s">
        <v>7437</v>
      </c>
      <c r="E4595" t="s">
        <v>194</v>
      </c>
    </row>
    <row r="4596" spans="1:5">
      <c r="A4596" s="11">
        <v>3255</v>
      </c>
      <c r="B4596" s="11">
        <v>10</v>
      </c>
      <c r="C4596" t="s">
        <v>5195</v>
      </c>
      <c r="D4596" s="11" t="s">
        <v>5196</v>
      </c>
      <c r="E4596" t="s">
        <v>124</v>
      </c>
    </row>
    <row r="4597" spans="1:5">
      <c r="A4597" s="11">
        <v>1038</v>
      </c>
      <c r="B4597" s="11">
        <v>210</v>
      </c>
      <c r="C4597" t="s">
        <v>5197</v>
      </c>
      <c r="D4597" s="11" t="s">
        <v>3757</v>
      </c>
      <c r="E4597" t="s">
        <v>145</v>
      </c>
    </row>
    <row r="4598" spans="1:5">
      <c r="A4598" s="11">
        <v>4138</v>
      </c>
      <c r="B4598" s="11">
        <v>0</v>
      </c>
      <c r="C4598" t="s">
        <v>11754</v>
      </c>
      <c r="D4598" s="11" t="s">
        <v>11755</v>
      </c>
      <c r="E4598" t="s">
        <v>2570</v>
      </c>
    </row>
    <row r="4599" spans="1:5">
      <c r="A4599" s="11">
        <v>4138</v>
      </c>
      <c r="B4599" s="11">
        <v>0</v>
      </c>
      <c r="C4599" t="s">
        <v>11756</v>
      </c>
      <c r="D4599" s="11" t="s">
        <v>11757</v>
      </c>
      <c r="E4599" t="s">
        <v>769</v>
      </c>
    </row>
    <row r="4600" spans="1:5">
      <c r="A4600" s="11">
        <v>2080</v>
      </c>
      <c r="B4600" s="11">
        <v>65</v>
      </c>
      <c r="C4600" t="s">
        <v>5198</v>
      </c>
      <c r="D4600" s="11" t="s">
        <v>2751</v>
      </c>
      <c r="E4600" t="s">
        <v>997</v>
      </c>
    </row>
    <row r="4601" spans="1:5">
      <c r="A4601" s="11">
        <v>3445</v>
      </c>
      <c r="B4601" s="11">
        <v>7</v>
      </c>
      <c r="C4601" t="s">
        <v>11758</v>
      </c>
      <c r="D4601" s="11" t="s">
        <v>5091</v>
      </c>
      <c r="E4601" t="s">
        <v>1066</v>
      </c>
    </row>
    <row r="4602" spans="1:5">
      <c r="A4602" s="11">
        <v>1785</v>
      </c>
      <c r="B4602" s="11">
        <v>93</v>
      </c>
      <c r="C4602" t="s">
        <v>8468</v>
      </c>
      <c r="D4602" s="11" t="s">
        <v>5029</v>
      </c>
      <c r="E4602" t="s">
        <v>138</v>
      </c>
    </row>
    <row r="4603" spans="1:5">
      <c r="A4603" s="11">
        <v>1739</v>
      </c>
      <c r="B4603" s="11">
        <v>98</v>
      </c>
      <c r="C4603" t="s">
        <v>11759</v>
      </c>
      <c r="D4603" s="11" t="s">
        <v>5199</v>
      </c>
      <c r="E4603" t="s">
        <v>758</v>
      </c>
    </row>
    <row r="4604" spans="1:5">
      <c r="A4604" s="11">
        <v>2798</v>
      </c>
      <c r="B4604" s="11">
        <v>23</v>
      </c>
      <c r="C4604" t="s">
        <v>8469</v>
      </c>
      <c r="D4604" s="11" t="s">
        <v>4772</v>
      </c>
      <c r="E4604" t="s">
        <v>268</v>
      </c>
    </row>
    <row r="4605" spans="1:5">
      <c r="A4605" s="11">
        <v>4138</v>
      </c>
      <c r="B4605" s="11">
        <v>0</v>
      </c>
      <c r="C4605" t="s">
        <v>11760</v>
      </c>
      <c r="D4605" s="11" t="s">
        <v>7225</v>
      </c>
      <c r="E4605" t="s">
        <v>169</v>
      </c>
    </row>
    <row r="4606" spans="1:5">
      <c r="A4606" s="11">
        <v>31</v>
      </c>
      <c r="B4606" s="11">
        <v>1575</v>
      </c>
      <c r="C4606" t="s">
        <v>732</v>
      </c>
      <c r="D4606" s="11" t="s">
        <v>712</v>
      </c>
      <c r="E4606" t="s">
        <v>128</v>
      </c>
    </row>
    <row r="4607" spans="1:5">
      <c r="A4607" s="11">
        <v>4138</v>
      </c>
      <c r="B4607" s="11">
        <v>0</v>
      </c>
      <c r="C4607" t="s">
        <v>11761</v>
      </c>
      <c r="D4607" s="11" t="s">
        <v>3541</v>
      </c>
      <c r="E4607" t="s">
        <v>1908</v>
      </c>
    </row>
    <row r="4608" spans="1:5">
      <c r="A4608" s="11">
        <v>345</v>
      </c>
      <c r="B4608" s="11">
        <v>659</v>
      </c>
      <c r="C4608" t="s">
        <v>654</v>
      </c>
      <c r="D4608" s="11" t="s">
        <v>655</v>
      </c>
      <c r="E4608" t="s">
        <v>139</v>
      </c>
    </row>
    <row r="4609" spans="1:5">
      <c r="A4609" s="11">
        <v>1739</v>
      </c>
      <c r="B4609" s="11">
        <v>98</v>
      </c>
      <c r="C4609" t="s">
        <v>8470</v>
      </c>
      <c r="D4609" s="11" t="s">
        <v>4786</v>
      </c>
      <c r="E4609" t="s">
        <v>1131</v>
      </c>
    </row>
    <row r="4610" spans="1:5">
      <c r="A4610" s="11">
        <v>4138</v>
      </c>
      <c r="B4610" s="11">
        <v>0</v>
      </c>
      <c r="C4610" t="s">
        <v>11762</v>
      </c>
      <c r="D4610" s="11" t="s">
        <v>7899</v>
      </c>
      <c r="E4610" t="s">
        <v>1131</v>
      </c>
    </row>
    <row r="4611" spans="1:5">
      <c r="A4611" s="11">
        <v>2311</v>
      </c>
      <c r="B4611" s="11">
        <v>47</v>
      </c>
      <c r="C4611" t="s">
        <v>8471</v>
      </c>
      <c r="D4611" s="11" t="s">
        <v>8404</v>
      </c>
      <c r="E4611" t="s">
        <v>769</v>
      </c>
    </row>
    <row r="4612" spans="1:5">
      <c r="A4612" s="11">
        <v>4138</v>
      </c>
      <c r="B4612" s="11">
        <v>0</v>
      </c>
      <c r="C4612" t="s">
        <v>11763</v>
      </c>
      <c r="D4612" s="11" t="s">
        <v>5183</v>
      </c>
      <c r="E4612" t="s">
        <v>8522</v>
      </c>
    </row>
    <row r="4613" spans="1:5">
      <c r="A4613" s="11">
        <v>4017</v>
      </c>
      <c r="B4613" s="11">
        <v>1</v>
      </c>
      <c r="C4613" t="s">
        <v>11764</v>
      </c>
      <c r="D4613" s="11" t="s">
        <v>11765</v>
      </c>
      <c r="E4613" t="s">
        <v>769</v>
      </c>
    </row>
    <row r="4614" spans="1:5">
      <c r="A4614" s="11">
        <v>1865</v>
      </c>
      <c r="B4614" s="11">
        <v>85</v>
      </c>
      <c r="C4614" t="s">
        <v>5201</v>
      </c>
      <c r="D4614" s="11" t="s">
        <v>5031</v>
      </c>
      <c r="E4614" t="s">
        <v>758</v>
      </c>
    </row>
    <row r="4615" spans="1:5">
      <c r="A4615" s="11">
        <v>2565</v>
      </c>
      <c r="B4615" s="11">
        <v>32</v>
      </c>
      <c r="C4615" t="s">
        <v>11766</v>
      </c>
      <c r="D4615" s="11" t="s">
        <v>5803</v>
      </c>
      <c r="E4615" t="s">
        <v>758</v>
      </c>
    </row>
    <row r="4616" spans="1:5">
      <c r="A4616" s="11">
        <v>3709</v>
      </c>
      <c r="B4616" s="11">
        <v>4</v>
      </c>
      <c r="C4616" t="s">
        <v>5202</v>
      </c>
      <c r="D4616" s="11" t="s">
        <v>2390</v>
      </c>
      <c r="E4616" t="s">
        <v>2693</v>
      </c>
    </row>
    <row r="4617" spans="1:5">
      <c r="A4617" s="11">
        <v>2217</v>
      </c>
      <c r="B4617" s="11">
        <v>54</v>
      </c>
      <c r="C4617" t="s">
        <v>5203</v>
      </c>
      <c r="D4617" s="11" t="s">
        <v>2137</v>
      </c>
      <c r="E4617" t="s">
        <v>164</v>
      </c>
    </row>
    <row r="4618" spans="1:5">
      <c r="A4618" s="11">
        <v>697</v>
      </c>
      <c r="B4618" s="11">
        <v>343</v>
      </c>
      <c r="C4618" t="s">
        <v>1836</v>
      </c>
      <c r="D4618" s="11" t="s">
        <v>8472</v>
      </c>
      <c r="E4618" t="s">
        <v>128</v>
      </c>
    </row>
    <row r="4619" spans="1:5">
      <c r="A4619" s="11">
        <v>74</v>
      </c>
      <c r="B4619" s="11">
        <v>1347</v>
      </c>
      <c r="C4619" t="s">
        <v>656</v>
      </c>
      <c r="D4619" s="11" t="s">
        <v>657</v>
      </c>
      <c r="E4619" t="s">
        <v>745</v>
      </c>
    </row>
    <row r="4620" spans="1:5">
      <c r="A4620" s="11">
        <v>680</v>
      </c>
      <c r="B4620" s="11">
        <v>356</v>
      </c>
      <c r="C4620" t="s">
        <v>5204</v>
      </c>
      <c r="D4620" s="11" t="s">
        <v>1659</v>
      </c>
      <c r="E4620" t="s">
        <v>145</v>
      </c>
    </row>
    <row r="4621" spans="1:5">
      <c r="A4621" s="11">
        <v>2888</v>
      </c>
      <c r="B4621" s="11">
        <v>20</v>
      </c>
      <c r="C4621" t="s">
        <v>8473</v>
      </c>
      <c r="D4621" s="11" t="s">
        <v>4969</v>
      </c>
      <c r="E4621" t="s">
        <v>1566</v>
      </c>
    </row>
    <row r="4622" spans="1:5">
      <c r="A4622" s="11">
        <v>4138</v>
      </c>
      <c r="B4622" s="11">
        <v>0</v>
      </c>
      <c r="C4622" t="s">
        <v>11767</v>
      </c>
      <c r="D4622" s="11" t="s">
        <v>3176</v>
      </c>
      <c r="E4622" t="s">
        <v>11768</v>
      </c>
    </row>
    <row r="4623" spans="1:5">
      <c r="A4623" s="11">
        <v>3896</v>
      </c>
      <c r="B4623" s="11">
        <v>2</v>
      </c>
      <c r="C4623" t="s">
        <v>8474</v>
      </c>
      <c r="D4623" s="11" t="s">
        <v>3441</v>
      </c>
      <c r="E4623" t="s">
        <v>297</v>
      </c>
    </row>
    <row r="4624" spans="1:5">
      <c r="A4624" s="11">
        <v>3255</v>
      </c>
      <c r="B4624" s="11">
        <v>10</v>
      </c>
      <c r="C4624" t="s">
        <v>11769</v>
      </c>
      <c r="D4624" s="11" t="s">
        <v>7734</v>
      </c>
      <c r="E4624" t="s">
        <v>7679</v>
      </c>
    </row>
    <row r="4625" spans="1:5">
      <c r="A4625" s="11">
        <v>2665</v>
      </c>
      <c r="B4625" s="11">
        <v>28</v>
      </c>
      <c r="C4625" t="s">
        <v>8475</v>
      </c>
      <c r="D4625" s="11" t="s">
        <v>3886</v>
      </c>
      <c r="E4625" t="s">
        <v>184</v>
      </c>
    </row>
    <row r="4626" spans="1:5">
      <c r="A4626" s="11">
        <v>1091</v>
      </c>
      <c r="B4626" s="11">
        <v>200</v>
      </c>
      <c r="C4626" t="s">
        <v>5205</v>
      </c>
      <c r="D4626" s="11" t="s">
        <v>3127</v>
      </c>
      <c r="E4626" t="s">
        <v>763</v>
      </c>
    </row>
    <row r="4627" spans="1:5">
      <c r="A4627" s="11">
        <v>4138</v>
      </c>
      <c r="B4627" s="11">
        <v>0</v>
      </c>
      <c r="C4627" t="s">
        <v>11770</v>
      </c>
      <c r="D4627" s="11" t="s">
        <v>11771</v>
      </c>
      <c r="E4627" t="s">
        <v>124</v>
      </c>
    </row>
    <row r="4628" spans="1:5">
      <c r="A4628" s="11">
        <v>4138</v>
      </c>
      <c r="B4628" s="11">
        <v>0</v>
      </c>
      <c r="C4628" t="s">
        <v>8476</v>
      </c>
      <c r="D4628" s="11" t="s">
        <v>7444</v>
      </c>
      <c r="E4628" t="s">
        <v>2072</v>
      </c>
    </row>
    <row r="4629" spans="1:5">
      <c r="A4629" s="11">
        <v>4138</v>
      </c>
      <c r="B4629" s="11">
        <v>0</v>
      </c>
      <c r="C4629" t="s">
        <v>11772</v>
      </c>
      <c r="D4629" s="11" t="s">
        <v>3546</v>
      </c>
      <c r="E4629" t="s">
        <v>8010</v>
      </c>
    </row>
    <row r="4630" spans="1:5">
      <c r="A4630" s="11">
        <v>2192</v>
      </c>
      <c r="B4630" s="11">
        <v>56</v>
      </c>
      <c r="C4630" t="s">
        <v>5207</v>
      </c>
      <c r="D4630" s="11" t="s">
        <v>5208</v>
      </c>
      <c r="E4630" t="s">
        <v>122</v>
      </c>
    </row>
    <row r="4631" spans="1:5">
      <c r="A4631" s="11">
        <v>1067</v>
      </c>
      <c r="B4631" s="11">
        <v>205</v>
      </c>
      <c r="C4631" t="s">
        <v>11773</v>
      </c>
      <c r="D4631" s="11" t="s">
        <v>11774</v>
      </c>
      <c r="E4631" t="s">
        <v>742</v>
      </c>
    </row>
    <row r="4632" spans="1:5">
      <c r="A4632" s="11">
        <v>3612</v>
      </c>
      <c r="B4632" s="11">
        <v>5</v>
      </c>
      <c r="C4632" t="s">
        <v>11775</v>
      </c>
      <c r="D4632" s="11" t="s">
        <v>6810</v>
      </c>
      <c r="E4632" t="s">
        <v>128</v>
      </c>
    </row>
    <row r="4633" spans="1:5">
      <c r="A4633" s="11">
        <v>1884</v>
      </c>
      <c r="B4633" s="11">
        <v>83</v>
      </c>
      <c r="C4633" t="s">
        <v>5209</v>
      </c>
      <c r="D4633" s="11" t="s">
        <v>5210</v>
      </c>
      <c r="E4633" t="s">
        <v>150</v>
      </c>
    </row>
    <row r="4634" spans="1:5">
      <c r="A4634" s="11">
        <v>2639</v>
      </c>
      <c r="B4634" s="11">
        <v>29</v>
      </c>
      <c r="C4634" t="s">
        <v>5211</v>
      </c>
      <c r="D4634" s="11" t="s">
        <v>3894</v>
      </c>
      <c r="E4634" t="s">
        <v>2919</v>
      </c>
    </row>
    <row r="4635" spans="1:5">
      <c r="A4635" s="11">
        <v>1774</v>
      </c>
      <c r="B4635" s="11">
        <v>94</v>
      </c>
      <c r="C4635" t="s">
        <v>5213</v>
      </c>
      <c r="D4635" s="11" t="s">
        <v>5011</v>
      </c>
      <c r="E4635" t="s">
        <v>997</v>
      </c>
    </row>
    <row r="4636" spans="1:5">
      <c r="A4636" s="11">
        <v>1430</v>
      </c>
      <c r="B4636" s="11">
        <v>137</v>
      </c>
      <c r="C4636" t="s">
        <v>5214</v>
      </c>
      <c r="D4636" s="11" t="s">
        <v>1421</v>
      </c>
      <c r="E4636" t="s">
        <v>997</v>
      </c>
    </row>
    <row r="4637" spans="1:5">
      <c r="A4637" s="11">
        <v>3024</v>
      </c>
      <c r="B4637" s="11">
        <v>16</v>
      </c>
      <c r="C4637" t="s">
        <v>8477</v>
      </c>
      <c r="D4637" s="11" t="s">
        <v>11776</v>
      </c>
      <c r="E4637" t="s">
        <v>850</v>
      </c>
    </row>
    <row r="4638" spans="1:5">
      <c r="A4638" s="11">
        <v>4138</v>
      </c>
      <c r="B4638" s="11">
        <v>0</v>
      </c>
      <c r="C4638" t="s">
        <v>11777</v>
      </c>
      <c r="D4638" s="11" t="s">
        <v>3565</v>
      </c>
      <c r="E4638" t="s">
        <v>149</v>
      </c>
    </row>
    <row r="4639" spans="1:5">
      <c r="A4639" s="11">
        <v>30</v>
      </c>
      <c r="B4639" s="11">
        <v>1584</v>
      </c>
      <c r="C4639" t="s">
        <v>658</v>
      </c>
      <c r="D4639" s="11" t="s">
        <v>659</v>
      </c>
      <c r="E4639" t="s">
        <v>2863</v>
      </c>
    </row>
    <row r="4640" spans="1:5">
      <c r="A4640" s="11">
        <v>1917</v>
      </c>
      <c r="B4640" s="11">
        <v>80</v>
      </c>
      <c r="C4640" t="s">
        <v>8479</v>
      </c>
      <c r="D4640" s="11" t="s">
        <v>2134</v>
      </c>
      <c r="E4640" t="s">
        <v>2489</v>
      </c>
    </row>
    <row r="4641" spans="1:5">
      <c r="A4641" s="11">
        <v>4138</v>
      </c>
      <c r="B4641" s="11">
        <v>0</v>
      </c>
      <c r="C4641" t="s">
        <v>8480</v>
      </c>
      <c r="D4641" s="11" t="s">
        <v>8481</v>
      </c>
      <c r="E4641" t="s">
        <v>124</v>
      </c>
    </row>
    <row r="4642" spans="1:5">
      <c r="A4642" s="11">
        <v>3809</v>
      </c>
      <c r="B4642" s="11">
        <v>3</v>
      </c>
      <c r="C4642" t="s">
        <v>11778</v>
      </c>
      <c r="D4642" s="11" t="s">
        <v>7519</v>
      </c>
      <c r="E4642" t="s">
        <v>122</v>
      </c>
    </row>
    <row r="4643" spans="1:5">
      <c r="A4643" s="11">
        <v>1760</v>
      </c>
      <c r="B4643" s="11">
        <v>96</v>
      </c>
      <c r="C4643" t="s">
        <v>5215</v>
      </c>
      <c r="D4643" s="11" t="s">
        <v>2611</v>
      </c>
      <c r="E4643" t="s">
        <v>449</v>
      </c>
    </row>
    <row r="4644" spans="1:5">
      <c r="A4644" s="11">
        <v>1785</v>
      </c>
      <c r="B4644" s="11">
        <v>93</v>
      </c>
      <c r="C4644" t="s">
        <v>1947</v>
      </c>
      <c r="D4644" s="11" t="s">
        <v>5216</v>
      </c>
      <c r="E4644" t="s">
        <v>268</v>
      </c>
    </row>
    <row r="4645" spans="1:5">
      <c r="A4645" s="11">
        <v>528</v>
      </c>
      <c r="B4645" s="11">
        <v>465</v>
      </c>
      <c r="C4645" t="s">
        <v>5</v>
      </c>
      <c r="D4645" s="11" t="s">
        <v>493</v>
      </c>
      <c r="E4645" t="s">
        <v>124</v>
      </c>
    </row>
    <row r="4646" spans="1:5">
      <c r="A4646" s="11">
        <v>4138</v>
      </c>
      <c r="B4646" s="11">
        <v>0</v>
      </c>
      <c r="C4646" t="s">
        <v>11779</v>
      </c>
      <c r="D4646" s="11" t="s">
        <v>11780</v>
      </c>
      <c r="E4646" t="s">
        <v>149</v>
      </c>
    </row>
    <row r="4647" spans="1:5">
      <c r="A4647" s="11">
        <v>180</v>
      </c>
      <c r="B4647" s="11">
        <v>968</v>
      </c>
      <c r="C4647" t="s">
        <v>1734</v>
      </c>
      <c r="D4647" s="11" t="s">
        <v>486</v>
      </c>
      <c r="E4647" t="s">
        <v>146</v>
      </c>
    </row>
    <row r="4648" spans="1:5">
      <c r="A4648" s="11">
        <v>4017</v>
      </c>
      <c r="B4648" s="11">
        <v>1</v>
      </c>
      <c r="C4648" t="s">
        <v>11781</v>
      </c>
      <c r="D4648" s="11" t="s">
        <v>3910</v>
      </c>
      <c r="E4648" t="s">
        <v>1145</v>
      </c>
    </row>
    <row r="4649" spans="1:5">
      <c r="A4649" s="11">
        <v>4138</v>
      </c>
      <c r="B4649" s="11">
        <v>0</v>
      </c>
      <c r="C4649" t="s">
        <v>11782</v>
      </c>
      <c r="D4649" s="11" t="s">
        <v>9775</v>
      </c>
      <c r="E4649" t="s">
        <v>122</v>
      </c>
    </row>
    <row r="4650" spans="1:5">
      <c r="A4650" s="11">
        <v>4017</v>
      </c>
      <c r="B4650" s="11">
        <v>1</v>
      </c>
      <c r="C4650" t="s">
        <v>11783</v>
      </c>
      <c r="D4650" s="11" t="s">
        <v>3507</v>
      </c>
      <c r="E4650" t="s">
        <v>307</v>
      </c>
    </row>
    <row r="4651" spans="1:5">
      <c r="A4651" s="11">
        <v>2329</v>
      </c>
      <c r="B4651" s="11">
        <v>46</v>
      </c>
      <c r="C4651" t="s">
        <v>5217</v>
      </c>
      <c r="D4651" s="11" t="s">
        <v>5218</v>
      </c>
      <c r="E4651" t="s">
        <v>122</v>
      </c>
    </row>
    <row r="4652" spans="1:5">
      <c r="A4652" s="11">
        <v>4138</v>
      </c>
      <c r="B4652" s="11">
        <v>0</v>
      </c>
      <c r="C4652" t="s">
        <v>11784</v>
      </c>
      <c r="D4652" s="11" t="s">
        <v>11785</v>
      </c>
      <c r="E4652" t="s">
        <v>769</v>
      </c>
    </row>
    <row r="4653" spans="1:5">
      <c r="A4653" s="11">
        <v>844</v>
      </c>
      <c r="B4653" s="11">
        <v>277</v>
      </c>
      <c r="C4653" t="s">
        <v>8482</v>
      </c>
      <c r="D4653" s="11" t="s">
        <v>8483</v>
      </c>
      <c r="E4653" t="s">
        <v>164</v>
      </c>
    </row>
    <row r="4654" spans="1:5">
      <c r="A4654" s="11">
        <v>4138</v>
      </c>
      <c r="B4654" s="11">
        <v>0</v>
      </c>
      <c r="C4654" t="s">
        <v>11786</v>
      </c>
      <c r="D4654" s="11" t="s">
        <v>4962</v>
      </c>
      <c r="E4654" t="s">
        <v>996</v>
      </c>
    </row>
    <row r="4655" spans="1:5">
      <c r="A4655" s="11">
        <v>3386</v>
      </c>
      <c r="B4655" s="11">
        <v>8</v>
      </c>
      <c r="C4655" t="s">
        <v>8484</v>
      </c>
      <c r="D4655" s="11" t="s">
        <v>5485</v>
      </c>
      <c r="E4655" t="s">
        <v>992</v>
      </c>
    </row>
    <row r="4656" spans="1:5">
      <c r="A4656" s="11">
        <v>410</v>
      </c>
      <c r="B4656" s="11">
        <v>589</v>
      </c>
      <c r="C4656" t="s">
        <v>660</v>
      </c>
      <c r="D4656" s="11" t="s">
        <v>661</v>
      </c>
      <c r="E4656" t="s">
        <v>122</v>
      </c>
    </row>
    <row r="4657" spans="1:5">
      <c r="A4657" s="11">
        <v>4138</v>
      </c>
      <c r="B4657" s="11">
        <v>0</v>
      </c>
      <c r="C4657" t="s">
        <v>11787</v>
      </c>
      <c r="D4657" s="11" t="s">
        <v>3290</v>
      </c>
      <c r="E4657" t="s">
        <v>952</v>
      </c>
    </row>
    <row r="4658" spans="1:5">
      <c r="A4658" s="11">
        <v>4</v>
      </c>
      <c r="B4658" s="11">
        <v>1767</v>
      </c>
      <c r="C4658" t="s">
        <v>11788</v>
      </c>
      <c r="D4658" s="11" t="s">
        <v>11789</v>
      </c>
      <c r="E4658" t="s">
        <v>11790</v>
      </c>
    </row>
    <row r="4659" spans="1:5">
      <c r="A4659" s="11">
        <v>4138</v>
      </c>
      <c r="B4659" s="11">
        <v>0</v>
      </c>
      <c r="C4659" t="s">
        <v>11791</v>
      </c>
      <c r="D4659" s="11" t="s">
        <v>11792</v>
      </c>
      <c r="E4659" t="s">
        <v>122</v>
      </c>
    </row>
    <row r="4660" spans="1:5">
      <c r="A4660" s="11">
        <v>2751</v>
      </c>
      <c r="B4660" s="11">
        <v>25</v>
      </c>
      <c r="C4660" t="s">
        <v>11793</v>
      </c>
      <c r="D4660" s="11" t="s">
        <v>5530</v>
      </c>
      <c r="E4660" t="s">
        <v>122</v>
      </c>
    </row>
    <row r="4661" spans="1:5">
      <c r="A4661" s="11">
        <v>520</v>
      </c>
      <c r="B4661" s="11">
        <v>473</v>
      </c>
      <c r="C4661" t="s">
        <v>8485</v>
      </c>
      <c r="D4661" s="11" t="s">
        <v>8486</v>
      </c>
      <c r="E4661" t="s">
        <v>2574</v>
      </c>
    </row>
    <row r="4662" spans="1:5">
      <c r="A4662" s="11">
        <v>1646</v>
      </c>
      <c r="B4662" s="11">
        <v>106</v>
      </c>
      <c r="C4662" t="s">
        <v>6</v>
      </c>
      <c r="D4662" s="11" t="s">
        <v>2381</v>
      </c>
      <c r="E4662" t="s">
        <v>761</v>
      </c>
    </row>
    <row r="4663" spans="1:5">
      <c r="A4663" s="11">
        <v>2096</v>
      </c>
      <c r="B4663" s="11">
        <v>64</v>
      </c>
      <c r="C4663" t="s">
        <v>5219</v>
      </c>
      <c r="D4663" s="11" t="s">
        <v>5220</v>
      </c>
      <c r="E4663" t="s">
        <v>145</v>
      </c>
    </row>
    <row r="4664" spans="1:5">
      <c r="A4664" s="11">
        <v>851</v>
      </c>
      <c r="B4664" s="11">
        <v>275</v>
      </c>
      <c r="C4664" t="s">
        <v>5221</v>
      </c>
      <c r="D4664" s="11" t="s">
        <v>3391</v>
      </c>
      <c r="E4664" t="s">
        <v>124</v>
      </c>
    </row>
    <row r="4665" spans="1:5">
      <c r="A4665" s="11">
        <v>4138</v>
      </c>
      <c r="B4665" s="11">
        <v>0</v>
      </c>
      <c r="C4665" t="s">
        <v>5222</v>
      </c>
      <c r="D4665" s="11" t="s">
        <v>3584</v>
      </c>
      <c r="E4665" t="s">
        <v>1276</v>
      </c>
    </row>
    <row r="4666" spans="1:5">
      <c r="A4666" s="11">
        <v>4138</v>
      </c>
      <c r="B4666" s="11">
        <v>0</v>
      </c>
      <c r="C4666" t="s">
        <v>11794</v>
      </c>
      <c r="D4666" s="11" t="s">
        <v>9300</v>
      </c>
      <c r="E4666" t="s">
        <v>1849</v>
      </c>
    </row>
    <row r="4667" spans="1:5">
      <c r="A4667" s="11">
        <v>3709</v>
      </c>
      <c r="B4667" s="11">
        <v>4</v>
      </c>
      <c r="C4667" t="s">
        <v>5223</v>
      </c>
      <c r="D4667" s="11" t="s">
        <v>3832</v>
      </c>
      <c r="E4667" t="s">
        <v>145</v>
      </c>
    </row>
    <row r="4668" spans="1:5">
      <c r="A4668" s="11">
        <v>4017</v>
      </c>
      <c r="B4668" s="11">
        <v>1</v>
      </c>
      <c r="C4668" t="s">
        <v>5224</v>
      </c>
      <c r="D4668" s="11" t="s">
        <v>5225</v>
      </c>
      <c r="E4668" t="s">
        <v>814</v>
      </c>
    </row>
    <row r="4669" spans="1:5">
      <c r="A4669" s="11">
        <v>4138</v>
      </c>
      <c r="B4669" s="11">
        <v>0</v>
      </c>
      <c r="C4669" t="s">
        <v>11795</v>
      </c>
      <c r="D4669" s="11" t="s">
        <v>10256</v>
      </c>
      <c r="E4669" t="s">
        <v>124</v>
      </c>
    </row>
    <row r="4670" spans="1:5">
      <c r="A4670" s="11">
        <v>1401</v>
      </c>
      <c r="B4670" s="11">
        <v>141</v>
      </c>
      <c r="C4670" t="s">
        <v>11796</v>
      </c>
      <c r="D4670" s="11" t="s">
        <v>2137</v>
      </c>
      <c r="E4670" t="s">
        <v>978</v>
      </c>
    </row>
    <row r="4671" spans="1:5">
      <c r="A4671" s="11">
        <v>2665</v>
      </c>
      <c r="B4671" s="11">
        <v>28</v>
      </c>
      <c r="C4671" t="s">
        <v>5228</v>
      </c>
      <c r="D4671" s="11" t="s">
        <v>2519</v>
      </c>
      <c r="E4671" t="s">
        <v>124</v>
      </c>
    </row>
    <row r="4672" spans="1:5">
      <c r="A4672" s="11">
        <v>2123</v>
      </c>
      <c r="B4672" s="11">
        <v>62</v>
      </c>
      <c r="C4672" t="s">
        <v>5229</v>
      </c>
      <c r="D4672" s="11" t="s">
        <v>2277</v>
      </c>
      <c r="E4672" t="s">
        <v>1023</v>
      </c>
    </row>
    <row r="4673" spans="1:5">
      <c r="A4673" s="11">
        <v>2823</v>
      </c>
      <c r="B4673" s="11">
        <v>22</v>
      </c>
      <c r="C4673" t="s">
        <v>5230</v>
      </c>
      <c r="D4673" s="11" t="s">
        <v>4309</v>
      </c>
      <c r="E4673" t="s">
        <v>790</v>
      </c>
    </row>
    <row r="4674" spans="1:5">
      <c r="A4674" s="11">
        <v>1774</v>
      </c>
      <c r="B4674" s="11">
        <v>94</v>
      </c>
      <c r="C4674" t="s">
        <v>5231</v>
      </c>
      <c r="D4674" s="11" t="s">
        <v>2194</v>
      </c>
      <c r="E4674" t="s">
        <v>224</v>
      </c>
    </row>
    <row r="4675" spans="1:5">
      <c r="A4675" s="11">
        <v>3445</v>
      </c>
      <c r="B4675" s="11">
        <v>7</v>
      </c>
      <c r="C4675" t="s">
        <v>11797</v>
      </c>
      <c r="D4675" s="11" t="s">
        <v>3660</v>
      </c>
      <c r="E4675" t="s">
        <v>767</v>
      </c>
    </row>
    <row r="4676" spans="1:5">
      <c r="A4676" s="11">
        <v>983</v>
      </c>
      <c r="B4676" s="11">
        <v>226</v>
      </c>
      <c r="C4676" t="s">
        <v>5232</v>
      </c>
      <c r="D4676" s="11" t="s">
        <v>201</v>
      </c>
      <c r="E4676" t="s">
        <v>128</v>
      </c>
    </row>
    <row r="4677" spans="1:5">
      <c r="A4677" s="11">
        <v>711</v>
      </c>
      <c r="B4677" s="11">
        <v>335</v>
      </c>
      <c r="C4677" t="s">
        <v>5233</v>
      </c>
      <c r="D4677" s="11" t="s">
        <v>3155</v>
      </c>
      <c r="E4677" t="s">
        <v>124</v>
      </c>
    </row>
    <row r="4678" spans="1:5">
      <c r="A4678" s="11">
        <v>4138</v>
      </c>
      <c r="B4678" s="11">
        <v>0</v>
      </c>
      <c r="C4678" t="s">
        <v>11798</v>
      </c>
      <c r="D4678" s="11" t="s">
        <v>8744</v>
      </c>
      <c r="E4678" t="s">
        <v>769</v>
      </c>
    </row>
    <row r="4679" spans="1:5">
      <c r="A4679" s="11">
        <v>3118</v>
      </c>
      <c r="B4679" s="11">
        <v>13</v>
      </c>
      <c r="C4679" t="s">
        <v>8487</v>
      </c>
      <c r="D4679" s="11" t="s">
        <v>2513</v>
      </c>
      <c r="E4679" t="s">
        <v>748</v>
      </c>
    </row>
    <row r="4680" spans="1:5">
      <c r="A4680" s="11">
        <v>3386</v>
      </c>
      <c r="B4680" s="11">
        <v>8</v>
      </c>
      <c r="C4680" t="s">
        <v>11799</v>
      </c>
      <c r="D4680" s="11" t="s">
        <v>5933</v>
      </c>
      <c r="E4680" t="s">
        <v>1958</v>
      </c>
    </row>
    <row r="4681" spans="1:5">
      <c r="A4681" s="11">
        <v>139</v>
      </c>
      <c r="B4681" s="11">
        <v>1096</v>
      </c>
      <c r="C4681" t="s">
        <v>9</v>
      </c>
      <c r="D4681" s="11" t="s">
        <v>933</v>
      </c>
      <c r="E4681" t="s">
        <v>2761</v>
      </c>
    </row>
    <row r="4682" spans="1:5">
      <c r="A4682" s="11">
        <v>2448</v>
      </c>
      <c r="B4682" s="11">
        <v>39</v>
      </c>
      <c r="C4682" t="s">
        <v>5236</v>
      </c>
      <c r="D4682" s="11" t="s">
        <v>5237</v>
      </c>
      <c r="E4682" t="s">
        <v>906</v>
      </c>
    </row>
    <row r="4683" spans="1:5">
      <c r="A4683" s="11">
        <v>1625</v>
      </c>
      <c r="B4683" s="11">
        <v>108</v>
      </c>
      <c r="C4683" t="s">
        <v>5238</v>
      </c>
      <c r="D4683" s="11" t="s">
        <v>2831</v>
      </c>
      <c r="E4683" t="s">
        <v>124</v>
      </c>
    </row>
    <row r="4684" spans="1:5">
      <c r="A4684" s="11">
        <v>3809</v>
      </c>
      <c r="B4684" s="11">
        <v>3</v>
      </c>
      <c r="C4684" t="s">
        <v>11800</v>
      </c>
      <c r="D4684" s="11" t="s">
        <v>11801</v>
      </c>
      <c r="E4684" t="s">
        <v>1449</v>
      </c>
    </row>
    <row r="4685" spans="1:5">
      <c r="A4685" s="11">
        <v>2177</v>
      </c>
      <c r="B4685" s="11">
        <v>57</v>
      </c>
      <c r="C4685" t="s">
        <v>5239</v>
      </c>
      <c r="D4685" s="11" t="s">
        <v>5240</v>
      </c>
      <c r="E4685" t="s">
        <v>757</v>
      </c>
    </row>
    <row r="4686" spans="1:5">
      <c r="A4686" s="11">
        <v>2192</v>
      </c>
      <c r="B4686" s="11">
        <v>56</v>
      </c>
      <c r="C4686" t="s">
        <v>11802</v>
      </c>
      <c r="D4686" s="11" t="s">
        <v>7609</v>
      </c>
      <c r="E4686" t="s">
        <v>137</v>
      </c>
    </row>
    <row r="4687" spans="1:5">
      <c r="A4687" s="11">
        <v>4138</v>
      </c>
      <c r="B4687" s="11">
        <v>0</v>
      </c>
      <c r="C4687" t="s">
        <v>11803</v>
      </c>
      <c r="D4687" s="11" t="s">
        <v>11804</v>
      </c>
      <c r="E4687" t="s">
        <v>128</v>
      </c>
    </row>
    <row r="4688" spans="1:5">
      <c r="A4688" s="11">
        <v>2997</v>
      </c>
      <c r="B4688" s="11">
        <v>17</v>
      </c>
      <c r="C4688" t="s">
        <v>5242</v>
      </c>
      <c r="D4688" s="11" t="s">
        <v>2449</v>
      </c>
      <c r="E4688" t="s">
        <v>1006</v>
      </c>
    </row>
    <row r="4689" spans="1:5">
      <c r="A4689" s="11">
        <v>3255</v>
      </c>
      <c r="B4689" s="11">
        <v>10</v>
      </c>
      <c r="C4689" t="s">
        <v>11805</v>
      </c>
      <c r="D4689" s="11" t="s">
        <v>3560</v>
      </c>
      <c r="E4689" t="s">
        <v>169</v>
      </c>
    </row>
    <row r="4690" spans="1:5">
      <c r="A4690" s="11">
        <v>2483</v>
      </c>
      <c r="B4690" s="11">
        <v>37</v>
      </c>
      <c r="C4690" t="s">
        <v>5243</v>
      </c>
      <c r="D4690" s="11" t="s">
        <v>5244</v>
      </c>
      <c r="E4690" t="s">
        <v>130</v>
      </c>
    </row>
    <row r="4691" spans="1:5">
      <c r="A4691" s="11">
        <v>4138</v>
      </c>
      <c r="B4691" s="11">
        <v>0</v>
      </c>
      <c r="C4691" t="s">
        <v>8488</v>
      </c>
      <c r="D4691" s="11" t="s">
        <v>6429</v>
      </c>
      <c r="E4691" t="s">
        <v>124</v>
      </c>
    </row>
    <row r="4692" spans="1:5">
      <c r="A4692" s="11">
        <v>4138</v>
      </c>
      <c r="B4692" s="11">
        <v>0</v>
      </c>
      <c r="C4692" t="s">
        <v>8489</v>
      </c>
      <c r="D4692" s="11" t="s">
        <v>2557</v>
      </c>
      <c r="E4692" t="s">
        <v>138</v>
      </c>
    </row>
    <row r="4693" spans="1:5">
      <c r="A4693" s="11">
        <v>4138</v>
      </c>
      <c r="B4693" s="11">
        <v>0</v>
      </c>
      <c r="C4693" t="s">
        <v>8490</v>
      </c>
      <c r="D4693" s="11" t="s">
        <v>3138</v>
      </c>
      <c r="E4693" t="s">
        <v>124</v>
      </c>
    </row>
    <row r="4694" spans="1:5">
      <c r="A4694" s="11">
        <v>3709</v>
      </c>
      <c r="B4694" s="11">
        <v>4</v>
      </c>
      <c r="C4694" t="s">
        <v>8491</v>
      </c>
      <c r="D4694" s="11" t="s">
        <v>5684</v>
      </c>
      <c r="E4694" t="s">
        <v>740</v>
      </c>
    </row>
    <row r="4695" spans="1:5">
      <c r="A4695" s="11">
        <v>3896</v>
      </c>
      <c r="B4695" s="11">
        <v>2</v>
      </c>
      <c r="C4695" t="s">
        <v>11806</v>
      </c>
      <c r="D4695" s="11" t="s">
        <v>9630</v>
      </c>
      <c r="E4695" t="s">
        <v>757</v>
      </c>
    </row>
    <row r="4696" spans="1:5">
      <c r="A4696" s="11">
        <v>2771</v>
      </c>
      <c r="B4696" s="11">
        <v>24</v>
      </c>
      <c r="C4696" t="s">
        <v>5245</v>
      </c>
      <c r="D4696" s="11" t="s">
        <v>2136</v>
      </c>
      <c r="E4696" t="s">
        <v>223</v>
      </c>
    </row>
    <row r="4697" spans="1:5">
      <c r="A4697" s="11">
        <v>2751</v>
      </c>
      <c r="B4697" s="11">
        <v>25</v>
      </c>
      <c r="C4697" t="s">
        <v>8492</v>
      </c>
      <c r="D4697" s="11" t="s">
        <v>5639</v>
      </c>
      <c r="E4697" t="s">
        <v>757</v>
      </c>
    </row>
    <row r="4698" spans="1:5">
      <c r="A4698" s="11">
        <v>1610</v>
      </c>
      <c r="B4698" s="11">
        <v>110</v>
      </c>
      <c r="C4698" t="s">
        <v>5247</v>
      </c>
      <c r="D4698" s="11" t="s">
        <v>5248</v>
      </c>
      <c r="E4698" t="s">
        <v>1134</v>
      </c>
    </row>
    <row r="4699" spans="1:5">
      <c r="A4699" s="11">
        <v>948</v>
      </c>
      <c r="B4699" s="11">
        <v>237</v>
      </c>
      <c r="C4699" t="s">
        <v>11807</v>
      </c>
      <c r="D4699" s="11" t="s">
        <v>5249</v>
      </c>
      <c r="E4699" t="s">
        <v>138</v>
      </c>
    </row>
    <row r="4700" spans="1:5">
      <c r="A4700" s="11">
        <v>2391</v>
      </c>
      <c r="B4700" s="11">
        <v>42</v>
      </c>
      <c r="C4700" t="s">
        <v>8493</v>
      </c>
      <c r="D4700" s="11" t="s">
        <v>4017</v>
      </c>
      <c r="E4700" t="s">
        <v>2805</v>
      </c>
    </row>
    <row r="4701" spans="1:5">
      <c r="A4701" s="11">
        <v>1662</v>
      </c>
      <c r="B4701" s="11">
        <v>104</v>
      </c>
      <c r="C4701" t="s">
        <v>8494</v>
      </c>
      <c r="D4701" s="11" t="s">
        <v>7256</v>
      </c>
      <c r="E4701" t="s">
        <v>123</v>
      </c>
    </row>
    <row r="4702" spans="1:5">
      <c r="A4702" s="11">
        <v>4138</v>
      </c>
      <c r="B4702" s="11">
        <v>0</v>
      </c>
      <c r="C4702" t="s">
        <v>11808</v>
      </c>
      <c r="D4702" s="11" t="s">
        <v>11329</v>
      </c>
      <c r="E4702" t="s">
        <v>8074</v>
      </c>
    </row>
    <row r="4703" spans="1:5">
      <c r="A4703" s="11">
        <v>2053</v>
      </c>
      <c r="B4703" s="11">
        <v>67</v>
      </c>
      <c r="C4703" t="s">
        <v>5250</v>
      </c>
      <c r="D4703" s="11" t="s">
        <v>2576</v>
      </c>
      <c r="E4703" t="s">
        <v>128</v>
      </c>
    </row>
    <row r="4704" spans="1:5">
      <c r="A4704" s="11">
        <v>1785</v>
      </c>
      <c r="B4704" s="11">
        <v>93</v>
      </c>
      <c r="C4704" t="s">
        <v>5251</v>
      </c>
      <c r="D4704" s="11" t="s">
        <v>4038</v>
      </c>
      <c r="E4704" t="s">
        <v>752</v>
      </c>
    </row>
    <row r="4705" spans="1:5">
      <c r="A4705" s="11">
        <v>4138</v>
      </c>
      <c r="B4705" s="11">
        <v>0</v>
      </c>
      <c r="C4705" t="s">
        <v>8495</v>
      </c>
      <c r="D4705" s="11" t="s">
        <v>3900</v>
      </c>
      <c r="E4705" t="s">
        <v>150</v>
      </c>
    </row>
    <row r="4706" spans="1:5">
      <c r="A4706" s="11">
        <v>1430</v>
      </c>
      <c r="B4706" s="11">
        <v>137</v>
      </c>
      <c r="C4706" t="s">
        <v>11809</v>
      </c>
      <c r="D4706" s="11" t="s">
        <v>8355</v>
      </c>
      <c r="E4706" t="s">
        <v>143</v>
      </c>
    </row>
    <row r="4707" spans="1:5">
      <c r="A4707" s="11">
        <v>4138</v>
      </c>
      <c r="B4707" s="11">
        <v>0</v>
      </c>
      <c r="C4707" t="s">
        <v>11809</v>
      </c>
      <c r="D4707" s="11" t="s">
        <v>2580</v>
      </c>
      <c r="E4707" t="s">
        <v>10194</v>
      </c>
    </row>
    <row r="4708" spans="1:5">
      <c r="A4708" s="11">
        <v>2426</v>
      </c>
      <c r="B4708" s="11">
        <v>40</v>
      </c>
      <c r="C4708" t="s">
        <v>5252</v>
      </c>
      <c r="D4708" s="11" t="s">
        <v>2094</v>
      </c>
      <c r="E4708" t="s">
        <v>1131</v>
      </c>
    </row>
    <row r="4709" spans="1:5">
      <c r="A4709" s="11">
        <v>2693</v>
      </c>
      <c r="B4709" s="11">
        <v>27</v>
      </c>
      <c r="C4709" t="s">
        <v>8496</v>
      </c>
      <c r="D4709" s="11" t="s">
        <v>3223</v>
      </c>
      <c r="E4709" t="s">
        <v>124</v>
      </c>
    </row>
    <row r="4710" spans="1:5">
      <c r="A4710" s="11">
        <v>4138</v>
      </c>
      <c r="B4710" s="11">
        <v>0</v>
      </c>
      <c r="C4710" t="s">
        <v>11810</v>
      </c>
      <c r="D4710" s="11" t="s">
        <v>11811</v>
      </c>
      <c r="E4710" t="s">
        <v>124</v>
      </c>
    </row>
    <row r="4711" spans="1:5">
      <c r="A4711" s="11">
        <v>321</v>
      </c>
      <c r="B4711" s="11">
        <v>695</v>
      </c>
      <c r="C4711" t="s">
        <v>5253</v>
      </c>
      <c r="D4711" s="11" t="s">
        <v>5254</v>
      </c>
      <c r="E4711" t="s">
        <v>138</v>
      </c>
    </row>
    <row r="4712" spans="1:5">
      <c r="A4712" s="11">
        <v>2500</v>
      </c>
      <c r="B4712" s="11">
        <v>36</v>
      </c>
      <c r="C4712" t="s">
        <v>8497</v>
      </c>
      <c r="D4712" s="11" t="s">
        <v>3919</v>
      </c>
      <c r="E4712" t="s">
        <v>124</v>
      </c>
    </row>
    <row r="4713" spans="1:5">
      <c r="A4713" s="11">
        <v>4138</v>
      </c>
      <c r="B4713" s="11">
        <v>0</v>
      </c>
      <c r="C4713" t="s">
        <v>11812</v>
      </c>
      <c r="D4713" s="11" t="s">
        <v>10996</v>
      </c>
      <c r="E4713" t="s">
        <v>124</v>
      </c>
    </row>
    <row r="4714" spans="1:5">
      <c r="A4714" s="11">
        <v>338</v>
      </c>
      <c r="B4714" s="11">
        <v>673</v>
      </c>
      <c r="C4714" t="s">
        <v>662</v>
      </c>
      <c r="D4714" s="11" t="s">
        <v>663</v>
      </c>
      <c r="E4714" t="s">
        <v>137</v>
      </c>
    </row>
    <row r="4715" spans="1:5">
      <c r="A4715" s="11">
        <v>2096</v>
      </c>
      <c r="B4715" s="11">
        <v>64</v>
      </c>
      <c r="C4715" t="s">
        <v>8498</v>
      </c>
      <c r="D4715" s="11" t="s">
        <v>5255</v>
      </c>
      <c r="E4715" t="s">
        <v>223</v>
      </c>
    </row>
    <row r="4716" spans="1:5">
      <c r="A4716" s="11">
        <v>3612</v>
      </c>
      <c r="B4716" s="11">
        <v>5</v>
      </c>
      <c r="C4716" t="s">
        <v>5256</v>
      </c>
      <c r="D4716" s="11" t="s">
        <v>3423</v>
      </c>
      <c r="E4716" t="s">
        <v>5257</v>
      </c>
    </row>
    <row r="4717" spans="1:5">
      <c r="A4717" s="11">
        <v>971</v>
      </c>
      <c r="B4717" s="11">
        <v>230</v>
      </c>
      <c r="C4717" t="s">
        <v>8499</v>
      </c>
      <c r="D4717" s="11" t="s">
        <v>2174</v>
      </c>
      <c r="E4717" t="s">
        <v>146</v>
      </c>
    </row>
    <row r="4718" spans="1:5">
      <c r="A4718" s="11">
        <v>2304</v>
      </c>
      <c r="B4718" s="11">
        <v>48</v>
      </c>
      <c r="C4718" t="s">
        <v>5258</v>
      </c>
      <c r="D4718" s="11" t="s">
        <v>5259</v>
      </c>
      <c r="E4718" t="s">
        <v>892</v>
      </c>
    </row>
    <row r="4719" spans="1:5">
      <c r="A4719" s="11">
        <v>2528</v>
      </c>
      <c r="B4719" s="11">
        <v>34</v>
      </c>
      <c r="C4719" t="s">
        <v>5261</v>
      </c>
      <c r="D4719" s="11" t="s">
        <v>5262</v>
      </c>
      <c r="E4719" t="s">
        <v>1882</v>
      </c>
    </row>
    <row r="4720" spans="1:5">
      <c r="A4720" s="11">
        <v>728</v>
      </c>
      <c r="B4720" s="11">
        <v>327</v>
      </c>
      <c r="C4720" t="s">
        <v>5263</v>
      </c>
      <c r="D4720" s="11" t="s">
        <v>5264</v>
      </c>
      <c r="E4720" t="s">
        <v>149</v>
      </c>
    </row>
    <row r="4721" spans="1:5">
      <c r="A4721" s="11">
        <v>852</v>
      </c>
      <c r="B4721" s="11">
        <v>274</v>
      </c>
      <c r="C4721" t="s">
        <v>5265</v>
      </c>
      <c r="D4721" s="11" t="s">
        <v>5266</v>
      </c>
      <c r="E4721" t="s">
        <v>149</v>
      </c>
    </row>
    <row r="4722" spans="1:5">
      <c r="A4722" s="11">
        <v>4138</v>
      </c>
      <c r="B4722" s="11">
        <v>0</v>
      </c>
      <c r="C4722" t="s">
        <v>11813</v>
      </c>
      <c r="D4722" s="11" t="s">
        <v>8666</v>
      </c>
      <c r="E4722" t="s">
        <v>997</v>
      </c>
    </row>
    <row r="4723" spans="1:5">
      <c r="A4723" s="11">
        <v>2426</v>
      </c>
      <c r="B4723" s="11">
        <v>40</v>
      </c>
      <c r="C4723" t="s">
        <v>8500</v>
      </c>
      <c r="D4723" s="11" t="s">
        <v>2866</v>
      </c>
      <c r="E4723" t="s">
        <v>1826</v>
      </c>
    </row>
    <row r="4724" spans="1:5">
      <c r="A4724" s="11">
        <v>4138</v>
      </c>
      <c r="B4724" s="11">
        <v>0</v>
      </c>
      <c r="C4724" t="s">
        <v>11814</v>
      </c>
      <c r="D4724" s="11" t="s">
        <v>11815</v>
      </c>
      <c r="E4724" t="s">
        <v>1094</v>
      </c>
    </row>
    <row r="4725" spans="1:5">
      <c r="A4725" s="11">
        <v>3255</v>
      </c>
      <c r="B4725" s="11">
        <v>10</v>
      </c>
      <c r="C4725" t="s">
        <v>11816</v>
      </c>
      <c r="D4725" s="11" t="s">
        <v>9037</v>
      </c>
      <c r="E4725" t="s">
        <v>204</v>
      </c>
    </row>
    <row r="4726" spans="1:5">
      <c r="A4726" s="11">
        <v>4138</v>
      </c>
      <c r="B4726" s="11">
        <v>0</v>
      </c>
      <c r="C4726" t="s">
        <v>11817</v>
      </c>
      <c r="D4726" s="11" t="s">
        <v>4619</v>
      </c>
      <c r="E4726" t="s">
        <v>124</v>
      </c>
    </row>
    <row r="4727" spans="1:5">
      <c r="A4727" s="11">
        <v>1128</v>
      </c>
      <c r="B4727" s="11">
        <v>193</v>
      </c>
      <c r="C4727" t="s">
        <v>5268</v>
      </c>
      <c r="D4727" s="11" t="s">
        <v>2162</v>
      </c>
      <c r="E4727" t="s">
        <v>751</v>
      </c>
    </row>
    <row r="4728" spans="1:5">
      <c r="A4728" s="11">
        <v>3612</v>
      </c>
      <c r="B4728" s="11">
        <v>5</v>
      </c>
      <c r="C4728" t="s">
        <v>11818</v>
      </c>
      <c r="D4728" s="11" t="s">
        <v>4167</v>
      </c>
      <c r="E4728" t="s">
        <v>10270</v>
      </c>
    </row>
    <row r="4729" spans="1:5">
      <c r="A4729" s="11">
        <v>4138</v>
      </c>
      <c r="B4729" s="11">
        <v>0</v>
      </c>
      <c r="C4729" t="s">
        <v>11819</v>
      </c>
      <c r="D4729" s="11" t="s">
        <v>9655</v>
      </c>
      <c r="E4729" t="s">
        <v>124</v>
      </c>
    </row>
    <row r="4730" spans="1:5">
      <c r="A4730" s="11">
        <v>4138</v>
      </c>
      <c r="B4730" s="11">
        <v>0</v>
      </c>
      <c r="C4730" t="s">
        <v>8501</v>
      </c>
      <c r="D4730" s="11" t="s">
        <v>8502</v>
      </c>
      <c r="E4730" t="s">
        <v>740</v>
      </c>
    </row>
    <row r="4731" spans="1:5">
      <c r="A4731" s="11">
        <v>993</v>
      </c>
      <c r="B4731" s="11">
        <v>223</v>
      </c>
      <c r="C4731" t="s">
        <v>5270</v>
      </c>
      <c r="D4731" s="11" t="s">
        <v>2520</v>
      </c>
      <c r="E4731" t="s">
        <v>1930</v>
      </c>
    </row>
    <row r="4732" spans="1:5">
      <c r="A4732" s="11">
        <v>1618</v>
      </c>
      <c r="B4732" s="11">
        <v>109</v>
      </c>
      <c r="C4732" t="s">
        <v>5271</v>
      </c>
      <c r="D4732" s="11" t="s">
        <v>4752</v>
      </c>
      <c r="E4732" t="s">
        <v>4077</v>
      </c>
    </row>
    <row r="4733" spans="1:5">
      <c r="A4733" s="11">
        <v>1423</v>
      </c>
      <c r="B4733" s="11">
        <v>138</v>
      </c>
      <c r="C4733" t="s">
        <v>5272</v>
      </c>
      <c r="D4733" s="11" t="s">
        <v>5273</v>
      </c>
      <c r="E4733" t="s">
        <v>4077</v>
      </c>
    </row>
    <row r="4734" spans="1:5">
      <c r="A4734" s="11">
        <v>2513</v>
      </c>
      <c r="B4734" s="11">
        <v>35</v>
      </c>
      <c r="C4734" t="s">
        <v>11820</v>
      </c>
      <c r="D4734" s="11" t="s">
        <v>2454</v>
      </c>
      <c r="E4734" t="s">
        <v>61</v>
      </c>
    </row>
    <row r="4735" spans="1:5">
      <c r="A4735" s="11">
        <v>3386</v>
      </c>
      <c r="B4735" s="11">
        <v>8</v>
      </c>
      <c r="C4735" t="s">
        <v>11821</v>
      </c>
      <c r="D4735" s="11" t="s">
        <v>11550</v>
      </c>
      <c r="E4735" t="s">
        <v>194</v>
      </c>
    </row>
    <row r="4736" spans="1:5">
      <c r="A4736" s="11">
        <v>4138</v>
      </c>
      <c r="B4736" s="11">
        <v>0</v>
      </c>
      <c r="C4736" t="s">
        <v>11822</v>
      </c>
      <c r="D4736" s="11" t="s">
        <v>7625</v>
      </c>
      <c r="E4736" t="s">
        <v>1131</v>
      </c>
    </row>
    <row r="4737" spans="1:5">
      <c r="A4737" s="11">
        <v>1656</v>
      </c>
      <c r="B4737" s="11">
        <v>105</v>
      </c>
      <c r="C4737" t="s">
        <v>5274</v>
      </c>
      <c r="D4737" s="11" t="s">
        <v>3763</v>
      </c>
      <c r="E4737" t="s">
        <v>769</v>
      </c>
    </row>
    <row r="4738" spans="1:5">
      <c r="A4738" s="11">
        <v>4138</v>
      </c>
      <c r="B4738" s="11">
        <v>0</v>
      </c>
      <c r="C4738" t="s">
        <v>5275</v>
      </c>
      <c r="D4738" s="11" t="s">
        <v>3722</v>
      </c>
      <c r="E4738" t="s">
        <v>122</v>
      </c>
    </row>
    <row r="4739" spans="1:5">
      <c r="A4739" s="11">
        <v>2665</v>
      </c>
      <c r="B4739" s="11">
        <v>28</v>
      </c>
      <c r="C4739" t="s">
        <v>8503</v>
      </c>
      <c r="D4739" s="11" t="s">
        <v>2353</v>
      </c>
      <c r="E4739" t="s">
        <v>7923</v>
      </c>
    </row>
    <row r="4740" spans="1:5">
      <c r="A4740" s="11">
        <v>1369</v>
      </c>
      <c r="B4740" s="11">
        <v>146</v>
      </c>
      <c r="C4740" t="s">
        <v>5276</v>
      </c>
      <c r="D4740" s="11" t="s">
        <v>4193</v>
      </c>
      <c r="E4740" t="s">
        <v>122</v>
      </c>
    </row>
    <row r="4741" spans="1:5">
      <c r="A4741" s="11">
        <v>540</v>
      </c>
      <c r="B4741" s="11">
        <v>455</v>
      </c>
      <c r="C4741" t="s">
        <v>5277</v>
      </c>
      <c r="D4741" s="11" t="s">
        <v>1290</v>
      </c>
      <c r="E4741" t="s">
        <v>138</v>
      </c>
    </row>
    <row r="4742" spans="1:5">
      <c r="A4742" s="11">
        <v>2096</v>
      </c>
      <c r="B4742" s="11">
        <v>64</v>
      </c>
      <c r="C4742" t="s">
        <v>5277</v>
      </c>
      <c r="D4742" s="11" t="s">
        <v>2544</v>
      </c>
      <c r="E4742" t="s">
        <v>169</v>
      </c>
    </row>
    <row r="4743" spans="1:5">
      <c r="A4743" s="11">
        <v>1308</v>
      </c>
      <c r="B4743" s="11">
        <v>155</v>
      </c>
      <c r="C4743" t="s">
        <v>5278</v>
      </c>
      <c r="D4743" s="11" t="s">
        <v>3635</v>
      </c>
      <c r="E4743" t="s">
        <v>1276</v>
      </c>
    </row>
    <row r="4744" spans="1:5">
      <c r="A4744" s="11">
        <v>1739</v>
      </c>
      <c r="B4744" s="11">
        <v>98</v>
      </c>
      <c r="C4744" t="s">
        <v>5279</v>
      </c>
      <c r="D4744" s="11" t="s">
        <v>5280</v>
      </c>
      <c r="E4744" t="s">
        <v>739</v>
      </c>
    </row>
    <row r="4745" spans="1:5">
      <c r="A4745" s="11">
        <v>113</v>
      </c>
      <c r="B4745" s="11">
        <v>1174</v>
      </c>
      <c r="C4745" t="s">
        <v>664</v>
      </c>
      <c r="D4745" s="11" t="s">
        <v>665</v>
      </c>
      <c r="E4745" t="s">
        <v>232</v>
      </c>
    </row>
    <row r="4746" spans="1:5">
      <c r="A4746" s="11">
        <v>72</v>
      </c>
      <c r="B4746" s="11">
        <v>1352</v>
      </c>
      <c r="C4746" t="s">
        <v>666</v>
      </c>
      <c r="D4746" s="11" t="s">
        <v>667</v>
      </c>
      <c r="E4746" t="s">
        <v>133</v>
      </c>
    </row>
    <row r="4747" spans="1:5">
      <c r="A4747" s="11">
        <v>1519</v>
      </c>
      <c r="B4747" s="11">
        <v>124</v>
      </c>
      <c r="C4747" t="s">
        <v>5281</v>
      </c>
      <c r="D4747" s="11" t="s">
        <v>3495</v>
      </c>
      <c r="E4747" t="s">
        <v>128</v>
      </c>
    </row>
    <row r="4748" spans="1:5">
      <c r="A4748" s="11">
        <v>2270</v>
      </c>
      <c r="B4748" s="11">
        <v>50</v>
      </c>
      <c r="C4748" t="s">
        <v>5282</v>
      </c>
      <c r="D4748" s="11" t="s">
        <v>5283</v>
      </c>
      <c r="E4748" t="s">
        <v>162</v>
      </c>
    </row>
    <row r="4749" spans="1:5">
      <c r="A4749" s="11">
        <v>3709</v>
      </c>
      <c r="B4749" s="11">
        <v>4</v>
      </c>
      <c r="C4749" t="s">
        <v>11823</v>
      </c>
      <c r="D4749" s="11" t="s">
        <v>11824</v>
      </c>
      <c r="E4749" t="s">
        <v>61</v>
      </c>
    </row>
    <row r="4750" spans="1:5">
      <c r="A4750" s="11">
        <v>103</v>
      </c>
      <c r="B4750" s="11">
        <v>1198</v>
      </c>
      <c r="C4750" t="s">
        <v>1812</v>
      </c>
      <c r="D4750" s="11" t="s">
        <v>1813</v>
      </c>
      <c r="E4750" t="s">
        <v>759</v>
      </c>
    </row>
    <row r="4751" spans="1:5">
      <c r="A4751" s="11">
        <v>4138</v>
      </c>
      <c r="B4751" s="11">
        <v>0</v>
      </c>
      <c r="C4751" t="s">
        <v>11825</v>
      </c>
      <c r="D4751" s="11" t="s">
        <v>11826</v>
      </c>
      <c r="E4751" t="s">
        <v>142</v>
      </c>
    </row>
    <row r="4752" spans="1:5">
      <c r="A4752" s="11">
        <v>4138</v>
      </c>
      <c r="B4752" s="11">
        <v>0</v>
      </c>
      <c r="C4752" t="s">
        <v>11827</v>
      </c>
      <c r="D4752" s="11" t="s">
        <v>3280</v>
      </c>
      <c r="E4752" t="s">
        <v>128</v>
      </c>
    </row>
    <row r="4753" spans="1:5">
      <c r="A4753" s="11">
        <v>3518</v>
      </c>
      <c r="B4753" s="11">
        <v>6</v>
      </c>
      <c r="C4753" t="s">
        <v>8504</v>
      </c>
      <c r="D4753" s="11" t="s">
        <v>7856</v>
      </c>
      <c r="E4753" t="s">
        <v>1880</v>
      </c>
    </row>
    <row r="4754" spans="1:5">
      <c r="A4754" s="11">
        <v>1711</v>
      </c>
      <c r="B4754" s="11">
        <v>100</v>
      </c>
      <c r="C4754" t="s">
        <v>5284</v>
      </c>
      <c r="D4754" s="11" t="s">
        <v>3787</v>
      </c>
      <c r="E4754" t="s">
        <v>809</v>
      </c>
    </row>
    <row r="4755" spans="1:5">
      <c r="A4755" s="11">
        <v>967</v>
      </c>
      <c r="B4755" s="11">
        <v>231</v>
      </c>
      <c r="C4755" t="s">
        <v>5285</v>
      </c>
      <c r="D4755" s="11" t="s">
        <v>5286</v>
      </c>
      <c r="E4755" t="s">
        <v>740</v>
      </c>
    </row>
    <row r="4756" spans="1:5">
      <c r="A4756" s="11">
        <v>1297</v>
      </c>
      <c r="B4756" s="11">
        <v>157</v>
      </c>
      <c r="C4756" t="s">
        <v>11828</v>
      </c>
      <c r="D4756" s="11" t="s">
        <v>11829</v>
      </c>
      <c r="E4756" t="s">
        <v>740</v>
      </c>
    </row>
    <row r="4757" spans="1:5">
      <c r="A4757" s="11">
        <v>4138</v>
      </c>
      <c r="B4757" s="11">
        <v>0</v>
      </c>
      <c r="C4757" t="s">
        <v>11830</v>
      </c>
      <c r="D4757" s="11" t="s">
        <v>11831</v>
      </c>
      <c r="E4757" t="s">
        <v>1066</v>
      </c>
    </row>
    <row r="4758" spans="1:5">
      <c r="A4758" s="11">
        <v>3323</v>
      </c>
      <c r="B4758" s="11">
        <v>9</v>
      </c>
      <c r="C4758" t="s">
        <v>8505</v>
      </c>
      <c r="D4758" s="11" t="s">
        <v>4814</v>
      </c>
      <c r="E4758" t="s">
        <v>1428</v>
      </c>
    </row>
    <row r="4759" spans="1:5">
      <c r="A4759" s="11">
        <v>3255</v>
      </c>
      <c r="B4759" s="11">
        <v>10</v>
      </c>
      <c r="C4759" t="s">
        <v>11832</v>
      </c>
      <c r="D4759" s="11" t="s">
        <v>9112</v>
      </c>
      <c r="E4759" t="s">
        <v>1066</v>
      </c>
    </row>
    <row r="4760" spans="1:5">
      <c r="A4760" s="11">
        <v>774</v>
      </c>
      <c r="B4760" s="11">
        <v>306</v>
      </c>
      <c r="C4760" t="s">
        <v>5287</v>
      </c>
      <c r="D4760" s="11" t="s">
        <v>3132</v>
      </c>
      <c r="E4760" t="s">
        <v>232</v>
      </c>
    </row>
    <row r="4761" spans="1:5">
      <c r="A4761" s="11">
        <v>44</v>
      </c>
      <c r="B4761" s="11">
        <v>1522</v>
      </c>
      <c r="C4761" t="s">
        <v>733</v>
      </c>
      <c r="D4761" s="11" t="s">
        <v>711</v>
      </c>
      <c r="E4761" t="s">
        <v>133</v>
      </c>
    </row>
    <row r="4762" spans="1:5">
      <c r="A4762" s="11">
        <v>4138</v>
      </c>
      <c r="B4762" s="11">
        <v>0</v>
      </c>
      <c r="C4762" t="s">
        <v>11833</v>
      </c>
      <c r="D4762" s="11" t="s">
        <v>5624</v>
      </c>
      <c r="E4762" t="s">
        <v>190</v>
      </c>
    </row>
    <row r="4763" spans="1:5">
      <c r="A4763" s="11">
        <v>4138</v>
      </c>
      <c r="B4763" s="11">
        <v>0</v>
      </c>
      <c r="C4763" t="s">
        <v>8506</v>
      </c>
      <c r="D4763" s="11" t="s">
        <v>7250</v>
      </c>
      <c r="E4763" t="s">
        <v>122</v>
      </c>
    </row>
    <row r="4764" spans="1:5">
      <c r="A4764" s="11">
        <v>4138</v>
      </c>
      <c r="B4764" s="11">
        <v>0</v>
      </c>
      <c r="C4764" t="s">
        <v>11834</v>
      </c>
      <c r="D4764" s="11" t="s">
        <v>4817</v>
      </c>
      <c r="E4764" t="s">
        <v>2489</v>
      </c>
    </row>
    <row r="4765" spans="1:5">
      <c r="A4765" s="11">
        <v>4138</v>
      </c>
      <c r="B4765" s="11">
        <v>0</v>
      </c>
      <c r="C4765" t="s">
        <v>11835</v>
      </c>
      <c r="D4765" s="11" t="s">
        <v>4817</v>
      </c>
      <c r="E4765" t="s">
        <v>2489</v>
      </c>
    </row>
    <row r="4766" spans="1:5">
      <c r="A4766" s="11">
        <v>2068</v>
      </c>
      <c r="B4766" s="11">
        <v>66</v>
      </c>
      <c r="C4766" t="s">
        <v>11836</v>
      </c>
      <c r="D4766" s="11" t="s">
        <v>3001</v>
      </c>
      <c r="E4766" t="s">
        <v>412</v>
      </c>
    </row>
    <row r="4767" spans="1:5">
      <c r="A4767" s="11">
        <v>3323</v>
      </c>
      <c r="B4767" s="11">
        <v>9</v>
      </c>
      <c r="C4767" t="s">
        <v>5289</v>
      </c>
      <c r="D4767" s="11" t="s">
        <v>3280</v>
      </c>
      <c r="E4767" t="s">
        <v>124</v>
      </c>
    </row>
    <row r="4768" spans="1:5">
      <c r="A4768" s="11">
        <v>3896</v>
      </c>
      <c r="B4768" s="11">
        <v>2</v>
      </c>
      <c r="C4768" t="s">
        <v>11837</v>
      </c>
      <c r="D4768" s="11" t="s">
        <v>5067</v>
      </c>
      <c r="E4768" t="s">
        <v>1001</v>
      </c>
    </row>
    <row r="4769" spans="1:5">
      <c r="A4769" s="11">
        <v>438</v>
      </c>
      <c r="B4769" s="11">
        <v>551</v>
      </c>
      <c r="C4769" t="s">
        <v>1329</v>
      </c>
      <c r="D4769" s="11" t="s">
        <v>12</v>
      </c>
      <c r="E4769" t="s">
        <v>122</v>
      </c>
    </row>
    <row r="4770" spans="1:5">
      <c r="A4770" s="11">
        <v>1844</v>
      </c>
      <c r="B4770" s="11">
        <v>88</v>
      </c>
      <c r="C4770" t="s">
        <v>5290</v>
      </c>
      <c r="D4770" s="11" t="s">
        <v>4068</v>
      </c>
      <c r="E4770" t="s">
        <v>790</v>
      </c>
    </row>
    <row r="4771" spans="1:5">
      <c r="A4771" s="11">
        <v>3896</v>
      </c>
      <c r="B4771" s="11">
        <v>2</v>
      </c>
      <c r="C4771" t="s">
        <v>8507</v>
      </c>
      <c r="D4771" s="11" t="s">
        <v>2030</v>
      </c>
      <c r="E4771" t="s">
        <v>1849</v>
      </c>
    </row>
    <row r="4772" spans="1:5">
      <c r="A4772" s="11">
        <v>4138</v>
      </c>
      <c r="B4772" s="11">
        <v>0</v>
      </c>
      <c r="C4772" t="s">
        <v>11838</v>
      </c>
      <c r="D4772" s="11" t="s">
        <v>2585</v>
      </c>
      <c r="E4772" t="s">
        <v>790</v>
      </c>
    </row>
    <row r="4773" spans="1:5">
      <c r="A4773" s="11">
        <v>1416</v>
      </c>
      <c r="B4773" s="11">
        <v>139</v>
      </c>
      <c r="C4773" t="s">
        <v>5291</v>
      </c>
      <c r="D4773" s="11" t="s">
        <v>5292</v>
      </c>
      <c r="E4773" t="s">
        <v>814</v>
      </c>
    </row>
    <row r="4774" spans="1:5">
      <c r="A4774" s="11">
        <v>1673</v>
      </c>
      <c r="B4774" s="11">
        <v>103</v>
      </c>
      <c r="C4774" t="s">
        <v>5293</v>
      </c>
      <c r="D4774" s="11" t="s">
        <v>3178</v>
      </c>
      <c r="E4774" t="s">
        <v>128</v>
      </c>
    </row>
    <row r="4775" spans="1:5">
      <c r="A4775" s="11">
        <v>2391</v>
      </c>
      <c r="B4775" s="11">
        <v>42</v>
      </c>
      <c r="C4775" t="s">
        <v>5293</v>
      </c>
      <c r="D4775" s="11" t="s">
        <v>8508</v>
      </c>
      <c r="E4775" t="s">
        <v>814</v>
      </c>
    </row>
    <row r="4776" spans="1:5">
      <c r="A4776" s="11">
        <v>4138</v>
      </c>
      <c r="B4776" s="11">
        <v>0</v>
      </c>
      <c r="C4776" t="s">
        <v>8509</v>
      </c>
      <c r="D4776" s="11" t="s">
        <v>7721</v>
      </c>
      <c r="E4776" t="s">
        <v>124</v>
      </c>
    </row>
    <row r="4777" spans="1:5">
      <c r="A4777" s="11">
        <v>3323</v>
      </c>
      <c r="B4777" s="11">
        <v>9</v>
      </c>
      <c r="C4777" t="s">
        <v>11839</v>
      </c>
      <c r="D4777" s="11" t="s">
        <v>7486</v>
      </c>
      <c r="E4777" t="s">
        <v>768</v>
      </c>
    </row>
    <row r="4778" spans="1:5">
      <c r="A4778" s="11">
        <v>3323</v>
      </c>
      <c r="B4778" s="11">
        <v>9</v>
      </c>
      <c r="C4778" t="s">
        <v>11840</v>
      </c>
      <c r="D4778" s="11" t="s">
        <v>3125</v>
      </c>
      <c r="E4778" t="s">
        <v>3419</v>
      </c>
    </row>
    <row r="4779" spans="1:5">
      <c r="A4779" s="11">
        <v>216</v>
      </c>
      <c r="B4779" s="11">
        <v>899</v>
      </c>
      <c r="C4779" t="s">
        <v>13</v>
      </c>
      <c r="D4779" s="11" t="s">
        <v>830</v>
      </c>
      <c r="E4779" t="s">
        <v>122</v>
      </c>
    </row>
    <row r="4780" spans="1:5">
      <c r="A4780" s="11">
        <v>728</v>
      </c>
      <c r="B4780" s="11">
        <v>327</v>
      </c>
      <c r="C4780" t="s">
        <v>670</v>
      </c>
      <c r="D4780" s="11" t="s">
        <v>841</v>
      </c>
      <c r="E4780" t="s">
        <v>122</v>
      </c>
    </row>
    <row r="4781" spans="1:5">
      <c r="A4781" s="11">
        <v>1132</v>
      </c>
      <c r="B4781" s="11">
        <v>191</v>
      </c>
      <c r="C4781" t="s">
        <v>5294</v>
      </c>
      <c r="D4781" s="11" t="s">
        <v>2831</v>
      </c>
      <c r="E4781" t="s">
        <v>128</v>
      </c>
    </row>
    <row r="4782" spans="1:5">
      <c r="A4782" s="11">
        <v>4138</v>
      </c>
      <c r="B4782" s="11">
        <v>0</v>
      </c>
      <c r="C4782" t="s">
        <v>8510</v>
      </c>
      <c r="D4782" s="11" t="s">
        <v>8511</v>
      </c>
      <c r="E4782" t="s">
        <v>268</v>
      </c>
    </row>
    <row r="4783" spans="1:5">
      <c r="A4783" s="11">
        <v>4138</v>
      </c>
      <c r="B4783" s="11">
        <v>0</v>
      </c>
      <c r="C4783" t="s">
        <v>5295</v>
      </c>
      <c r="D4783" s="11" t="s">
        <v>5296</v>
      </c>
      <c r="E4783" t="s">
        <v>122</v>
      </c>
    </row>
    <row r="4784" spans="1:5">
      <c r="A4784" s="11">
        <v>1884</v>
      </c>
      <c r="B4784" s="11">
        <v>83</v>
      </c>
      <c r="C4784" t="s">
        <v>5297</v>
      </c>
      <c r="D4784" s="11" t="s">
        <v>5006</v>
      </c>
      <c r="E4784" t="s">
        <v>744</v>
      </c>
    </row>
    <row r="4785" spans="1:5">
      <c r="A4785" s="11">
        <v>2123</v>
      </c>
      <c r="B4785" s="11">
        <v>62</v>
      </c>
      <c r="C4785" t="s">
        <v>8512</v>
      </c>
      <c r="D4785" s="11" t="s">
        <v>8513</v>
      </c>
      <c r="E4785" t="s">
        <v>184</v>
      </c>
    </row>
    <row r="4786" spans="1:5">
      <c r="A4786" s="11">
        <v>2068</v>
      </c>
      <c r="B4786" s="11">
        <v>66</v>
      </c>
      <c r="C4786" t="s">
        <v>11841</v>
      </c>
      <c r="D4786" s="11" t="s">
        <v>3924</v>
      </c>
      <c r="E4786" t="s">
        <v>1077</v>
      </c>
    </row>
    <row r="4787" spans="1:5">
      <c r="A4787" s="11">
        <v>2771</v>
      </c>
      <c r="B4787" s="11">
        <v>24</v>
      </c>
      <c r="C4787" t="s">
        <v>11842</v>
      </c>
      <c r="D4787" s="11" t="s">
        <v>7317</v>
      </c>
      <c r="E4787" t="s">
        <v>1145</v>
      </c>
    </row>
    <row r="4788" spans="1:5">
      <c r="A4788" s="11">
        <v>4017</v>
      </c>
      <c r="B4788" s="11">
        <v>1</v>
      </c>
      <c r="C4788" t="s">
        <v>11843</v>
      </c>
      <c r="D4788" s="11" t="s">
        <v>11844</v>
      </c>
      <c r="E4788" t="s">
        <v>996</v>
      </c>
    </row>
    <row r="4789" spans="1:5">
      <c r="A4789" s="11">
        <v>2253</v>
      </c>
      <c r="B4789" s="11">
        <v>51</v>
      </c>
      <c r="C4789" t="s">
        <v>5298</v>
      </c>
      <c r="D4789" s="11" t="s">
        <v>2953</v>
      </c>
      <c r="E4789" t="s">
        <v>814</v>
      </c>
    </row>
    <row r="4790" spans="1:5">
      <c r="A4790" s="11">
        <v>4138</v>
      </c>
      <c r="B4790" s="11">
        <v>0</v>
      </c>
      <c r="C4790" t="s">
        <v>11845</v>
      </c>
      <c r="D4790" s="11" t="s">
        <v>3063</v>
      </c>
      <c r="E4790" t="s">
        <v>979</v>
      </c>
    </row>
    <row r="4791" spans="1:5">
      <c r="A4791" s="11">
        <v>3709</v>
      </c>
      <c r="B4791" s="11">
        <v>4</v>
      </c>
      <c r="C4791" t="s">
        <v>11846</v>
      </c>
      <c r="D4791" s="11" t="s">
        <v>7655</v>
      </c>
      <c r="E4791" t="s">
        <v>1389</v>
      </c>
    </row>
    <row r="4792" spans="1:5">
      <c r="A4792" s="11">
        <v>1767</v>
      </c>
      <c r="B4792" s="11">
        <v>95</v>
      </c>
      <c r="C4792" t="s">
        <v>11847</v>
      </c>
      <c r="D4792" s="11" t="s">
        <v>11848</v>
      </c>
      <c r="E4792" t="s">
        <v>10680</v>
      </c>
    </row>
    <row r="4793" spans="1:5">
      <c r="A4793" s="11">
        <v>3809</v>
      </c>
      <c r="B4793" s="11">
        <v>3</v>
      </c>
      <c r="C4793" t="s">
        <v>11849</v>
      </c>
      <c r="D4793" s="11" t="s">
        <v>6563</v>
      </c>
      <c r="E4793" t="s">
        <v>169</v>
      </c>
    </row>
    <row r="4794" spans="1:5">
      <c r="A4794" s="11">
        <v>2771</v>
      </c>
      <c r="B4794" s="11">
        <v>24</v>
      </c>
      <c r="C4794" t="s">
        <v>8514</v>
      </c>
      <c r="D4794" s="11" t="s">
        <v>4277</v>
      </c>
      <c r="E4794" t="s">
        <v>297</v>
      </c>
    </row>
    <row r="4795" spans="1:5">
      <c r="A4795" s="11">
        <v>4138</v>
      </c>
      <c r="B4795" s="11">
        <v>0</v>
      </c>
      <c r="C4795" t="s">
        <v>11850</v>
      </c>
      <c r="D4795" s="11" t="s">
        <v>5859</v>
      </c>
      <c r="E4795" t="s">
        <v>232</v>
      </c>
    </row>
    <row r="4796" spans="1:5">
      <c r="A4796" s="11">
        <v>1384</v>
      </c>
      <c r="B4796" s="11">
        <v>143</v>
      </c>
      <c r="C4796" t="s">
        <v>11851</v>
      </c>
      <c r="D4796" s="11" t="s">
        <v>1184</v>
      </c>
      <c r="E4796" t="s">
        <v>11852</v>
      </c>
    </row>
    <row r="4797" spans="1:5">
      <c r="A4797" s="11">
        <v>155</v>
      </c>
      <c r="B4797" s="11">
        <v>1051</v>
      </c>
      <c r="C4797" t="s">
        <v>69</v>
      </c>
      <c r="D4797" s="11" t="s">
        <v>954</v>
      </c>
      <c r="E4797" t="s">
        <v>122</v>
      </c>
    </row>
    <row r="4798" spans="1:5">
      <c r="A4798" s="11">
        <v>4138</v>
      </c>
      <c r="B4798" s="11">
        <v>0</v>
      </c>
      <c r="C4798" t="s">
        <v>11853</v>
      </c>
      <c r="D4798" s="11" t="s">
        <v>9958</v>
      </c>
      <c r="E4798" t="s">
        <v>814</v>
      </c>
    </row>
    <row r="4799" spans="1:5">
      <c r="A4799" s="11">
        <v>2347</v>
      </c>
      <c r="B4799" s="11">
        <v>45</v>
      </c>
      <c r="C4799" t="s">
        <v>5299</v>
      </c>
      <c r="D4799" s="11" t="s">
        <v>2962</v>
      </c>
      <c r="E4799" t="s">
        <v>2497</v>
      </c>
    </row>
    <row r="4800" spans="1:5">
      <c r="A4800" s="11">
        <v>174</v>
      </c>
      <c r="B4800" s="11">
        <v>985</v>
      </c>
      <c r="C4800" t="s">
        <v>11854</v>
      </c>
      <c r="D4800" s="11" t="s">
        <v>1373</v>
      </c>
      <c r="E4800" t="s">
        <v>1095</v>
      </c>
    </row>
    <row r="4801" spans="1:5">
      <c r="A4801" s="11">
        <v>3255</v>
      </c>
      <c r="B4801" s="11">
        <v>10</v>
      </c>
      <c r="C4801" t="s">
        <v>11855</v>
      </c>
      <c r="D4801" s="11" t="s">
        <v>6383</v>
      </c>
      <c r="E4801" t="s">
        <v>1095</v>
      </c>
    </row>
    <row r="4802" spans="1:5">
      <c r="A4802" s="11">
        <v>2565</v>
      </c>
      <c r="B4802" s="11">
        <v>32</v>
      </c>
      <c r="C4802" t="s">
        <v>11856</v>
      </c>
      <c r="D4802" s="11" t="s">
        <v>4001</v>
      </c>
      <c r="E4802" t="s">
        <v>1095</v>
      </c>
    </row>
    <row r="4803" spans="1:5">
      <c r="A4803" s="11">
        <v>4138</v>
      </c>
      <c r="B4803" s="11">
        <v>0</v>
      </c>
      <c r="C4803" t="s">
        <v>8515</v>
      </c>
      <c r="D4803" s="11" t="s">
        <v>3640</v>
      </c>
      <c r="E4803" t="s">
        <v>1001</v>
      </c>
    </row>
    <row r="4804" spans="1:5">
      <c r="A4804" s="11">
        <v>1335</v>
      </c>
      <c r="B4804" s="11">
        <v>152</v>
      </c>
      <c r="C4804" t="s">
        <v>5300</v>
      </c>
      <c r="D4804" s="11" t="s">
        <v>2681</v>
      </c>
      <c r="E4804" t="s">
        <v>122</v>
      </c>
    </row>
    <row r="4805" spans="1:5">
      <c r="A4805" s="11">
        <v>1268</v>
      </c>
      <c r="B4805" s="11">
        <v>164</v>
      </c>
      <c r="C4805" t="s">
        <v>5301</v>
      </c>
      <c r="D4805" s="11" t="s">
        <v>2676</v>
      </c>
      <c r="E4805" t="s">
        <v>122</v>
      </c>
    </row>
    <row r="4806" spans="1:5">
      <c r="A4806" s="11">
        <v>2798</v>
      </c>
      <c r="B4806" s="11">
        <v>23</v>
      </c>
      <c r="C4806" t="s">
        <v>11857</v>
      </c>
      <c r="D4806" s="11" t="s">
        <v>4071</v>
      </c>
      <c r="E4806" t="s">
        <v>8419</v>
      </c>
    </row>
    <row r="4807" spans="1:5">
      <c r="A4807" s="11">
        <v>858</v>
      </c>
      <c r="B4807" s="11">
        <v>272</v>
      </c>
      <c r="C4807" t="s">
        <v>5302</v>
      </c>
      <c r="D4807" s="11" t="s">
        <v>5303</v>
      </c>
      <c r="E4807" t="s">
        <v>1095</v>
      </c>
    </row>
    <row r="4808" spans="1:5">
      <c r="A4808" s="11">
        <v>1174</v>
      </c>
      <c r="B4808" s="11">
        <v>183</v>
      </c>
      <c r="C4808" t="s">
        <v>5304</v>
      </c>
      <c r="D4808" s="11" t="s">
        <v>3790</v>
      </c>
      <c r="E4808" t="s">
        <v>1131</v>
      </c>
    </row>
    <row r="4809" spans="1:5">
      <c r="A4809" s="11">
        <v>236</v>
      </c>
      <c r="B4809" s="11">
        <v>853</v>
      </c>
      <c r="C4809" t="s">
        <v>11858</v>
      </c>
      <c r="D4809" s="11" t="s">
        <v>11859</v>
      </c>
      <c r="E4809" t="s">
        <v>165</v>
      </c>
    </row>
    <row r="4810" spans="1:5">
      <c r="A4810" s="11">
        <v>3612</v>
      </c>
      <c r="B4810" s="11">
        <v>5</v>
      </c>
      <c r="C4810" t="s">
        <v>5306</v>
      </c>
      <c r="D4810" s="11" t="s">
        <v>2030</v>
      </c>
      <c r="E4810" t="s">
        <v>128</v>
      </c>
    </row>
    <row r="4811" spans="1:5">
      <c r="A4811" s="11">
        <v>617</v>
      </c>
      <c r="B4811" s="11">
        <v>400</v>
      </c>
      <c r="C4811" t="s">
        <v>8516</v>
      </c>
      <c r="D4811" s="11" t="s">
        <v>372</v>
      </c>
      <c r="E4811" t="s">
        <v>165</v>
      </c>
    </row>
    <row r="4812" spans="1:5">
      <c r="A4812" s="11">
        <v>2426</v>
      </c>
      <c r="B4812" s="11">
        <v>40</v>
      </c>
      <c r="C4812" t="s">
        <v>11860</v>
      </c>
      <c r="D4812" s="11" t="s">
        <v>2744</v>
      </c>
      <c r="E4812" t="s">
        <v>135</v>
      </c>
    </row>
    <row r="4813" spans="1:5">
      <c r="A4813" s="11">
        <v>3255</v>
      </c>
      <c r="B4813" s="11">
        <v>10</v>
      </c>
      <c r="C4813" t="s">
        <v>11861</v>
      </c>
      <c r="D4813" s="11" t="s">
        <v>10041</v>
      </c>
      <c r="E4813" t="s">
        <v>135</v>
      </c>
    </row>
    <row r="4814" spans="1:5">
      <c r="A4814" s="11">
        <v>3612</v>
      </c>
      <c r="B4814" s="11">
        <v>5</v>
      </c>
      <c r="C4814" t="s">
        <v>8517</v>
      </c>
      <c r="D4814" s="11" t="s">
        <v>4780</v>
      </c>
      <c r="E4814" t="s">
        <v>1001</v>
      </c>
    </row>
    <row r="4815" spans="1:5">
      <c r="A4815" s="11">
        <v>636</v>
      </c>
      <c r="B4815" s="11">
        <v>388</v>
      </c>
      <c r="C4815" t="s">
        <v>1940</v>
      </c>
      <c r="D4815" s="11" t="s">
        <v>956</v>
      </c>
      <c r="E4815" t="s">
        <v>122</v>
      </c>
    </row>
    <row r="4816" spans="1:5">
      <c r="A4816" s="11">
        <v>1280</v>
      </c>
      <c r="B4816" s="11">
        <v>161</v>
      </c>
      <c r="C4816" t="s">
        <v>5308</v>
      </c>
      <c r="D4816" s="11" t="s">
        <v>3752</v>
      </c>
      <c r="E4816" t="s">
        <v>1001</v>
      </c>
    </row>
    <row r="4817" spans="1:5">
      <c r="A4817" s="11">
        <v>23</v>
      </c>
      <c r="B4817" s="11">
        <v>1631</v>
      </c>
      <c r="C4817" t="s">
        <v>14</v>
      </c>
      <c r="D4817" s="11" t="s">
        <v>842</v>
      </c>
      <c r="E4817" t="s">
        <v>122</v>
      </c>
    </row>
    <row r="4818" spans="1:5">
      <c r="A4818" s="11">
        <v>511</v>
      </c>
      <c r="B4818" s="11">
        <v>481</v>
      </c>
      <c r="C4818" t="s">
        <v>11862</v>
      </c>
      <c r="D4818" s="11" t="s">
        <v>15</v>
      </c>
      <c r="E4818" t="s">
        <v>997</v>
      </c>
    </row>
    <row r="4819" spans="1:5">
      <c r="A4819" s="11">
        <v>4138</v>
      </c>
      <c r="B4819" s="11">
        <v>0</v>
      </c>
      <c r="C4819" t="s">
        <v>5309</v>
      </c>
      <c r="D4819" s="11" t="s">
        <v>3043</v>
      </c>
      <c r="E4819" t="s">
        <v>2312</v>
      </c>
    </row>
    <row r="4820" spans="1:5">
      <c r="A4820" s="11">
        <v>3612</v>
      </c>
      <c r="B4820" s="11">
        <v>5</v>
      </c>
      <c r="C4820" t="s">
        <v>8518</v>
      </c>
      <c r="D4820" s="11" t="s">
        <v>2419</v>
      </c>
      <c r="E4820" t="s">
        <v>128</v>
      </c>
    </row>
    <row r="4821" spans="1:5">
      <c r="A4821" s="11">
        <v>1673</v>
      </c>
      <c r="B4821" s="11">
        <v>103</v>
      </c>
      <c r="C4821" t="s">
        <v>11863</v>
      </c>
      <c r="D4821" s="11" t="s">
        <v>11864</v>
      </c>
      <c r="E4821" t="s">
        <v>1046</v>
      </c>
    </row>
    <row r="4822" spans="1:5">
      <c r="A4822" s="11">
        <v>4138</v>
      </c>
      <c r="B4822" s="11">
        <v>0</v>
      </c>
      <c r="C4822" t="s">
        <v>11865</v>
      </c>
      <c r="D4822" s="11" t="s">
        <v>5720</v>
      </c>
      <c r="E4822" t="s">
        <v>139</v>
      </c>
    </row>
    <row r="4823" spans="1:5">
      <c r="A4823" s="11">
        <v>4138</v>
      </c>
      <c r="B4823" s="11">
        <v>0</v>
      </c>
      <c r="C4823" t="s">
        <v>11866</v>
      </c>
      <c r="D4823" s="11" t="s">
        <v>8085</v>
      </c>
      <c r="E4823" t="s">
        <v>1880</v>
      </c>
    </row>
    <row r="4824" spans="1:5">
      <c r="A4824" s="11">
        <v>3078</v>
      </c>
      <c r="B4824" s="11">
        <v>14</v>
      </c>
      <c r="C4824" t="s">
        <v>11867</v>
      </c>
      <c r="D4824" s="11" t="s">
        <v>5586</v>
      </c>
      <c r="E4824" t="s">
        <v>128</v>
      </c>
    </row>
    <row r="4825" spans="1:5">
      <c r="A4825" s="11">
        <v>4138</v>
      </c>
      <c r="B4825" s="11">
        <v>0</v>
      </c>
      <c r="C4825" t="s">
        <v>11868</v>
      </c>
      <c r="D4825" s="11" t="s">
        <v>11869</v>
      </c>
      <c r="E4825" t="s">
        <v>814</v>
      </c>
    </row>
    <row r="4826" spans="1:5">
      <c r="A4826" s="11">
        <v>2609</v>
      </c>
      <c r="B4826" s="11">
        <v>30</v>
      </c>
      <c r="C4826" t="s">
        <v>11870</v>
      </c>
      <c r="D4826" s="11" t="s">
        <v>3936</v>
      </c>
      <c r="E4826" t="s">
        <v>147</v>
      </c>
    </row>
    <row r="4827" spans="1:5">
      <c r="A4827" s="11">
        <v>3255</v>
      </c>
      <c r="B4827" s="11">
        <v>10</v>
      </c>
      <c r="C4827" t="s">
        <v>8519</v>
      </c>
      <c r="D4827" s="11" t="s">
        <v>6828</v>
      </c>
      <c r="E4827" t="s">
        <v>710</v>
      </c>
    </row>
    <row r="4828" spans="1:5">
      <c r="A4828" s="11">
        <v>779</v>
      </c>
      <c r="B4828" s="11">
        <v>304</v>
      </c>
      <c r="C4828" t="s">
        <v>5310</v>
      </c>
      <c r="D4828" s="11" t="s">
        <v>2438</v>
      </c>
      <c r="E4828" t="s">
        <v>757</v>
      </c>
    </row>
    <row r="4829" spans="1:5">
      <c r="A4829" s="11">
        <v>1098</v>
      </c>
      <c r="B4829" s="11">
        <v>198</v>
      </c>
      <c r="C4829" t="s">
        <v>5311</v>
      </c>
      <c r="D4829" s="11" t="s">
        <v>2259</v>
      </c>
      <c r="E4829" t="s">
        <v>2489</v>
      </c>
    </row>
    <row r="4830" spans="1:5">
      <c r="A4830" s="11">
        <v>1214</v>
      </c>
      <c r="B4830" s="11">
        <v>176</v>
      </c>
      <c r="C4830" t="s">
        <v>5312</v>
      </c>
      <c r="D4830" s="11" t="s">
        <v>3100</v>
      </c>
      <c r="E4830" t="s">
        <v>2489</v>
      </c>
    </row>
    <row r="4831" spans="1:5">
      <c r="A4831" s="11">
        <v>2217</v>
      </c>
      <c r="B4831" s="11">
        <v>54</v>
      </c>
      <c r="C4831" t="s">
        <v>5314</v>
      </c>
      <c r="D4831" s="11" t="s">
        <v>5315</v>
      </c>
      <c r="E4831" t="s">
        <v>887</v>
      </c>
    </row>
    <row r="4832" spans="1:5">
      <c r="A4832" s="11">
        <v>4138</v>
      </c>
      <c r="B4832" s="11">
        <v>0</v>
      </c>
      <c r="C4832" t="s">
        <v>5316</v>
      </c>
      <c r="D4832" s="11" t="s">
        <v>4124</v>
      </c>
      <c r="E4832" t="s">
        <v>5317</v>
      </c>
    </row>
    <row r="4833" spans="1:5">
      <c r="A4833" s="11">
        <v>2771</v>
      </c>
      <c r="B4833" s="11">
        <v>24</v>
      </c>
      <c r="C4833" t="s">
        <v>5318</v>
      </c>
      <c r="D4833" s="11" t="s">
        <v>5319</v>
      </c>
      <c r="E4833" t="s">
        <v>814</v>
      </c>
    </row>
    <row r="4834" spans="1:5">
      <c r="A4834" s="11">
        <v>733</v>
      </c>
      <c r="B4834" s="11">
        <v>324</v>
      </c>
      <c r="C4834" t="s">
        <v>11871</v>
      </c>
      <c r="D4834" s="11" t="s">
        <v>11872</v>
      </c>
      <c r="E4834" t="s">
        <v>3016</v>
      </c>
    </row>
    <row r="4835" spans="1:5">
      <c r="A4835" s="11">
        <v>787</v>
      </c>
      <c r="B4835" s="11">
        <v>300</v>
      </c>
      <c r="C4835" t="s">
        <v>5320</v>
      </c>
      <c r="D4835" s="11" t="s">
        <v>4303</v>
      </c>
      <c r="E4835" t="s">
        <v>742</v>
      </c>
    </row>
    <row r="4836" spans="1:5">
      <c r="A4836" s="11">
        <v>4017</v>
      </c>
      <c r="B4836" s="11">
        <v>1</v>
      </c>
      <c r="C4836" t="s">
        <v>11873</v>
      </c>
      <c r="D4836" s="11" t="s">
        <v>4267</v>
      </c>
      <c r="E4836" t="s">
        <v>138</v>
      </c>
    </row>
    <row r="4837" spans="1:5">
      <c r="A4837" s="11">
        <v>1983</v>
      </c>
      <c r="B4837" s="11">
        <v>74</v>
      </c>
      <c r="C4837" t="s">
        <v>5321</v>
      </c>
      <c r="D4837" s="11" t="s">
        <v>4419</v>
      </c>
      <c r="E4837" t="s">
        <v>1603</v>
      </c>
    </row>
    <row r="4838" spans="1:5">
      <c r="A4838" s="11">
        <v>3204</v>
      </c>
      <c r="B4838" s="11">
        <v>11</v>
      </c>
      <c r="C4838" t="s">
        <v>8520</v>
      </c>
      <c r="D4838" s="11" t="s">
        <v>4593</v>
      </c>
      <c r="E4838" t="s">
        <v>145</v>
      </c>
    </row>
    <row r="4839" spans="1:5">
      <c r="A4839" s="11">
        <v>4138</v>
      </c>
      <c r="B4839" s="11">
        <v>0</v>
      </c>
      <c r="C4839" t="s">
        <v>8521</v>
      </c>
      <c r="D4839" s="11" t="s">
        <v>6022</v>
      </c>
      <c r="E4839" t="s">
        <v>8522</v>
      </c>
    </row>
    <row r="4840" spans="1:5">
      <c r="A4840" s="11">
        <v>1442</v>
      </c>
      <c r="B4840" s="11">
        <v>135</v>
      </c>
      <c r="C4840" t="s">
        <v>5322</v>
      </c>
      <c r="D4840" s="11" t="s">
        <v>5323</v>
      </c>
      <c r="E4840" t="s">
        <v>1023</v>
      </c>
    </row>
    <row r="4841" spans="1:5">
      <c r="A4841" s="11">
        <v>1122</v>
      </c>
      <c r="B4841" s="11">
        <v>194</v>
      </c>
      <c r="C4841" t="s">
        <v>11874</v>
      </c>
      <c r="D4841" s="142">
        <v>29640</v>
      </c>
      <c r="E4841" t="s">
        <v>123</v>
      </c>
    </row>
    <row r="4842" spans="1:5">
      <c r="A4842" s="11">
        <v>4138</v>
      </c>
      <c r="B4842" s="11">
        <v>0</v>
      </c>
      <c r="C4842" t="s">
        <v>11875</v>
      </c>
      <c r="D4842" s="11" t="s">
        <v>3193</v>
      </c>
      <c r="E4842" t="s">
        <v>128</v>
      </c>
    </row>
    <row r="4843" spans="1:5">
      <c r="A4843" s="11">
        <v>344</v>
      </c>
      <c r="B4843" s="11">
        <v>663</v>
      </c>
      <c r="C4843" t="s">
        <v>1375</v>
      </c>
      <c r="D4843" s="11" t="s">
        <v>1376</v>
      </c>
      <c r="E4843" t="s">
        <v>1272</v>
      </c>
    </row>
    <row r="4844" spans="1:5">
      <c r="A4844" s="11">
        <v>3204</v>
      </c>
      <c r="B4844" s="11">
        <v>11</v>
      </c>
      <c r="C4844" t="s">
        <v>8523</v>
      </c>
      <c r="D4844" s="11" t="s">
        <v>3600</v>
      </c>
      <c r="E4844" t="s">
        <v>814</v>
      </c>
    </row>
    <row r="4845" spans="1:5">
      <c r="A4845" s="11">
        <v>4138</v>
      </c>
      <c r="B4845" s="11">
        <v>0</v>
      </c>
      <c r="C4845" t="s">
        <v>11876</v>
      </c>
      <c r="D4845" s="11" t="s">
        <v>7721</v>
      </c>
      <c r="E4845" t="s">
        <v>128</v>
      </c>
    </row>
    <row r="4846" spans="1:5">
      <c r="A4846" s="11">
        <v>2847</v>
      </c>
      <c r="B4846" s="11">
        <v>21</v>
      </c>
      <c r="C4846" t="s">
        <v>8524</v>
      </c>
      <c r="D4846" s="11" t="s">
        <v>8525</v>
      </c>
      <c r="E4846" t="s">
        <v>6458</v>
      </c>
    </row>
    <row r="4847" spans="1:5">
      <c r="A4847" s="11">
        <v>1739</v>
      </c>
      <c r="B4847" s="11">
        <v>98</v>
      </c>
      <c r="C4847" t="s">
        <v>5325</v>
      </c>
      <c r="D4847" s="11" t="s">
        <v>2204</v>
      </c>
      <c r="E4847" t="s">
        <v>122</v>
      </c>
    </row>
    <row r="4848" spans="1:5">
      <c r="A4848" s="11">
        <v>554</v>
      </c>
      <c r="B4848" s="11">
        <v>442</v>
      </c>
      <c r="C4848" t="s">
        <v>1332</v>
      </c>
      <c r="D4848" s="11" t="s">
        <v>378</v>
      </c>
      <c r="E4848" t="s">
        <v>139</v>
      </c>
    </row>
    <row r="4849" spans="1:5">
      <c r="A4849" s="11">
        <v>3118</v>
      </c>
      <c r="B4849" s="11">
        <v>13</v>
      </c>
      <c r="C4849" t="s">
        <v>8526</v>
      </c>
      <c r="D4849" s="11" t="s">
        <v>2141</v>
      </c>
      <c r="E4849" t="s">
        <v>138</v>
      </c>
    </row>
    <row r="4850" spans="1:5">
      <c r="A4850" s="11">
        <v>4138</v>
      </c>
      <c r="B4850" s="11">
        <v>0</v>
      </c>
      <c r="C4850" t="s">
        <v>5326</v>
      </c>
      <c r="D4850" s="11" t="s">
        <v>5327</v>
      </c>
      <c r="E4850" t="s">
        <v>128</v>
      </c>
    </row>
    <row r="4851" spans="1:5">
      <c r="A4851" s="11">
        <v>3255</v>
      </c>
      <c r="B4851" s="11">
        <v>10</v>
      </c>
      <c r="C4851" t="s">
        <v>11877</v>
      </c>
      <c r="D4851" s="11" t="s">
        <v>10239</v>
      </c>
      <c r="E4851" t="s">
        <v>997</v>
      </c>
    </row>
    <row r="4852" spans="1:5">
      <c r="A4852" s="11">
        <v>649</v>
      </c>
      <c r="B4852" s="11">
        <v>375</v>
      </c>
      <c r="C4852" t="s">
        <v>5328</v>
      </c>
      <c r="D4852" s="11" t="s">
        <v>5329</v>
      </c>
      <c r="E4852" t="s">
        <v>123</v>
      </c>
    </row>
    <row r="4853" spans="1:5">
      <c r="A4853" s="11">
        <v>2823</v>
      </c>
      <c r="B4853" s="11">
        <v>22</v>
      </c>
      <c r="C4853" t="s">
        <v>11878</v>
      </c>
      <c r="D4853" s="11" t="s">
        <v>11879</v>
      </c>
      <c r="E4853" t="s">
        <v>123</v>
      </c>
    </row>
    <row r="4854" spans="1:5">
      <c r="A4854" s="11">
        <v>4138</v>
      </c>
      <c r="B4854" s="11">
        <v>0</v>
      </c>
      <c r="C4854" t="s">
        <v>8527</v>
      </c>
      <c r="D4854" s="11" t="s">
        <v>7587</v>
      </c>
      <c r="E4854" t="s">
        <v>8528</v>
      </c>
    </row>
    <row r="4855" spans="1:5">
      <c r="A4855" s="11">
        <v>163</v>
      </c>
      <c r="B4855" s="11">
        <v>1017</v>
      </c>
      <c r="C4855" t="s">
        <v>5330</v>
      </c>
      <c r="D4855" s="11" t="s">
        <v>5331</v>
      </c>
      <c r="E4855" t="s">
        <v>1001</v>
      </c>
    </row>
    <row r="4856" spans="1:5">
      <c r="A4856" s="11">
        <v>90</v>
      </c>
      <c r="B4856" s="11">
        <v>1273</v>
      </c>
      <c r="C4856" t="s">
        <v>5332</v>
      </c>
      <c r="D4856" s="11" t="s">
        <v>5331</v>
      </c>
      <c r="E4856" t="s">
        <v>1001</v>
      </c>
    </row>
    <row r="4857" spans="1:5">
      <c r="A4857" s="11">
        <v>4017</v>
      </c>
      <c r="B4857" s="11">
        <v>1</v>
      </c>
      <c r="C4857" t="s">
        <v>5333</v>
      </c>
      <c r="D4857" s="11" t="s">
        <v>2331</v>
      </c>
      <c r="E4857" t="s">
        <v>162</v>
      </c>
    </row>
    <row r="4858" spans="1:5">
      <c r="A4858" s="11">
        <v>4138</v>
      </c>
      <c r="B4858" s="11">
        <v>0</v>
      </c>
      <c r="C4858" t="s">
        <v>11880</v>
      </c>
      <c r="D4858" s="11" t="s">
        <v>8616</v>
      </c>
      <c r="E4858" t="s">
        <v>128</v>
      </c>
    </row>
    <row r="4859" spans="1:5">
      <c r="A4859" s="11">
        <v>4017</v>
      </c>
      <c r="B4859" s="11">
        <v>1</v>
      </c>
      <c r="C4859" t="s">
        <v>11881</v>
      </c>
      <c r="D4859" s="11" t="s">
        <v>11882</v>
      </c>
      <c r="E4859" t="s">
        <v>128</v>
      </c>
    </row>
    <row r="4860" spans="1:5">
      <c r="A4860" s="11">
        <v>945</v>
      </c>
      <c r="B4860" s="11">
        <v>239</v>
      </c>
      <c r="C4860" t="s">
        <v>5334</v>
      </c>
      <c r="D4860" s="11" t="s">
        <v>2605</v>
      </c>
      <c r="E4860" t="s">
        <v>758</v>
      </c>
    </row>
    <row r="4861" spans="1:5">
      <c r="A4861" s="11">
        <v>4138</v>
      </c>
      <c r="B4861" s="11">
        <v>0</v>
      </c>
      <c r="C4861" t="s">
        <v>11883</v>
      </c>
      <c r="D4861" s="11" t="s">
        <v>11884</v>
      </c>
      <c r="E4861" t="s">
        <v>758</v>
      </c>
    </row>
    <row r="4862" spans="1:5">
      <c r="A4862" s="11">
        <v>1192</v>
      </c>
      <c r="B4862" s="11">
        <v>180</v>
      </c>
      <c r="C4862" t="s">
        <v>5335</v>
      </c>
      <c r="D4862" s="11" t="s">
        <v>3360</v>
      </c>
      <c r="E4862" t="s">
        <v>740</v>
      </c>
    </row>
    <row r="4863" spans="1:5">
      <c r="A4863" s="11">
        <v>1349</v>
      </c>
      <c r="B4863" s="11">
        <v>150</v>
      </c>
      <c r="C4863" t="s">
        <v>1377</v>
      </c>
      <c r="D4863" s="11" t="s">
        <v>5336</v>
      </c>
      <c r="E4863" t="s">
        <v>190</v>
      </c>
    </row>
    <row r="4864" spans="1:5">
      <c r="A4864" s="11">
        <v>2374</v>
      </c>
      <c r="B4864" s="11">
        <v>43</v>
      </c>
      <c r="C4864" t="s">
        <v>11885</v>
      </c>
      <c r="D4864" s="11" t="s">
        <v>10287</v>
      </c>
      <c r="E4864" t="s">
        <v>122</v>
      </c>
    </row>
    <row r="4865" spans="1:5">
      <c r="A4865" s="11">
        <v>1197</v>
      </c>
      <c r="B4865" s="11">
        <v>179</v>
      </c>
      <c r="C4865" t="s">
        <v>5337</v>
      </c>
      <c r="D4865" s="11" t="s">
        <v>4601</v>
      </c>
      <c r="E4865" t="s">
        <v>122</v>
      </c>
    </row>
    <row r="4866" spans="1:5">
      <c r="A4866" s="11">
        <v>3445</v>
      </c>
      <c r="B4866" s="11">
        <v>7</v>
      </c>
      <c r="C4866" t="s">
        <v>5338</v>
      </c>
      <c r="D4866" s="11" t="s">
        <v>2103</v>
      </c>
      <c r="E4866" t="s">
        <v>204</v>
      </c>
    </row>
    <row r="4867" spans="1:5">
      <c r="A4867" s="11">
        <v>42</v>
      </c>
      <c r="B4867" s="11">
        <v>1527</v>
      </c>
      <c r="C4867" t="s">
        <v>734</v>
      </c>
      <c r="D4867" s="11" t="s">
        <v>964</v>
      </c>
      <c r="E4867" t="s">
        <v>1002</v>
      </c>
    </row>
    <row r="4868" spans="1:5">
      <c r="A4868" s="11">
        <v>1217</v>
      </c>
      <c r="B4868" s="11">
        <v>175</v>
      </c>
      <c r="C4868" t="s">
        <v>5340</v>
      </c>
      <c r="D4868" s="11" t="s">
        <v>2933</v>
      </c>
      <c r="E4868" t="s">
        <v>138</v>
      </c>
    </row>
    <row r="4869" spans="1:5">
      <c r="A4869" s="11">
        <v>2997</v>
      </c>
      <c r="B4869" s="11">
        <v>17</v>
      </c>
      <c r="C4869" t="s">
        <v>5341</v>
      </c>
      <c r="D4869" s="11" t="s">
        <v>3915</v>
      </c>
      <c r="E4869" t="s">
        <v>142</v>
      </c>
    </row>
    <row r="4870" spans="1:5">
      <c r="A4870" s="11">
        <v>665</v>
      </c>
      <c r="B4870" s="11">
        <v>366</v>
      </c>
      <c r="C4870" t="s">
        <v>11886</v>
      </c>
      <c r="D4870" s="11" t="s">
        <v>11887</v>
      </c>
      <c r="E4870" t="s">
        <v>139</v>
      </c>
    </row>
    <row r="4871" spans="1:5">
      <c r="A4871" s="11">
        <v>1899</v>
      </c>
      <c r="B4871" s="11">
        <v>82</v>
      </c>
      <c r="C4871" t="s">
        <v>8529</v>
      </c>
      <c r="D4871" s="11" t="s">
        <v>8076</v>
      </c>
      <c r="E4871" t="s">
        <v>136</v>
      </c>
    </row>
    <row r="4872" spans="1:5">
      <c r="A4872" s="11">
        <v>399</v>
      </c>
      <c r="B4872" s="11">
        <v>601</v>
      </c>
      <c r="C4872" t="s">
        <v>5342</v>
      </c>
      <c r="D4872" s="11" t="s">
        <v>3626</v>
      </c>
      <c r="E4872" t="s">
        <v>123</v>
      </c>
    </row>
    <row r="4873" spans="1:5">
      <c r="A4873" s="11">
        <v>3612</v>
      </c>
      <c r="B4873" s="11">
        <v>5</v>
      </c>
      <c r="C4873" t="s">
        <v>11888</v>
      </c>
      <c r="D4873" s="11" t="s">
        <v>11889</v>
      </c>
      <c r="E4873" t="s">
        <v>744</v>
      </c>
    </row>
    <row r="4874" spans="1:5">
      <c r="A4874" s="11">
        <v>4138</v>
      </c>
      <c r="B4874" s="11">
        <v>0</v>
      </c>
      <c r="C4874" t="s">
        <v>5343</v>
      </c>
      <c r="D4874" s="11" t="s">
        <v>5344</v>
      </c>
      <c r="E4874" t="s">
        <v>1115</v>
      </c>
    </row>
    <row r="4875" spans="1:5">
      <c r="A4875" s="11">
        <v>2228</v>
      </c>
      <c r="B4875" s="11">
        <v>53</v>
      </c>
      <c r="C4875" t="s">
        <v>5345</v>
      </c>
      <c r="D4875" s="11" t="s">
        <v>4394</v>
      </c>
      <c r="E4875" t="s">
        <v>149</v>
      </c>
    </row>
    <row r="4876" spans="1:5">
      <c r="A4876" s="11">
        <v>2166</v>
      </c>
      <c r="B4876" s="11">
        <v>58</v>
      </c>
      <c r="C4876" t="s">
        <v>8530</v>
      </c>
      <c r="D4876" s="11" t="s">
        <v>5915</v>
      </c>
      <c r="E4876" t="s">
        <v>8348</v>
      </c>
    </row>
    <row r="4877" spans="1:5">
      <c r="A4877" s="11">
        <v>4138</v>
      </c>
      <c r="B4877" s="11">
        <v>0</v>
      </c>
      <c r="C4877" t="s">
        <v>11890</v>
      </c>
      <c r="D4877" s="11" t="s">
        <v>8579</v>
      </c>
      <c r="E4877" t="s">
        <v>271</v>
      </c>
    </row>
    <row r="4878" spans="1:5">
      <c r="A4878" s="11">
        <v>71</v>
      </c>
      <c r="B4878" s="11">
        <v>1353</v>
      </c>
      <c r="C4878" t="s">
        <v>1378</v>
      </c>
      <c r="D4878" s="11" t="s">
        <v>1379</v>
      </c>
      <c r="E4878" t="s">
        <v>232</v>
      </c>
    </row>
    <row r="4879" spans="1:5">
      <c r="A4879" s="11">
        <v>2771</v>
      </c>
      <c r="B4879" s="11">
        <v>24</v>
      </c>
      <c r="C4879" t="s">
        <v>5346</v>
      </c>
      <c r="D4879" s="11" t="s">
        <v>672</v>
      </c>
      <c r="E4879" t="s">
        <v>128</v>
      </c>
    </row>
    <row r="4880" spans="1:5">
      <c r="A4880" s="11">
        <v>2592</v>
      </c>
      <c r="B4880" s="11">
        <v>31</v>
      </c>
      <c r="C4880" t="s">
        <v>8531</v>
      </c>
      <c r="D4880" s="11" t="s">
        <v>2665</v>
      </c>
      <c r="E4880" t="s">
        <v>2574</v>
      </c>
    </row>
    <row r="4881" spans="1:5">
      <c r="A4881" s="11">
        <v>4138</v>
      </c>
      <c r="B4881" s="11">
        <v>0</v>
      </c>
      <c r="C4881" t="s">
        <v>5347</v>
      </c>
      <c r="D4881" s="11" t="s">
        <v>3193</v>
      </c>
      <c r="E4881" t="s">
        <v>724</v>
      </c>
    </row>
    <row r="4882" spans="1:5">
      <c r="A4882" s="11">
        <v>692</v>
      </c>
      <c r="B4882" s="11">
        <v>345</v>
      </c>
      <c r="C4882" t="s">
        <v>11891</v>
      </c>
      <c r="D4882" s="11" t="s">
        <v>346</v>
      </c>
      <c r="E4882" t="s">
        <v>983</v>
      </c>
    </row>
    <row r="4883" spans="1:5">
      <c r="A4883" s="11">
        <v>2551</v>
      </c>
      <c r="B4883" s="11">
        <v>33</v>
      </c>
      <c r="C4883" t="s">
        <v>8532</v>
      </c>
      <c r="D4883" s="11" t="s">
        <v>2888</v>
      </c>
      <c r="E4883" t="s">
        <v>122</v>
      </c>
    </row>
    <row r="4884" spans="1:5">
      <c r="A4884" s="11">
        <v>3159</v>
      </c>
      <c r="B4884" s="11">
        <v>12</v>
      </c>
      <c r="C4884" t="s">
        <v>8533</v>
      </c>
      <c r="D4884" s="11" t="s">
        <v>2888</v>
      </c>
      <c r="E4884" t="s">
        <v>122</v>
      </c>
    </row>
    <row r="4885" spans="1:5">
      <c r="A4885" s="11">
        <v>1801</v>
      </c>
      <c r="B4885" s="11">
        <v>92</v>
      </c>
      <c r="C4885" t="s">
        <v>5348</v>
      </c>
      <c r="D4885" s="11" t="s">
        <v>3405</v>
      </c>
      <c r="E4885" t="s">
        <v>128</v>
      </c>
    </row>
    <row r="4886" spans="1:5">
      <c r="A4886" s="11">
        <v>1812</v>
      </c>
      <c r="B4886" s="11">
        <v>91</v>
      </c>
      <c r="C4886" t="s">
        <v>5349</v>
      </c>
      <c r="D4886" s="11" t="s">
        <v>4908</v>
      </c>
      <c r="E4886" t="s">
        <v>128</v>
      </c>
    </row>
    <row r="4887" spans="1:5">
      <c r="A4887" s="11">
        <v>2921</v>
      </c>
      <c r="B4887" s="11">
        <v>19</v>
      </c>
      <c r="C4887" t="s">
        <v>8534</v>
      </c>
      <c r="D4887" s="11" t="s">
        <v>8535</v>
      </c>
      <c r="E4887" t="s">
        <v>1272</v>
      </c>
    </row>
    <row r="4888" spans="1:5">
      <c r="A4888" s="11">
        <v>3078</v>
      </c>
      <c r="B4888" s="11">
        <v>14</v>
      </c>
      <c r="C4888" t="s">
        <v>5350</v>
      </c>
      <c r="D4888" s="11" t="s">
        <v>3772</v>
      </c>
      <c r="E4888" t="s">
        <v>138</v>
      </c>
    </row>
    <row r="4889" spans="1:5">
      <c r="A4889" s="11">
        <v>1774</v>
      </c>
      <c r="B4889" s="11">
        <v>94</v>
      </c>
      <c r="C4889" t="s">
        <v>5351</v>
      </c>
      <c r="D4889" s="11" t="s">
        <v>5352</v>
      </c>
      <c r="E4889" t="s">
        <v>162</v>
      </c>
    </row>
    <row r="4890" spans="1:5">
      <c r="A4890" s="11">
        <v>3896</v>
      </c>
      <c r="B4890" s="11">
        <v>2</v>
      </c>
      <c r="C4890" t="s">
        <v>11892</v>
      </c>
      <c r="D4890" s="11" t="s">
        <v>6163</v>
      </c>
      <c r="E4890" t="s">
        <v>149</v>
      </c>
    </row>
    <row r="4891" spans="1:5">
      <c r="A4891" s="11">
        <v>686</v>
      </c>
      <c r="B4891" s="11">
        <v>347</v>
      </c>
      <c r="C4891" t="s">
        <v>5353</v>
      </c>
      <c r="D4891" s="11" t="s">
        <v>3450</v>
      </c>
      <c r="E4891" t="s">
        <v>268</v>
      </c>
    </row>
    <row r="4892" spans="1:5">
      <c r="A4892" s="11">
        <v>2374</v>
      </c>
      <c r="B4892" s="11">
        <v>43</v>
      </c>
      <c r="C4892" t="s">
        <v>8536</v>
      </c>
      <c r="D4892" s="11" t="s">
        <v>3630</v>
      </c>
      <c r="E4892" t="s">
        <v>204</v>
      </c>
    </row>
    <row r="4893" spans="1:5">
      <c r="A4893" s="11">
        <v>605</v>
      </c>
      <c r="B4893" s="11">
        <v>407</v>
      </c>
      <c r="C4893" t="s">
        <v>5354</v>
      </c>
      <c r="D4893" s="11" t="s">
        <v>1809</v>
      </c>
      <c r="E4893" t="s">
        <v>757</v>
      </c>
    </row>
    <row r="4894" spans="1:5">
      <c r="A4894" s="11">
        <v>319</v>
      </c>
      <c r="B4894" s="11">
        <v>698</v>
      </c>
      <c r="C4894" t="s">
        <v>20</v>
      </c>
      <c r="D4894" s="11" t="s">
        <v>927</v>
      </c>
      <c r="E4894" t="s">
        <v>149</v>
      </c>
    </row>
    <row r="4895" spans="1:5">
      <c r="A4895" s="11">
        <v>1226</v>
      </c>
      <c r="B4895" s="11">
        <v>173</v>
      </c>
      <c r="C4895" t="s">
        <v>5355</v>
      </c>
      <c r="D4895" s="11" t="s">
        <v>5356</v>
      </c>
      <c r="E4895" t="s">
        <v>2924</v>
      </c>
    </row>
    <row r="4896" spans="1:5">
      <c r="A4896" s="11">
        <v>1844</v>
      </c>
      <c r="B4896" s="11">
        <v>88</v>
      </c>
      <c r="C4896" t="s">
        <v>5357</v>
      </c>
      <c r="D4896" s="11" t="s">
        <v>4935</v>
      </c>
      <c r="E4896" t="s">
        <v>2924</v>
      </c>
    </row>
    <row r="4897" spans="1:5">
      <c r="A4897" s="11">
        <v>85</v>
      </c>
      <c r="B4897" s="11">
        <v>1294</v>
      </c>
      <c r="C4897" t="s">
        <v>1380</v>
      </c>
      <c r="D4897" s="11" t="s">
        <v>5358</v>
      </c>
      <c r="E4897" t="s">
        <v>757</v>
      </c>
    </row>
    <row r="4898" spans="1:5">
      <c r="A4898" s="11">
        <v>373</v>
      </c>
      <c r="B4898" s="11">
        <v>627</v>
      </c>
      <c r="C4898" t="s">
        <v>1382</v>
      </c>
      <c r="D4898" s="11" t="s">
        <v>1383</v>
      </c>
      <c r="E4898" t="s">
        <v>1381</v>
      </c>
    </row>
    <row r="4899" spans="1:5">
      <c r="A4899" s="11">
        <v>1362</v>
      </c>
      <c r="B4899" s="11">
        <v>148</v>
      </c>
      <c r="C4899" t="s">
        <v>5359</v>
      </c>
      <c r="D4899" s="11" t="s">
        <v>5360</v>
      </c>
      <c r="E4899" t="s">
        <v>122</v>
      </c>
    </row>
    <row r="4900" spans="1:5">
      <c r="A4900" s="11">
        <v>2166</v>
      </c>
      <c r="B4900" s="11">
        <v>58</v>
      </c>
      <c r="C4900" t="s">
        <v>8538</v>
      </c>
      <c r="D4900" s="11" t="s">
        <v>4117</v>
      </c>
      <c r="E4900" t="s">
        <v>7473</v>
      </c>
    </row>
    <row r="4901" spans="1:5">
      <c r="A4901" s="11">
        <v>4138</v>
      </c>
      <c r="B4901" s="11">
        <v>0</v>
      </c>
      <c r="C4901" t="s">
        <v>11893</v>
      </c>
      <c r="D4901" s="11" t="s">
        <v>3421</v>
      </c>
      <c r="E4901" t="s">
        <v>1263</v>
      </c>
    </row>
    <row r="4902" spans="1:5">
      <c r="A4902" s="11">
        <v>2405</v>
      </c>
      <c r="B4902" s="11">
        <v>41</v>
      </c>
      <c r="C4902" t="s">
        <v>8539</v>
      </c>
      <c r="D4902" s="11" t="s">
        <v>8540</v>
      </c>
      <c r="E4902" t="s">
        <v>7679</v>
      </c>
    </row>
    <row r="4903" spans="1:5">
      <c r="A4903" s="11">
        <v>274</v>
      </c>
      <c r="B4903" s="11">
        <v>789</v>
      </c>
      <c r="C4903" t="s">
        <v>5361</v>
      </c>
      <c r="D4903" s="11" t="s">
        <v>1562</v>
      </c>
      <c r="E4903" t="s">
        <v>128</v>
      </c>
    </row>
    <row r="4904" spans="1:5">
      <c r="A4904" s="11">
        <v>3445</v>
      </c>
      <c r="B4904" s="11">
        <v>7</v>
      </c>
      <c r="C4904" t="s">
        <v>8541</v>
      </c>
      <c r="D4904" s="11" t="s">
        <v>5838</v>
      </c>
      <c r="E4904" t="s">
        <v>138</v>
      </c>
    </row>
    <row r="4905" spans="1:5">
      <c r="A4905" s="11">
        <v>1543</v>
      </c>
      <c r="B4905" s="11">
        <v>121</v>
      </c>
      <c r="C4905" t="s">
        <v>5362</v>
      </c>
      <c r="D4905" s="11" t="s">
        <v>5363</v>
      </c>
      <c r="E4905" t="s">
        <v>740</v>
      </c>
    </row>
    <row r="4906" spans="1:5">
      <c r="A4906" s="11">
        <v>3255</v>
      </c>
      <c r="B4906" s="11">
        <v>10</v>
      </c>
      <c r="C4906" t="s">
        <v>11894</v>
      </c>
      <c r="D4906" s="11" t="s">
        <v>11895</v>
      </c>
      <c r="E4906" t="s">
        <v>850</v>
      </c>
    </row>
    <row r="4907" spans="1:5">
      <c r="A4907" s="11">
        <v>958</v>
      </c>
      <c r="B4907" s="11">
        <v>235</v>
      </c>
      <c r="C4907" t="s">
        <v>5365</v>
      </c>
      <c r="D4907" s="11" t="s">
        <v>2281</v>
      </c>
      <c r="E4907" t="s">
        <v>1288</v>
      </c>
    </row>
    <row r="4908" spans="1:5">
      <c r="A4908" s="11">
        <v>2997</v>
      </c>
      <c r="B4908" s="11">
        <v>17</v>
      </c>
      <c r="C4908" t="s">
        <v>5366</v>
      </c>
      <c r="D4908" s="11" t="s">
        <v>5099</v>
      </c>
      <c r="E4908" t="s">
        <v>1908</v>
      </c>
    </row>
    <row r="4909" spans="1:5">
      <c r="A4909" s="11">
        <v>2751</v>
      </c>
      <c r="B4909" s="11">
        <v>25</v>
      </c>
      <c r="C4909" t="s">
        <v>11896</v>
      </c>
      <c r="D4909" s="11" t="s">
        <v>4664</v>
      </c>
      <c r="E4909" t="s">
        <v>1115</v>
      </c>
    </row>
    <row r="4910" spans="1:5">
      <c r="A4910" s="11">
        <v>2463</v>
      </c>
      <c r="B4910" s="11">
        <v>38</v>
      </c>
      <c r="C4910" t="s">
        <v>11897</v>
      </c>
      <c r="D4910" s="11" t="s">
        <v>2994</v>
      </c>
      <c r="E4910" t="s">
        <v>2924</v>
      </c>
    </row>
    <row r="4911" spans="1:5">
      <c r="A4911" s="11">
        <v>4138</v>
      </c>
      <c r="B4911" s="11">
        <v>0</v>
      </c>
      <c r="C4911" t="s">
        <v>11898</v>
      </c>
      <c r="D4911" s="11" t="s">
        <v>10702</v>
      </c>
      <c r="E4911" t="s">
        <v>814</v>
      </c>
    </row>
    <row r="4912" spans="1:5">
      <c r="A4912" s="11">
        <v>3049</v>
      </c>
      <c r="B4912" s="11">
        <v>15</v>
      </c>
      <c r="C4912" t="s">
        <v>11899</v>
      </c>
      <c r="D4912" s="11" t="s">
        <v>2713</v>
      </c>
      <c r="E4912" t="s">
        <v>61</v>
      </c>
    </row>
    <row r="4913" spans="1:5">
      <c r="A4913" s="11">
        <v>69</v>
      </c>
      <c r="B4913" s="11">
        <v>1359</v>
      </c>
      <c r="C4913" t="s">
        <v>5368</v>
      </c>
      <c r="D4913" s="11" t="s">
        <v>526</v>
      </c>
      <c r="E4913" t="s">
        <v>146</v>
      </c>
    </row>
    <row r="4914" spans="1:5">
      <c r="A4914" s="11">
        <v>926</v>
      </c>
      <c r="B4914" s="11">
        <v>244</v>
      </c>
      <c r="C4914" t="s">
        <v>5369</v>
      </c>
      <c r="D4914" s="11" t="s">
        <v>3021</v>
      </c>
      <c r="E4914" t="s">
        <v>122</v>
      </c>
    </row>
    <row r="4915" spans="1:5">
      <c r="A4915" s="11">
        <v>4138</v>
      </c>
      <c r="B4915" s="11">
        <v>0</v>
      </c>
      <c r="C4915" t="s">
        <v>5370</v>
      </c>
      <c r="D4915" s="11" t="s">
        <v>5371</v>
      </c>
      <c r="E4915" t="s">
        <v>742</v>
      </c>
    </row>
    <row r="4916" spans="1:5">
      <c r="A4916" s="11">
        <v>3445</v>
      </c>
      <c r="B4916" s="11">
        <v>7</v>
      </c>
      <c r="C4916" t="s">
        <v>11900</v>
      </c>
      <c r="D4916" s="11" t="s">
        <v>11901</v>
      </c>
      <c r="E4916" t="s">
        <v>751</v>
      </c>
    </row>
    <row r="4917" spans="1:5">
      <c r="A4917" s="11">
        <v>1726</v>
      </c>
      <c r="B4917" s="11">
        <v>99</v>
      </c>
      <c r="C4917" t="s">
        <v>5373</v>
      </c>
      <c r="D4917" s="11" t="s">
        <v>5374</v>
      </c>
      <c r="E4917" t="s">
        <v>130</v>
      </c>
    </row>
    <row r="4918" spans="1:5">
      <c r="A4918" s="11">
        <v>4017</v>
      </c>
      <c r="B4918" s="11">
        <v>1</v>
      </c>
      <c r="C4918" t="s">
        <v>11902</v>
      </c>
      <c r="D4918" s="11" t="s">
        <v>10117</v>
      </c>
      <c r="E4918" t="s">
        <v>416</v>
      </c>
    </row>
    <row r="4919" spans="1:5">
      <c r="A4919" s="11">
        <v>1865</v>
      </c>
      <c r="B4919" s="11">
        <v>85</v>
      </c>
      <c r="C4919" t="s">
        <v>5375</v>
      </c>
      <c r="D4919" s="11" t="s">
        <v>2204</v>
      </c>
      <c r="E4919" t="s">
        <v>751</v>
      </c>
    </row>
    <row r="4920" spans="1:5">
      <c r="A4920" s="11">
        <v>1585</v>
      </c>
      <c r="B4920" s="11">
        <v>115</v>
      </c>
      <c r="C4920" t="s">
        <v>5376</v>
      </c>
      <c r="D4920" s="11" t="s">
        <v>4374</v>
      </c>
      <c r="E4920" t="s">
        <v>997</v>
      </c>
    </row>
    <row r="4921" spans="1:5">
      <c r="A4921" s="11">
        <v>3896</v>
      </c>
      <c r="B4921" s="11">
        <v>2</v>
      </c>
      <c r="C4921" t="s">
        <v>11903</v>
      </c>
      <c r="D4921" s="11" t="s">
        <v>6499</v>
      </c>
      <c r="E4921" t="s">
        <v>149</v>
      </c>
    </row>
    <row r="4922" spans="1:5">
      <c r="A4922" s="11">
        <v>4138</v>
      </c>
      <c r="B4922" s="11">
        <v>0</v>
      </c>
      <c r="C4922" t="s">
        <v>8542</v>
      </c>
      <c r="D4922" s="11" t="s">
        <v>8543</v>
      </c>
      <c r="E4922" t="s">
        <v>740</v>
      </c>
    </row>
    <row r="4923" spans="1:5">
      <c r="A4923" s="11">
        <v>2026</v>
      </c>
      <c r="B4923" s="11">
        <v>70</v>
      </c>
      <c r="C4923" t="s">
        <v>5377</v>
      </c>
      <c r="D4923" s="11" t="s">
        <v>5378</v>
      </c>
      <c r="E4923" t="s">
        <v>1265</v>
      </c>
    </row>
    <row r="4924" spans="1:5">
      <c r="A4924" s="11">
        <v>2192</v>
      </c>
      <c r="B4924" s="11">
        <v>56</v>
      </c>
      <c r="C4924" t="s">
        <v>5379</v>
      </c>
      <c r="D4924" s="11" t="s">
        <v>2191</v>
      </c>
      <c r="E4924" t="s">
        <v>762</v>
      </c>
    </row>
    <row r="4925" spans="1:5">
      <c r="A4925" s="11">
        <v>1954</v>
      </c>
      <c r="B4925" s="11">
        <v>77</v>
      </c>
      <c r="C4925" t="s">
        <v>5380</v>
      </c>
      <c r="D4925" s="11" t="s">
        <v>3180</v>
      </c>
      <c r="E4925" t="s">
        <v>128</v>
      </c>
    </row>
    <row r="4926" spans="1:5">
      <c r="A4926" s="11">
        <v>2921</v>
      </c>
      <c r="B4926" s="11">
        <v>19</v>
      </c>
      <c r="C4926" t="s">
        <v>5381</v>
      </c>
      <c r="D4926" s="11" t="s">
        <v>3152</v>
      </c>
      <c r="E4926" t="s">
        <v>1006</v>
      </c>
    </row>
    <row r="4927" spans="1:5">
      <c r="A4927" s="11">
        <v>608</v>
      </c>
      <c r="B4927" s="11">
        <v>403</v>
      </c>
      <c r="C4927" t="s">
        <v>11904</v>
      </c>
      <c r="D4927" s="11" t="s">
        <v>11905</v>
      </c>
      <c r="E4927" t="s">
        <v>122</v>
      </c>
    </row>
    <row r="4928" spans="1:5">
      <c r="A4928" s="11">
        <v>2551</v>
      </c>
      <c r="B4928" s="11">
        <v>33</v>
      </c>
      <c r="C4928" t="s">
        <v>5382</v>
      </c>
      <c r="D4928" s="11" t="s">
        <v>2886</v>
      </c>
      <c r="E4928" t="s">
        <v>124</v>
      </c>
    </row>
    <row r="4929" spans="1:5">
      <c r="A4929" s="11">
        <v>3024</v>
      </c>
      <c r="B4929" s="11">
        <v>16</v>
      </c>
      <c r="C4929" t="s">
        <v>5383</v>
      </c>
      <c r="D4929" s="11" t="s">
        <v>3219</v>
      </c>
      <c r="E4929" t="s">
        <v>122</v>
      </c>
    </row>
    <row r="4930" spans="1:5">
      <c r="A4930" s="11">
        <v>4017</v>
      </c>
      <c r="B4930" s="11">
        <v>1</v>
      </c>
      <c r="C4930" t="s">
        <v>11906</v>
      </c>
      <c r="D4930" s="11" t="s">
        <v>4293</v>
      </c>
      <c r="E4930" t="s">
        <v>887</v>
      </c>
    </row>
    <row r="4931" spans="1:5">
      <c r="A4931" s="11">
        <v>2405</v>
      </c>
      <c r="B4931" s="11">
        <v>41</v>
      </c>
      <c r="C4931" t="s">
        <v>5384</v>
      </c>
      <c r="D4931" s="11" t="s">
        <v>4099</v>
      </c>
      <c r="E4931" t="s">
        <v>766</v>
      </c>
    </row>
    <row r="4932" spans="1:5">
      <c r="A4932" s="11">
        <v>4138</v>
      </c>
      <c r="B4932" s="11">
        <v>0</v>
      </c>
      <c r="C4932" t="s">
        <v>11907</v>
      </c>
      <c r="D4932" s="11" t="s">
        <v>11908</v>
      </c>
      <c r="E4932" t="s">
        <v>145</v>
      </c>
    </row>
    <row r="4933" spans="1:5">
      <c r="A4933" s="11">
        <v>2053</v>
      </c>
      <c r="B4933" s="11">
        <v>67</v>
      </c>
      <c r="C4933" t="s">
        <v>5385</v>
      </c>
      <c r="D4933" s="11" t="s">
        <v>2731</v>
      </c>
      <c r="E4933" t="s">
        <v>539</v>
      </c>
    </row>
    <row r="4934" spans="1:5">
      <c r="A4934" s="11">
        <v>3809</v>
      </c>
      <c r="B4934" s="11">
        <v>3</v>
      </c>
      <c r="C4934" t="s">
        <v>5386</v>
      </c>
      <c r="D4934" s="11" t="s">
        <v>4236</v>
      </c>
      <c r="E4934" t="s">
        <v>142</v>
      </c>
    </row>
    <row r="4935" spans="1:5">
      <c r="A4935" s="11">
        <v>2997</v>
      </c>
      <c r="B4935" s="11">
        <v>17</v>
      </c>
      <c r="C4935" t="s">
        <v>11909</v>
      </c>
      <c r="D4935" s="11" t="s">
        <v>3255</v>
      </c>
      <c r="E4935" t="s">
        <v>10662</v>
      </c>
    </row>
    <row r="4936" spans="1:5">
      <c r="A4936" s="11">
        <v>4138</v>
      </c>
      <c r="B4936" s="11">
        <v>0</v>
      </c>
      <c r="C4936" t="s">
        <v>11910</v>
      </c>
      <c r="D4936" s="11" t="s">
        <v>5339</v>
      </c>
      <c r="E4936" t="s">
        <v>884</v>
      </c>
    </row>
    <row r="4937" spans="1:5">
      <c r="A4937" s="11">
        <v>2823</v>
      </c>
      <c r="B4937" s="11">
        <v>22</v>
      </c>
      <c r="C4937" t="s">
        <v>11911</v>
      </c>
      <c r="D4937" s="11" t="s">
        <v>6054</v>
      </c>
      <c r="E4937" t="s">
        <v>148</v>
      </c>
    </row>
    <row r="4938" spans="1:5">
      <c r="A4938" s="11">
        <v>2035</v>
      </c>
      <c r="B4938" s="11">
        <v>69</v>
      </c>
      <c r="C4938" t="s">
        <v>5388</v>
      </c>
      <c r="D4938" s="11" t="s">
        <v>5389</v>
      </c>
      <c r="E4938" t="s">
        <v>2863</v>
      </c>
    </row>
    <row r="4939" spans="1:5">
      <c r="A4939" s="11">
        <v>4138</v>
      </c>
      <c r="B4939" s="11">
        <v>0</v>
      </c>
      <c r="C4939" t="s">
        <v>5390</v>
      </c>
      <c r="D4939" s="11" t="s">
        <v>5391</v>
      </c>
      <c r="E4939" t="s">
        <v>1428</v>
      </c>
    </row>
    <row r="4940" spans="1:5">
      <c r="A4940" s="11">
        <v>2888</v>
      </c>
      <c r="B4940" s="11">
        <v>20</v>
      </c>
      <c r="C4940" t="s">
        <v>8544</v>
      </c>
      <c r="D4940" s="11" t="s">
        <v>8545</v>
      </c>
      <c r="E4940" t="s">
        <v>2260</v>
      </c>
    </row>
    <row r="4941" spans="1:5">
      <c r="A4941" s="11">
        <v>2957</v>
      </c>
      <c r="B4941" s="11">
        <v>18</v>
      </c>
      <c r="C4941" t="s">
        <v>5392</v>
      </c>
      <c r="D4941" s="11" t="s">
        <v>5393</v>
      </c>
      <c r="E4941" t="s">
        <v>124</v>
      </c>
    </row>
    <row r="4942" spans="1:5">
      <c r="A4942" s="11">
        <v>1170</v>
      </c>
      <c r="B4942" s="11">
        <v>184</v>
      </c>
      <c r="C4942" t="s">
        <v>5394</v>
      </c>
      <c r="D4942" s="11" t="s">
        <v>2006</v>
      </c>
      <c r="E4942" t="s">
        <v>1002</v>
      </c>
    </row>
    <row r="4943" spans="1:5">
      <c r="A4943" s="11">
        <v>2151</v>
      </c>
      <c r="B4943" s="11">
        <v>60</v>
      </c>
      <c r="C4943" t="s">
        <v>5395</v>
      </c>
      <c r="D4943" s="11" t="s">
        <v>4113</v>
      </c>
      <c r="E4943" t="s">
        <v>757</v>
      </c>
    </row>
    <row r="4944" spans="1:5">
      <c r="A4944" s="11">
        <v>3709</v>
      </c>
      <c r="B4944" s="11">
        <v>4</v>
      </c>
      <c r="C4944" t="s">
        <v>11912</v>
      </c>
      <c r="D4944" s="11" t="s">
        <v>8618</v>
      </c>
      <c r="E4944" t="s">
        <v>577</v>
      </c>
    </row>
    <row r="4945" spans="1:5">
      <c r="A4945" s="11">
        <v>3024</v>
      </c>
      <c r="B4945" s="11">
        <v>16</v>
      </c>
      <c r="C4945" t="s">
        <v>11913</v>
      </c>
      <c r="D4945" s="11" t="s">
        <v>11914</v>
      </c>
      <c r="E4945" t="s">
        <v>144</v>
      </c>
    </row>
    <row r="4946" spans="1:5">
      <c r="A4946" s="11">
        <v>3896</v>
      </c>
      <c r="B4946" s="11">
        <v>2</v>
      </c>
      <c r="C4946" t="s">
        <v>11915</v>
      </c>
      <c r="D4946" s="11" t="s">
        <v>3193</v>
      </c>
      <c r="E4946" t="s">
        <v>577</v>
      </c>
    </row>
    <row r="4947" spans="1:5">
      <c r="A4947" s="11">
        <v>4138</v>
      </c>
      <c r="B4947" s="11">
        <v>0</v>
      </c>
      <c r="C4947" t="s">
        <v>11916</v>
      </c>
      <c r="D4947" s="11" t="s">
        <v>11488</v>
      </c>
      <c r="E4947" t="s">
        <v>790</v>
      </c>
    </row>
    <row r="4948" spans="1:5">
      <c r="A4948" s="11">
        <v>4138</v>
      </c>
      <c r="B4948" s="11">
        <v>0</v>
      </c>
      <c r="C4948" t="s">
        <v>11917</v>
      </c>
      <c r="D4948" s="11" t="s">
        <v>11918</v>
      </c>
      <c r="E4948" t="s">
        <v>128</v>
      </c>
    </row>
    <row r="4949" spans="1:5">
      <c r="A4949" s="11">
        <v>3255</v>
      </c>
      <c r="B4949" s="11">
        <v>10</v>
      </c>
      <c r="C4949" t="s">
        <v>8546</v>
      </c>
      <c r="D4949" s="11" t="s">
        <v>5808</v>
      </c>
      <c r="E4949" t="s">
        <v>124</v>
      </c>
    </row>
    <row r="4950" spans="1:5">
      <c r="A4950" s="11">
        <v>634</v>
      </c>
      <c r="B4950" s="11">
        <v>389</v>
      </c>
      <c r="C4950" t="s">
        <v>5396</v>
      </c>
      <c r="D4950" s="11" t="s">
        <v>5397</v>
      </c>
      <c r="E4950" t="s">
        <v>122</v>
      </c>
    </row>
    <row r="4951" spans="1:5">
      <c r="A4951" s="11">
        <v>2053</v>
      </c>
      <c r="B4951" s="11">
        <v>67</v>
      </c>
      <c r="C4951" t="s">
        <v>5398</v>
      </c>
      <c r="D4951" s="11" t="s">
        <v>3501</v>
      </c>
      <c r="E4951" t="s">
        <v>128</v>
      </c>
    </row>
    <row r="4952" spans="1:5">
      <c r="A4952" s="11">
        <v>4138</v>
      </c>
      <c r="B4952" s="11">
        <v>0</v>
      </c>
      <c r="C4952" t="s">
        <v>8547</v>
      </c>
      <c r="D4952" s="11" t="s">
        <v>6072</v>
      </c>
      <c r="E4952" t="s">
        <v>790</v>
      </c>
    </row>
    <row r="4953" spans="1:5">
      <c r="A4953" s="11">
        <v>2391</v>
      </c>
      <c r="B4953" s="11">
        <v>42</v>
      </c>
      <c r="C4953" t="s">
        <v>5399</v>
      </c>
      <c r="D4953" s="11" t="s">
        <v>3744</v>
      </c>
      <c r="E4953" t="s">
        <v>790</v>
      </c>
    </row>
    <row r="4954" spans="1:5">
      <c r="A4954" s="11">
        <v>4138</v>
      </c>
      <c r="B4954" s="11">
        <v>0</v>
      </c>
      <c r="C4954" t="s">
        <v>11919</v>
      </c>
      <c r="D4954" s="11" t="s">
        <v>3397</v>
      </c>
      <c r="E4954" t="s">
        <v>7564</v>
      </c>
    </row>
    <row r="4955" spans="1:5">
      <c r="A4955" s="11">
        <v>1876</v>
      </c>
      <c r="B4955" s="11">
        <v>84</v>
      </c>
      <c r="C4955" t="s">
        <v>5400</v>
      </c>
      <c r="D4955" s="11" t="s">
        <v>5401</v>
      </c>
      <c r="E4955" t="s">
        <v>407</v>
      </c>
    </row>
    <row r="4956" spans="1:5">
      <c r="A4956" s="11">
        <v>2311</v>
      </c>
      <c r="B4956" s="11">
        <v>47</v>
      </c>
      <c r="C4956" t="s">
        <v>8548</v>
      </c>
      <c r="D4956" s="11" t="s">
        <v>5961</v>
      </c>
      <c r="E4956" t="s">
        <v>184</v>
      </c>
    </row>
    <row r="4957" spans="1:5">
      <c r="A4957" s="11">
        <v>3709</v>
      </c>
      <c r="B4957" s="11">
        <v>4</v>
      </c>
      <c r="C4957" t="s">
        <v>11920</v>
      </c>
      <c r="D4957" s="11" t="s">
        <v>9344</v>
      </c>
      <c r="E4957" t="s">
        <v>6595</v>
      </c>
    </row>
    <row r="4958" spans="1:5">
      <c r="A4958" s="11">
        <v>2847</v>
      </c>
      <c r="B4958" s="11">
        <v>21</v>
      </c>
      <c r="C4958" t="s">
        <v>8549</v>
      </c>
      <c r="D4958" s="11" t="s">
        <v>1372</v>
      </c>
      <c r="E4958" t="s">
        <v>124</v>
      </c>
    </row>
    <row r="4959" spans="1:5">
      <c r="A4959" s="11">
        <v>1341</v>
      </c>
      <c r="B4959" s="11">
        <v>151</v>
      </c>
      <c r="C4959" t="s">
        <v>5402</v>
      </c>
      <c r="D4959" s="11" t="s">
        <v>5403</v>
      </c>
      <c r="E4959" t="s">
        <v>130</v>
      </c>
    </row>
    <row r="4960" spans="1:5">
      <c r="A4960" s="11">
        <v>2405</v>
      </c>
      <c r="B4960" s="11">
        <v>41</v>
      </c>
      <c r="C4960" t="s">
        <v>8550</v>
      </c>
      <c r="D4960" s="11" t="s">
        <v>6828</v>
      </c>
      <c r="E4960" t="s">
        <v>162</v>
      </c>
    </row>
    <row r="4961" spans="1:5">
      <c r="A4961" s="11">
        <v>3445</v>
      </c>
      <c r="B4961" s="11">
        <v>7</v>
      </c>
      <c r="C4961" t="s">
        <v>11921</v>
      </c>
      <c r="D4961" s="11" t="s">
        <v>2090</v>
      </c>
      <c r="E4961" t="s">
        <v>997</v>
      </c>
    </row>
    <row r="4962" spans="1:5">
      <c r="A4962" s="11">
        <v>4138</v>
      </c>
      <c r="B4962" s="11">
        <v>0</v>
      </c>
      <c r="C4962" t="s">
        <v>8551</v>
      </c>
      <c r="D4962" s="11" t="s">
        <v>8552</v>
      </c>
      <c r="E4962" t="s">
        <v>997</v>
      </c>
    </row>
    <row r="4963" spans="1:5">
      <c r="A4963" s="11">
        <v>1976</v>
      </c>
      <c r="B4963" s="11">
        <v>75</v>
      </c>
      <c r="C4963" t="s">
        <v>11922</v>
      </c>
      <c r="D4963" s="11" t="s">
        <v>3270</v>
      </c>
      <c r="E4963" t="s">
        <v>761</v>
      </c>
    </row>
    <row r="4964" spans="1:5">
      <c r="A4964" s="11">
        <v>3323</v>
      </c>
      <c r="B4964" s="11">
        <v>9</v>
      </c>
      <c r="C4964" t="s">
        <v>8553</v>
      </c>
      <c r="D4964" s="11" t="s">
        <v>8554</v>
      </c>
      <c r="E4964" t="s">
        <v>742</v>
      </c>
    </row>
    <row r="4965" spans="1:5">
      <c r="A4965" s="11">
        <v>77</v>
      </c>
      <c r="B4965" s="11">
        <v>1329</v>
      </c>
      <c r="C4965" t="s">
        <v>1384</v>
      </c>
      <c r="D4965" s="11" t="s">
        <v>1385</v>
      </c>
      <c r="E4965" t="s">
        <v>122</v>
      </c>
    </row>
    <row r="4966" spans="1:5">
      <c r="A4966" s="11">
        <v>3049</v>
      </c>
      <c r="B4966" s="11">
        <v>15</v>
      </c>
      <c r="C4966" t="s">
        <v>11923</v>
      </c>
      <c r="D4966" s="11" t="s">
        <v>8406</v>
      </c>
      <c r="E4966" t="s">
        <v>164</v>
      </c>
    </row>
    <row r="4967" spans="1:5">
      <c r="A4967" s="11">
        <v>4138</v>
      </c>
      <c r="B4967" s="11">
        <v>0</v>
      </c>
      <c r="C4967" t="s">
        <v>11924</v>
      </c>
      <c r="D4967" s="11" t="s">
        <v>11925</v>
      </c>
      <c r="E4967" t="s">
        <v>124</v>
      </c>
    </row>
    <row r="4968" spans="1:5">
      <c r="A4968" s="11">
        <v>3896</v>
      </c>
      <c r="B4968" s="11">
        <v>2</v>
      </c>
      <c r="C4968" t="s">
        <v>5405</v>
      </c>
      <c r="D4968" s="11" t="s">
        <v>5220</v>
      </c>
      <c r="E4968" t="s">
        <v>5257</v>
      </c>
    </row>
    <row r="4969" spans="1:5">
      <c r="A4969" s="11">
        <v>2123</v>
      </c>
      <c r="B4969" s="11">
        <v>62</v>
      </c>
      <c r="C4969" t="s">
        <v>5406</v>
      </c>
      <c r="D4969" s="11" t="s">
        <v>4971</v>
      </c>
      <c r="E4969" t="s">
        <v>739</v>
      </c>
    </row>
    <row r="4970" spans="1:5">
      <c r="A4970" s="11">
        <v>2047</v>
      </c>
      <c r="B4970" s="11">
        <v>68</v>
      </c>
      <c r="C4970" t="s">
        <v>5408</v>
      </c>
      <c r="D4970" s="11" t="s">
        <v>5122</v>
      </c>
      <c r="E4970" t="s">
        <v>1001</v>
      </c>
    </row>
    <row r="4971" spans="1:5">
      <c r="A4971" s="11">
        <v>81</v>
      </c>
      <c r="B4971" s="11">
        <v>1311</v>
      </c>
      <c r="C4971" t="s">
        <v>735</v>
      </c>
      <c r="D4971" s="11" t="s">
        <v>709</v>
      </c>
      <c r="E4971" t="s">
        <v>122</v>
      </c>
    </row>
    <row r="4972" spans="1:5">
      <c r="A4972" s="11">
        <v>2177</v>
      </c>
      <c r="B4972" s="11">
        <v>57</v>
      </c>
      <c r="C4972" t="s">
        <v>5410</v>
      </c>
      <c r="D4972" s="11" t="s">
        <v>3915</v>
      </c>
      <c r="E4972" t="s">
        <v>122</v>
      </c>
    </row>
    <row r="4973" spans="1:5">
      <c r="A4973" s="11">
        <v>1991</v>
      </c>
      <c r="B4973" s="11">
        <v>73</v>
      </c>
      <c r="C4973" t="s">
        <v>5411</v>
      </c>
      <c r="D4973" s="11" t="s">
        <v>3765</v>
      </c>
      <c r="E4973" t="s">
        <v>122</v>
      </c>
    </row>
    <row r="4974" spans="1:5">
      <c r="A4974" s="11">
        <v>1907</v>
      </c>
      <c r="B4974" s="11">
        <v>81</v>
      </c>
      <c r="C4974" t="s">
        <v>5412</v>
      </c>
      <c r="D4974" s="11" t="s">
        <v>2726</v>
      </c>
      <c r="E4974" t="s">
        <v>997</v>
      </c>
    </row>
    <row r="4975" spans="1:5">
      <c r="A4975" s="11">
        <v>1335</v>
      </c>
      <c r="B4975" s="11">
        <v>152</v>
      </c>
      <c r="C4975" t="s">
        <v>11926</v>
      </c>
      <c r="D4975" s="11" t="s">
        <v>11927</v>
      </c>
      <c r="E4975" t="s">
        <v>128</v>
      </c>
    </row>
    <row r="4976" spans="1:5">
      <c r="A4976" s="11">
        <v>2639</v>
      </c>
      <c r="B4976" s="11">
        <v>29</v>
      </c>
      <c r="C4976" t="s">
        <v>11928</v>
      </c>
      <c r="D4976" s="11" t="s">
        <v>2552</v>
      </c>
      <c r="E4976" t="s">
        <v>164</v>
      </c>
    </row>
    <row r="4977" spans="1:5">
      <c r="A4977" s="11">
        <v>1983</v>
      </c>
      <c r="B4977" s="11">
        <v>74</v>
      </c>
      <c r="C4977" t="s">
        <v>5414</v>
      </c>
      <c r="D4977" s="11" t="s">
        <v>5415</v>
      </c>
      <c r="E4977" t="s">
        <v>124</v>
      </c>
    </row>
    <row r="4978" spans="1:5">
      <c r="A4978" s="11">
        <v>2139</v>
      </c>
      <c r="B4978" s="11">
        <v>61</v>
      </c>
      <c r="C4978" t="s">
        <v>5416</v>
      </c>
      <c r="D4978" s="11" t="s">
        <v>2807</v>
      </c>
      <c r="E4978" t="s">
        <v>124</v>
      </c>
    </row>
    <row r="4979" spans="1:5">
      <c r="A4979" s="11">
        <v>3518</v>
      </c>
      <c r="B4979" s="11">
        <v>6</v>
      </c>
      <c r="C4979" t="s">
        <v>5417</v>
      </c>
      <c r="D4979" s="11" t="s">
        <v>4223</v>
      </c>
      <c r="E4979" t="s">
        <v>790</v>
      </c>
    </row>
    <row r="4980" spans="1:5">
      <c r="A4980" s="11">
        <v>2528</v>
      </c>
      <c r="B4980" s="11">
        <v>34</v>
      </c>
      <c r="C4980" t="s">
        <v>5418</v>
      </c>
      <c r="D4980" s="11" t="s">
        <v>4393</v>
      </c>
      <c r="E4980" t="s">
        <v>138</v>
      </c>
    </row>
    <row r="4981" spans="1:5">
      <c r="A4981" s="11">
        <v>2551</v>
      </c>
      <c r="B4981" s="11">
        <v>33</v>
      </c>
      <c r="C4981" t="s">
        <v>5419</v>
      </c>
      <c r="D4981" s="11" t="s">
        <v>3298</v>
      </c>
      <c r="E4981" t="s">
        <v>128</v>
      </c>
    </row>
    <row r="4982" spans="1:5">
      <c r="A4982" s="11">
        <v>2847</v>
      </c>
      <c r="B4982" s="11">
        <v>21</v>
      </c>
      <c r="C4982" t="s">
        <v>5420</v>
      </c>
      <c r="D4982" s="11" t="s">
        <v>4269</v>
      </c>
      <c r="E4982" t="s">
        <v>5421</v>
      </c>
    </row>
    <row r="4983" spans="1:5">
      <c r="A4983" s="11">
        <v>4138</v>
      </c>
      <c r="B4983" s="11">
        <v>0</v>
      </c>
      <c r="C4983" t="s">
        <v>11929</v>
      </c>
      <c r="D4983" s="11" t="s">
        <v>11930</v>
      </c>
      <c r="E4983" t="s">
        <v>124</v>
      </c>
    </row>
    <row r="4984" spans="1:5">
      <c r="A4984" s="11">
        <v>2347</v>
      </c>
      <c r="B4984" s="11">
        <v>45</v>
      </c>
      <c r="C4984" t="s">
        <v>5422</v>
      </c>
      <c r="D4984" s="11" t="s">
        <v>2452</v>
      </c>
      <c r="E4984" t="s">
        <v>124</v>
      </c>
    </row>
    <row r="4985" spans="1:5">
      <c r="A4985" s="11">
        <v>3809</v>
      </c>
      <c r="B4985" s="11">
        <v>3</v>
      </c>
      <c r="C4985" t="s">
        <v>11931</v>
      </c>
      <c r="D4985" s="11" t="s">
        <v>10914</v>
      </c>
      <c r="E4985" t="s">
        <v>211</v>
      </c>
    </row>
    <row r="4986" spans="1:5">
      <c r="A4986" s="11">
        <v>2068</v>
      </c>
      <c r="B4986" s="11">
        <v>66</v>
      </c>
      <c r="C4986" t="s">
        <v>5423</v>
      </c>
      <c r="D4986" s="11" t="s">
        <v>2524</v>
      </c>
      <c r="E4986" t="s">
        <v>2924</v>
      </c>
    </row>
    <row r="4987" spans="1:5">
      <c r="A4987" s="11">
        <v>1174</v>
      </c>
      <c r="B4987" s="11">
        <v>183</v>
      </c>
      <c r="C4987" t="s">
        <v>5424</v>
      </c>
      <c r="D4987" s="11" t="s">
        <v>3380</v>
      </c>
      <c r="E4987" t="s">
        <v>128</v>
      </c>
    </row>
    <row r="4988" spans="1:5">
      <c r="A4988" s="11">
        <v>4138</v>
      </c>
      <c r="B4988" s="11">
        <v>0</v>
      </c>
      <c r="C4988" t="s">
        <v>11932</v>
      </c>
      <c r="D4988" s="11" t="s">
        <v>2597</v>
      </c>
      <c r="E4988" t="s">
        <v>128</v>
      </c>
    </row>
    <row r="4989" spans="1:5">
      <c r="A4989" s="11">
        <v>2205</v>
      </c>
      <c r="B4989" s="11">
        <v>55</v>
      </c>
      <c r="C4989" t="s">
        <v>5425</v>
      </c>
      <c r="D4989" s="11" t="s">
        <v>4285</v>
      </c>
      <c r="E4989" t="s">
        <v>1023</v>
      </c>
    </row>
    <row r="4990" spans="1:5">
      <c r="A4990" s="11">
        <v>3518</v>
      </c>
      <c r="B4990" s="11">
        <v>6</v>
      </c>
      <c r="C4990" t="s">
        <v>11933</v>
      </c>
      <c r="D4990" s="11" t="s">
        <v>4900</v>
      </c>
      <c r="E4990" t="s">
        <v>2863</v>
      </c>
    </row>
    <row r="4991" spans="1:5">
      <c r="A4991" s="11">
        <v>2288</v>
      </c>
      <c r="B4991" s="11">
        <v>49</v>
      </c>
      <c r="C4991" t="s">
        <v>5426</v>
      </c>
      <c r="D4991" s="11" t="s">
        <v>2661</v>
      </c>
      <c r="E4991" t="s">
        <v>814</v>
      </c>
    </row>
    <row r="4992" spans="1:5">
      <c r="A4992" s="11">
        <v>482</v>
      </c>
      <c r="B4992" s="11">
        <v>511</v>
      </c>
      <c r="C4992" t="s">
        <v>1334</v>
      </c>
      <c r="D4992" s="11" t="s">
        <v>1335</v>
      </c>
      <c r="E4992" t="s">
        <v>141</v>
      </c>
    </row>
    <row r="4993" spans="1:5">
      <c r="A4993" s="11">
        <v>2771</v>
      </c>
      <c r="B4993" s="11">
        <v>24</v>
      </c>
      <c r="C4993" t="s">
        <v>11934</v>
      </c>
      <c r="D4993" s="11" t="s">
        <v>3268</v>
      </c>
      <c r="E4993" t="s">
        <v>751</v>
      </c>
    </row>
    <row r="4994" spans="1:5">
      <c r="A4994" s="11">
        <v>1401</v>
      </c>
      <c r="B4994" s="11">
        <v>141</v>
      </c>
      <c r="C4994" t="s">
        <v>5427</v>
      </c>
      <c r="D4994" s="11" t="s">
        <v>5428</v>
      </c>
      <c r="E4994" t="s">
        <v>130</v>
      </c>
    </row>
    <row r="4995" spans="1:5">
      <c r="A4995" s="11">
        <v>4017</v>
      </c>
      <c r="B4995" s="11">
        <v>1</v>
      </c>
      <c r="C4995" t="s">
        <v>5429</v>
      </c>
      <c r="D4995" s="11" t="s">
        <v>2867</v>
      </c>
      <c r="E4995" t="s">
        <v>122</v>
      </c>
    </row>
    <row r="4996" spans="1:5">
      <c r="A4996" s="11">
        <v>4138</v>
      </c>
      <c r="B4996" s="11">
        <v>0</v>
      </c>
      <c r="C4996" t="s">
        <v>11935</v>
      </c>
      <c r="D4996" s="11" t="s">
        <v>11936</v>
      </c>
      <c r="E4996" t="s">
        <v>122</v>
      </c>
    </row>
    <row r="4997" spans="1:5">
      <c r="A4997" s="11">
        <v>4138</v>
      </c>
      <c r="B4997" s="11">
        <v>0</v>
      </c>
      <c r="C4997" t="s">
        <v>11937</v>
      </c>
      <c r="D4997" s="11" t="s">
        <v>7042</v>
      </c>
      <c r="E4997" t="s">
        <v>128</v>
      </c>
    </row>
    <row r="4998" spans="1:5">
      <c r="A4998" s="11">
        <v>1579</v>
      </c>
      <c r="B4998" s="11">
        <v>116</v>
      </c>
      <c r="C4998" t="s">
        <v>5430</v>
      </c>
      <c r="D4998" s="11" t="s">
        <v>5431</v>
      </c>
      <c r="E4998" t="s">
        <v>814</v>
      </c>
    </row>
    <row r="4999" spans="1:5">
      <c r="A4999" s="11">
        <v>1031</v>
      </c>
      <c r="B4999" s="11">
        <v>212</v>
      </c>
      <c r="C4999" t="s">
        <v>5432</v>
      </c>
      <c r="D4999" s="11" t="s">
        <v>359</v>
      </c>
      <c r="E4999" t="s">
        <v>122</v>
      </c>
    </row>
    <row r="5000" spans="1:5">
      <c r="A5000" s="11">
        <v>3809</v>
      </c>
      <c r="B5000" s="11">
        <v>3</v>
      </c>
      <c r="C5000" t="s">
        <v>5433</v>
      </c>
      <c r="D5000" s="11" t="s">
        <v>5434</v>
      </c>
      <c r="E5000" t="s">
        <v>122</v>
      </c>
    </row>
    <row r="5001" spans="1:5">
      <c r="A5001" s="11">
        <v>2500</v>
      </c>
      <c r="B5001" s="11">
        <v>36</v>
      </c>
      <c r="C5001" t="s">
        <v>11938</v>
      </c>
      <c r="D5001" s="11" t="s">
        <v>11939</v>
      </c>
      <c r="E5001" t="s">
        <v>2703</v>
      </c>
    </row>
    <row r="5002" spans="1:5">
      <c r="A5002" s="11">
        <v>4138</v>
      </c>
      <c r="B5002" s="11">
        <v>0</v>
      </c>
      <c r="C5002" t="s">
        <v>11940</v>
      </c>
      <c r="D5002" s="11" t="s">
        <v>10465</v>
      </c>
      <c r="E5002" t="s">
        <v>152</v>
      </c>
    </row>
    <row r="5003" spans="1:5">
      <c r="A5003" s="11">
        <v>1111</v>
      </c>
      <c r="B5003" s="11">
        <v>196</v>
      </c>
      <c r="C5003" t="s">
        <v>5435</v>
      </c>
      <c r="D5003" s="11" t="s">
        <v>3640</v>
      </c>
      <c r="E5003" t="s">
        <v>152</v>
      </c>
    </row>
    <row r="5004" spans="1:5">
      <c r="A5004" s="11">
        <v>3896</v>
      </c>
      <c r="B5004" s="11">
        <v>2</v>
      </c>
      <c r="C5004" t="s">
        <v>11941</v>
      </c>
      <c r="D5004" s="11" t="s">
        <v>9037</v>
      </c>
      <c r="E5004" t="s">
        <v>10259</v>
      </c>
    </row>
    <row r="5005" spans="1:5">
      <c r="A5005" s="11">
        <v>2921</v>
      </c>
      <c r="B5005" s="11">
        <v>19</v>
      </c>
      <c r="C5005" t="s">
        <v>11942</v>
      </c>
      <c r="D5005" s="11" t="s">
        <v>8232</v>
      </c>
      <c r="E5005" t="s">
        <v>1619</v>
      </c>
    </row>
    <row r="5006" spans="1:5">
      <c r="A5006" s="11">
        <v>3709</v>
      </c>
      <c r="B5006" s="11">
        <v>4</v>
      </c>
      <c r="C5006" t="s">
        <v>11943</v>
      </c>
      <c r="D5006" s="11" t="s">
        <v>8579</v>
      </c>
      <c r="E5006" t="s">
        <v>7635</v>
      </c>
    </row>
    <row r="5007" spans="1:5">
      <c r="A5007" s="11">
        <v>165</v>
      </c>
      <c r="B5007" s="11">
        <v>1012</v>
      </c>
      <c r="C5007" t="s">
        <v>5436</v>
      </c>
      <c r="D5007" s="11" t="s">
        <v>5437</v>
      </c>
      <c r="E5007" t="s">
        <v>742</v>
      </c>
    </row>
    <row r="5008" spans="1:5">
      <c r="A5008" s="11">
        <v>29</v>
      </c>
      <c r="B5008" s="11">
        <v>1585</v>
      </c>
      <c r="C5008" t="s">
        <v>736</v>
      </c>
      <c r="D5008" s="11" t="s">
        <v>5438</v>
      </c>
      <c r="E5008" t="s">
        <v>1002</v>
      </c>
    </row>
    <row r="5009" spans="1:5">
      <c r="A5009" s="11">
        <v>4138</v>
      </c>
      <c r="B5009" s="11">
        <v>0</v>
      </c>
      <c r="C5009" t="s">
        <v>11944</v>
      </c>
      <c r="D5009" s="11" t="s">
        <v>5580</v>
      </c>
      <c r="E5009" t="s">
        <v>1131</v>
      </c>
    </row>
    <row r="5010" spans="1:5">
      <c r="A5010" s="11">
        <v>2771</v>
      </c>
      <c r="B5010" s="11">
        <v>24</v>
      </c>
      <c r="C5010" t="s">
        <v>11945</v>
      </c>
      <c r="D5010" s="11" t="s">
        <v>7925</v>
      </c>
      <c r="E5010" t="s">
        <v>1265</v>
      </c>
    </row>
    <row r="5011" spans="1:5">
      <c r="A5011" s="11">
        <v>1205</v>
      </c>
      <c r="B5011" s="11">
        <v>177</v>
      </c>
      <c r="C5011" t="s">
        <v>5440</v>
      </c>
      <c r="D5011" s="11" t="s">
        <v>5075</v>
      </c>
      <c r="E5011" t="s">
        <v>128</v>
      </c>
    </row>
    <row r="5012" spans="1:5">
      <c r="A5012" s="11">
        <v>2311</v>
      </c>
      <c r="B5012" s="11">
        <v>47</v>
      </c>
      <c r="C5012" t="s">
        <v>5441</v>
      </c>
      <c r="D5012" s="11" t="s">
        <v>5442</v>
      </c>
      <c r="E5012" t="s">
        <v>122</v>
      </c>
    </row>
    <row r="5013" spans="1:5">
      <c r="A5013" s="11">
        <v>2921</v>
      </c>
      <c r="B5013" s="11">
        <v>19</v>
      </c>
      <c r="C5013" t="s">
        <v>8555</v>
      </c>
      <c r="D5013" s="11" t="s">
        <v>8556</v>
      </c>
      <c r="E5013" t="s">
        <v>124</v>
      </c>
    </row>
    <row r="5014" spans="1:5">
      <c r="A5014" s="11">
        <v>3896</v>
      </c>
      <c r="B5014" s="11">
        <v>2</v>
      </c>
      <c r="C5014" t="s">
        <v>5443</v>
      </c>
      <c r="D5014" s="11" t="s">
        <v>5444</v>
      </c>
      <c r="E5014" t="s">
        <v>814</v>
      </c>
    </row>
    <row r="5015" spans="1:5">
      <c r="A5015" s="11">
        <v>126</v>
      </c>
      <c r="B5015" s="11">
        <v>1129</v>
      </c>
      <c r="C5015" t="s">
        <v>5445</v>
      </c>
      <c r="D5015" s="11" t="s">
        <v>1372</v>
      </c>
      <c r="E5015" t="s">
        <v>133</v>
      </c>
    </row>
    <row r="5016" spans="1:5">
      <c r="A5016" s="11">
        <v>1702</v>
      </c>
      <c r="B5016" s="11">
        <v>101</v>
      </c>
      <c r="C5016" t="s">
        <v>5446</v>
      </c>
      <c r="D5016" s="11" t="s">
        <v>2457</v>
      </c>
      <c r="E5016" t="s">
        <v>724</v>
      </c>
    </row>
    <row r="5017" spans="1:5">
      <c r="A5017" s="11">
        <v>2217</v>
      </c>
      <c r="B5017" s="11">
        <v>54</v>
      </c>
      <c r="C5017" t="s">
        <v>5446</v>
      </c>
      <c r="D5017" s="11" t="s">
        <v>5447</v>
      </c>
      <c r="E5017" t="s">
        <v>756</v>
      </c>
    </row>
    <row r="5018" spans="1:5">
      <c r="A5018" s="11">
        <v>167</v>
      </c>
      <c r="B5018" s="11">
        <v>1005</v>
      </c>
      <c r="C5018" t="s">
        <v>1386</v>
      </c>
      <c r="D5018" s="11" t="s">
        <v>5448</v>
      </c>
      <c r="E5018" t="s">
        <v>724</v>
      </c>
    </row>
    <row r="5019" spans="1:5">
      <c r="A5019" s="11">
        <v>3612</v>
      </c>
      <c r="B5019" s="11">
        <v>5</v>
      </c>
      <c r="C5019" t="s">
        <v>11946</v>
      </c>
      <c r="D5019" s="11" t="s">
        <v>7957</v>
      </c>
      <c r="E5019" t="s">
        <v>742</v>
      </c>
    </row>
    <row r="5020" spans="1:5">
      <c r="A5020" s="11">
        <v>3386</v>
      </c>
      <c r="B5020" s="11">
        <v>8</v>
      </c>
      <c r="C5020" t="s">
        <v>8557</v>
      </c>
      <c r="D5020" s="11" t="s">
        <v>2156</v>
      </c>
      <c r="E5020" t="s">
        <v>1907</v>
      </c>
    </row>
    <row r="5021" spans="1:5">
      <c r="A5021" s="11">
        <v>4138</v>
      </c>
      <c r="B5021" s="11">
        <v>0</v>
      </c>
      <c r="C5021" t="s">
        <v>5449</v>
      </c>
      <c r="D5021" s="11" t="s">
        <v>4560</v>
      </c>
      <c r="E5021" t="s">
        <v>1285</v>
      </c>
    </row>
    <row r="5022" spans="1:5">
      <c r="A5022" s="11">
        <v>3024</v>
      </c>
      <c r="B5022" s="11">
        <v>16</v>
      </c>
      <c r="C5022" t="s">
        <v>5450</v>
      </c>
      <c r="D5022" s="11" t="s">
        <v>4429</v>
      </c>
      <c r="E5022" t="s">
        <v>269</v>
      </c>
    </row>
    <row r="5023" spans="1:5">
      <c r="A5023" s="11">
        <v>2217</v>
      </c>
      <c r="B5023" s="11">
        <v>54</v>
      </c>
      <c r="C5023" t="s">
        <v>5451</v>
      </c>
      <c r="D5023" s="11" t="s">
        <v>3683</v>
      </c>
      <c r="E5023" t="s">
        <v>748</v>
      </c>
    </row>
    <row r="5024" spans="1:5">
      <c r="A5024" s="11">
        <v>3386</v>
      </c>
      <c r="B5024" s="11">
        <v>8</v>
      </c>
      <c r="C5024" t="s">
        <v>11947</v>
      </c>
      <c r="D5024" s="11" t="s">
        <v>3435</v>
      </c>
      <c r="E5024" t="s">
        <v>1826</v>
      </c>
    </row>
    <row r="5025" spans="1:5">
      <c r="A5025" s="11">
        <v>3323</v>
      </c>
      <c r="B5025" s="11">
        <v>9</v>
      </c>
      <c r="C5025" t="s">
        <v>8558</v>
      </c>
      <c r="D5025" s="11" t="s">
        <v>8559</v>
      </c>
      <c r="E5025" t="s">
        <v>8010</v>
      </c>
    </row>
    <row r="5026" spans="1:5">
      <c r="A5026" s="11">
        <v>2304</v>
      </c>
      <c r="B5026" s="11">
        <v>48</v>
      </c>
      <c r="C5026" t="s">
        <v>8560</v>
      </c>
      <c r="D5026" s="11" t="s">
        <v>2898</v>
      </c>
      <c r="E5026" t="s">
        <v>4077</v>
      </c>
    </row>
    <row r="5027" spans="1:5">
      <c r="A5027" s="11">
        <v>4138</v>
      </c>
      <c r="B5027" s="11">
        <v>0</v>
      </c>
      <c r="C5027" t="s">
        <v>8561</v>
      </c>
      <c r="D5027" s="11" t="s">
        <v>2856</v>
      </c>
      <c r="E5027" t="s">
        <v>122</v>
      </c>
    </row>
    <row r="5028" spans="1:5">
      <c r="A5028" s="11">
        <v>3204</v>
      </c>
      <c r="B5028" s="11">
        <v>11</v>
      </c>
      <c r="C5028" t="s">
        <v>8562</v>
      </c>
      <c r="D5028" s="11" t="s">
        <v>5740</v>
      </c>
      <c r="E5028" t="s">
        <v>2630</v>
      </c>
    </row>
    <row r="5029" spans="1:5">
      <c r="A5029" s="11">
        <v>4138</v>
      </c>
      <c r="B5029" s="11">
        <v>0</v>
      </c>
      <c r="C5029" t="s">
        <v>11948</v>
      </c>
      <c r="D5029" s="11" t="s">
        <v>11949</v>
      </c>
      <c r="E5029" t="s">
        <v>130</v>
      </c>
    </row>
    <row r="5030" spans="1:5">
      <c r="A5030" s="11">
        <v>1954</v>
      </c>
      <c r="B5030" s="11">
        <v>77</v>
      </c>
      <c r="C5030" t="s">
        <v>5452</v>
      </c>
      <c r="D5030" s="11" t="s">
        <v>3127</v>
      </c>
      <c r="E5030" t="s">
        <v>758</v>
      </c>
    </row>
    <row r="5031" spans="1:5">
      <c r="A5031" s="11">
        <v>4138</v>
      </c>
      <c r="B5031" s="11">
        <v>0</v>
      </c>
      <c r="C5031" t="s">
        <v>11950</v>
      </c>
      <c r="D5031" s="11" t="s">
        <v>3223</v>
      </c>
      <c r="E5031" t="s">
        <v>754</v>
      </c>
    </row>
    <row r="5032" spans="1:5">
      <c r="A5032" s="11">
        <v>1377</v>
      </c>
      <c r="B5032" s="11">
        <v>144</v>
      </c>
      <c r="C5032" t="s">
        <v>5453</v>
      </c>
      <c r="D5032" s="11" t="s">
        <v>1351</v>
      </c>
      <c r="E5032" t="s">
        <v>407</v>
      </c>
    </row>
    <row r="5033" spans="1:5">
      <c r="A5033" s="11">
        <v>3896</v>
      </c>
      <c r="B5033" s="11">
        <v>2</v>
      </c>
      <c r="C5033" t="s">
        <v>11951</v>
      </c>
      <c r="D5033" s="11" t="s">
        <v>2887</v>
      </c>
      <c r="E5033" t="s">
        <v>744</v>
      </c>
    </row>
    <row r="5034" spans="1:5">
      <c r="A5034" s="11">
        <v>197</v>
      </c>
      <c r="B5034" s="11">
        <v>943</v>
      </c>
      <c r="C5034" t="s">
        <v>25</v>
      </c>
      <c r="D5034" s="11" t="s">
        <v>860</v>
      </c>
      <c r="E5034" t="s">
        <v>130</v>
      </c>
    </row>
    <row r="5035" spans="1:5">
      <c r="A5035" s="11">
        <v>2270</v>
      </c>
      <c r="B5035" s="11">
        <v>50</v>
      </c>
      <c r="C5035" t="s">
        <v>5454</v>
      </c>
      <c r="D5035" s="11" t="s">
        <v>3455</v>
      </c>
      <c r="E5035" t="s">
        <v>162</v>
      </c>
    </row>
    <row r="5036" spans="1:5">
      <c r="A5036" s="11">
        <v>731</v>
      </c>
      <c r="B5036" s="11">
        <v>325</v>
      </c>
      <c r="C5036" t="s">
        <v>11952</v>
      </c>
      <c r="D5036" s="11" t="s">
        <v>943</v>
      </c>
      <c r="E5036" t="s">
        <v>145</v>
      </c>
    </row>
    <row r="5037" spans="1:5">
      <c r="A5037" s="11">
        <v>502</v>
      </c>
      <c r="B5037" s="11">
        <v>492</v>
      </c>
      <c r="C5037" t="s">
        <v>5455</v>
      </c>
      <c r="D5037" s="11" t="s">
        <v>5456</v>
      </c>
      <c r="E5037" t="s">
        <v>1272</v>
      </c>
    </row>
    <row r="5038" spans="1:5">
      <c r="A5038" s="11">
        <v>1844</v>
      </c>
      <c r="B5038" s="11">
        <v>88</v>
      </c>
      <c r="C5038" t="s">
        <v>5457</v>
      </c>
      <c r="D5038" s="11" t="s">
        <v>3886</v>
      </c>
      <c r="E5038" t="s">
        <v>130</v>
      </c>
    </row>
    <row r="5039" spans="1:5">
      <c r="A5039" s="11">
        <v>4138</v>
      </c>
      <c r="B5039" s="11">
        <v>0</v>
      </c>
      <c r="C5039" t="s">
        <v>11953</v>
      </c>
      <c r="D5039" s="11" t="s">
        <v>9112</v>
      </c>
      <c r="E5039" t="s">
        <v>122</v>
      </c>
    </row>
    <row r="5040" spans="1:5">
      <c r="A5040" s="11">
        <v>3612</v>
      </c>
      <c r="B5040" s="11">
        <v>5</v>
      </c>
      <c r="C5040" t="s">
        <v>8563</v>
      </c>
      <c r="D5040" s="11" t="s">
        <v>3749</v>
      </c>
      <c r="E5040" t="s">
        <v>122</v>
      </c>
    </row>
    <row r="5041" spans="1:5">
      <c r="A5041" s="11">
        <v>2592</v>
      </c>
      <c r="B5041" s="11">
        <v>31</v>
      </c>
      <c r="C5041" t="s">
        <v>8564</v>
      </c>
      <c r="D5041" s="11" t="s">
        <v>8565</v>
      </c>
      <c r="E5041" t="s">
        <v>993</v>
      </c>
    </row>
    <row r="5042" spans="1:5">
      <c r="A5042" s="11">
        <v>3118</v>
      </c>
      <c r="B5042" s="11">
        <v>13</v>
      </c>
      <c r="C5042" t="s">
        <v>11954</v>
      </c>
      <c r="D5042" s="11" t="s">
        <v>2588</v>
      </c>
      <c r="E5042" t="s">
        <v>139</v>
      </c>
    </row>
    <row r="5043" spans="1:5">
      <c r="A5043" s="11">
        <v>1319</v>
      </c>
      <c r="B5043" s="11">
        <v>154</v>
      </c>
      <c r="C5043" t="s">
        <v>11955</v>
      </c>
      <c r="D5043" s="11" t="s">
        <v>21</v>
      </c>
      <c r="E5043" t="s">
        <v>740</v>
      </c>
    </row>
    <row r="5044" spans="1:5">
      <c r="A5044" s="11">
        <v>4138</v>
      </c>
      <c r="B5044" s="11">
        <v>0</v>
      </c>
      <c r="C5044" t="s">
        <v>11956</v>
      </c>
      <c r="D5044" s="11" t="s">
        <v>2468</v>
      </c>
      <c r="E5044" t="s">
        <v>1464</v>
      </c>
    </row>
    <row r="5045" spans="1:5">
      <c r="A5045" s="11">
        <v>1416</v>
      </c>
      <c r="B5045" s="11">
        <v>139</v>
      </c>
      <c r="C5045" t="s">
        <v>5458</v>
      </c>
      <c r="D5045" s="11" t="s">
        <v>5459</v>
      </c>
      <c r="E5045" t="s">
        <v>164</v>
      </c>
    </row>
    <row r="5046" spans="1:5">
      <c r="A5046" s="11">
        <v>2</v>
      </c>
      <c r="B5046" s="11">
        <v>1860</v>
      </c>
      <c r="C5046" t="s">
        <v>1387</v>
      </c>
      <c r="D5046" s="11" t="s">
        <v>1388</v>
      </c>
      <c r="E5046" t="s">
        <v>145</v>
      </c>
    </row>
    <row r="5047" spans="1:5">
      <c r="A5047" s="11">
        <v>2483</v>
      </c>
      <c r="B5047" s="11">
        <v>37</v>
      </c>
      <c r="C5047" t="s">
        <v>11957</v>
      </c>
      <c r="D5047" s="11" t="s">
        <v>3223</v>
      </c>
      <c r="E5047" t="s">
        <v>133</v>
      </c>
    </row>
    <row r="5048" spans="1:5">
      <c r="A5048" s="11">
        <v>4138</v>
      </c>
      <c r="B5048" s="11">
        <v>0</v>
      </c>
      <c r="C5048" t="s">
        <v>8566</v>
      </c>
      <c r="D5048" s="11" t="s">
        <v>7543</v>
      </c>
      <c r="E5048" t="s">
        <v>790</v>
      </c>
    </row>
    <row r="5049" spans="1:5">
      <c r="A5049" s="11">
        <v>1401</v>
      </c>
      <c r="B5049" s="11">
        <v>141</v>
      </c>
      <c r="C5049" t="s">
        <v>5460</v>
      </c>
      <c r="D5049" s="11" t="s">
        <v>1008</v>
      </c>
      <c r="E5049" t="s">
        <v>1001</v>
      </c>
    </row>
    <row r="5050" spans="1:5">
      <c r="A5050" s="11">
        <v>1255</v>
      </c>
      <c r="B5050" s="11">
        <v>167</v>
      </c>
      <c r="C5050" t="s">
        <v>5461</v>
      </c>
      <c r="D5050" s="11" t="s">
        <v>5462</v>
      </c>
      <c r="E5050" t="s">
        <v>130</v>
      </c>
    </row>
    <row r="5051" spans="1:5">
      <c r="A5051" s="11">
        <v>4138</v>
      </c>
      <c r="B5051" s="11">
        <v>0</v>
      </c>
      <c r="C5051" t="s">
        <v>8567</v>
      </c>
      <c r="D5051" s="11" t="s">
        <v>3621</v>
      </c>
      <c r="E5051" t="s">
        <v>997</v>
      </c>
    </row>
    <row r="5052" spans="1:5">
      <c r="A5052" s="11">
        <v>4138</v>
      </c>
      <c r="B5052" s="11">
        <v>0</v>
      </c>
      <c r="C5052" t="s">
        <v>11958</v>
      </c>
      <c r="D5052" s="11" t="s">
        <v>6050</v>
      </c>
      <c r="E5052" t="s">
        <v>740</v>
      </c>
    </row>
    <row r="5053" spans="1:5">
      <c r="A5053" s="11">
        <v>261</v>
      </c>
      <c r="B5053" s="11">
        <v>813</v>
      </c>
      <c r="C5053" t="s">
        <v>1337</v>
      </c>
      <c r="D5053" s="11" t="s">
        <v>1623</v>
      </c>
      <c r="E5053" t="s">
        <v>1131</v>
      </c>
    </row>
    <row r="5054" spans="1:5">
      <c r="A5054" s="11">
        <v>4138</v>
      </c>
      <c r="B5054" s="11">
        <v>0</v>
      </c>
      <c r="C5054" t="s">
        <v>11959</v>
      </c>
      <c r="D5054" s="11" t="s">
        <v>8273</v>
      </c>
      <c r="E5054" t="s">
        <v>124</v>
      </c>
    </row>
    <row r="5055" spans="1:5">
      <c r="A5055" s="11">
        <v>642</v>
      </c>
      <c r="B5055" s="11">
        <v>380</v>
      </c>
      <c r="C5055" t="s">
        <v>5463</v>
      </c>
      <c r="D5055" s="11" t="s">
        <v>5288</v>
      </c>
      <c r="E5055" t="s">
        <v>1079</v>
      </c>
    </row>
    <row r="5056" spans="1:5">
      <c r="A5056" s="11">
        <v>934</v>
      </c>
      <c r="B5056" s="11">
        <v>242</v>
      </c>
      <c r="C5056" t="s">
        <v>5464</v>
      </c>
      <c r="D5056" s="11" t="s">
        <v>4143</v>
      </c>
      <c r="E5056" t="s">
        <v>10240</v>
      </c>
    </row>
    <row r="5057" spans="1:5">
      <c r="A5057" s="11">
        <v>2528</v>
      </c>
      <c r="B5057" s="11">
        <v>34</v>
      </c>
      <c r="C5057" t="s">
        <v>11960</v>
      </c>
      <c r="D5057" s="11" t="s">
        <v>6556</v>
      </c>
      <c r="E5057" t="s">
        <v>224</v>
      </c>
    </row>
    <row r="5058" spans="1:5">
      <c r="A5058" s="11">
        <v>2847</v>
      </c>
      <c r="B5058" s="11">
        <v>21</v>
      </c>
      <c r="C5058" t="s">
        <v>8568</v>
      </c>
      <c r="D5058" s="11" t="s">
        <v>5765</v>
      </c>
      <c r="E5058" t="s">
        <v>8569</v>
      </c>
    </row>
    <row r="5059" spans="1:5">
      <c r="A5059" s="11">
        <v>1560</v>
      </c>
      <c r="B5059" s="11">
        <v>119</v>
      </c>
      <c r="C5059" t="s">
        <v>5465</v>
      </c>
      <c r="D5059" s="11" t="s">
        <v>4109</v>
      </c>
      <c r="E5059" t="s">
        <v>761</v>
      </c>
    </row>
    <row r="5060" spans="1:5">
      <c r="A5060" s="11">
        <v>4138</v>
      </c>
      <c r="B5060" s="11">
        <v>0</v>
      </c>
      <c r="C5060" t="s">
        <v>11961</v>
      </c>
      <c r="D5060" s="11" t="s">
        <v>2275</v>
      </c>
      <c r="E5060" t="s">
        <v>754</v>
      </c>
    </row>
    <row r="5061" spans="1:5">
      <c r="A5061" s="11">
        <v>4138</v>
      </c>
      <c r="B5061" s="11">
        <v>0</v>
      </c>
      <c r="C5061" t="s">
        <v>8570</v>
      </c>
      <c r="D5061" s="11" t="s">
        <v>8206</v>
      </c>
      <c r="E5061" t="s">
        <v>4878</v>
      </c>
    </row>
    <row r="5062" spans="1:5">
      <c r="A5062" s="11">
        <v>4138</v>
      </c>
      <c r="B5062" s="11">
        <v>0</v>
      </c>
      <c r="C5062" t="s">
        <v>8571</v>
      </c>
      <c r="D5062" s="11" t="s">
        <v>5838</v>
      </c>
      <c r="E5062" t="s">
        <v>740</v>
      </c>
    </row>
    <row r="5063" spans="1:5">
      <c r="A5063" s="11">
        <v>4138</v>
      </c>
      <c r="B5063" s="11">
        <v>0</v>
      </c>
      <c r="C5063" t="s">
        <v>5466</v>
      </c>
      <c r="D5063" s="11" t="s">
        <v>2173</v>
      </c>
      <c r="E5063" t="s">
        <v>224</v>
      </c>
    </row>
    <row r="5064" spans="1:5">
      <c r="A5064" s="11">
        <v>4138</v>
      </c>
      <c r="B5064" s="11">
        <v>0</v>
      </c>
      <c r="C5064" t="s">
        <v>5467</v>
      </c>
      <c r="D5064" s="11" t="s">
        <v>2173</v>
      </c>
      <c r="E5064" t="s">
        <v>224</v>
      </c>
    </row>
    <row r="5065" spans="1:5">
      <c r="A5065" s="11">
        <v>4138</v>
      </c>
      <c r="B5065" s="11">
        <v>0</v>
      </c>
      <c r="C5065" t="s">
        <v>8572</v>
      </c>
      <c r="D5065" s="11" t="s">
        <v>8206</v>
      </c>
      <c r="E5065" t="s">
        <v>138</v>
      </c>
    </row>
    <row r="5066" spans="1:5">
      <c r="A5066" s="11">
        <v>2528</v>
      </c>
      <c r="B5066" s="11">
        <v>34</v>
      </c>
      <c r="C5066" t="s">
        <v>8573</v>
      </c>
      <c r="D5066" s="11" t="s">
        <v>8574</v>
      </c>
      <c r="E5066" t="s">
        <v>127</v>
      </c>
    </row>
    <row r="5067" spans="1:5">
      <c r="A5067" s="11">
        <v>546</v>
      </c>
      <c r="B5067" s="11">
        <v>452</v>
      </c>
      <c r="C5067" t="s">
        <v>1338</v>
      </c>
      <c r="D5067" s="11" t="s">
        <v>492</v>
      </c>
      <c r="E5067" t="s">
        <v>128</v>
      </c>
    </row>
    <row r="5068" spans="1:5">
      <c r="A5068" s="11">
        <v>4138</v>
      </c>
      <c r="B5068" s="11">
        <v>0</v>
      </c>
      <c r="C5068" t="s">
        <v>5468</v>
      </c>
      <c r="D5068" s="11" t="s">
        <v>5469</v>
      </c>
      <c r="E5068" t="s">
        <v>128</v>
      </c>
    </row>
    <row r="5069" spans="1:5">
      <c r="A5069" s="11">
        <v>4138</v>
      </c>
      <c r="B5069" s="11">
        <v>0</v>
      </c>
      <c r="C5069" t="s">
        <v>5470</v>
      </c>
      <c r="D5069" s="11" t="s">
        <v>3373</v>
      </c>
      <c r="E5069" t="s">
        <v>122</v>
      </c>
    </row>
    <row r="5070" spans="1:5">
      <c r="A5070" s="11">
        <v>2242</v>
      </c>
      <c r="B5070" s="11">
        <v>52</v>
      </c>
      <c r="C5070" t="s">
        <v>5471</v>
      </c>
      <c r="D5070" s="11" t="s">
        <v>5472</v>
      </c>
      <c r="E5070" t="s">
        <v>996</v>
      </c>
    </row>
    <row r="5071" spans="1:5">
      <c r="A5071" s="11">
        <v>404</v>
      </c>
      <c r="B5071" s="11">
        <v>597</v>
      </c>
      <c r="C5071" t="s">
        <v>27</v>
      </c>
      <c r="D5071" s="11" t="s">
        <v>867</v>
      </c>
      <c r="E5071" t="s">
        <v>122</v>
      </c>
    </row>
    <row r="5072" spans="1:5">
      <c r="A5072" s="11">
        <v>1341</v>
      </c>
      <c r="B5072" s="11">
        <v>151</v>
      </c>
      <c r="C5072" t="s">
        <v>5473</v>
      </c>
      <c r="D5072" s="11" t="s">
        <v>4497</v>
      </c>
      <c r="E5072" t="s">
        <v>123</v>
      </c>
    </row>
    <row r="5073" spans="1:5">
      <c r="A5073" s="11">
        <v>1149</v>
      </c>
      <c r="B5073" s="11">
        <v>188</v>
      </c>
      <c r="C5073" t="s">
        <v>5474</v>
      </c>
      <c r="D5073" s="11" t="s">
        <v>1613</v>
      </c>
      <c r="E5073" t="s">
        <v>1566</v>
      </c>
    </row>
    <row r="5074" spans="1:5">
      <c r="A5074" s="11">
        <v>296</v>
      </c>
      <c r="B5074" s="11">
        <v>749</v>
      </c>
      <c r="C5074" t="s">
        <v>11962</v>
      </c>
      <c r="D5074" s="11" t="s">
        <v>11963</v>
      </c>
      <c r="E5074" t="s">
        <v>190</v>
      </c>
    </row>
    <row r="5075" spans="1:5">
      <c r="A5075" s="11">
        <v>1662</v>
      </c>
      <c r="B5075" s="11">
        <v>104</v>
      </c>
      <c r="C5075" t="s">
        <v>5475</v>
      </c>
      <c r="D5075" s="11" t="s">
        <v>4180</v>
      </c>
      <c r="E5075" t="s">
        <v>814</v>
      </c>
    </row>
    <row r="5076" spans="1:5">
      <c r="A5076" s="11">
        <v>810</v>
      </c>
      <c r="B5076" s="11">
        <v>290</v>
      </c>
      <c r="C5076" t="s">
        <v>5476</v>
      </c>
      <c r="D5076" s="11" t="s">
        <v>5477</v>
      </c>
      <c r="E5076" t="s">
        <v>742</v>
      </c>
    </row>
    <row r="5077" spans="1:5">
      <c r="A5077" s="11">
        <v>2609</v>
      </c>
      <c r="B5077" s="11">
        <v>30</v>
      </c>
      <c r="C5077" t="s">
        <v>8575</v>
      </c>
      <c r="D5077" s="11" t="s">
        <v>6538</v>
      </c>
      <c r="E5077" t="s">
        <v>766</v>
      </c>
    </row>
    <row r="5078" spans="1:5">
      <c r="A5078" s="11">
        <v>727</v>
      </c>
      <c r="B5078" s="11">
        <v>328</v>
      </c>
      <c r="C5078" t="s">
        <v>8576</v>
      </c>
      <c r="D5078" s="11" t="s">
        <v>619</v>
      </c>
      <c r="E5078" t="s">
        <v>138</v>
      </c>
    </row>
    <row r="5079" spans="1:5">
      <c r="A5079" s="11">
        <v>4138</v>
      </c>
      <c r="B5079" s="11">
        <v>0</v>
      </c>
      <c r="C5079" t="s">
        <v>11964</v>
      </c>
      <c r="D5079" s="11" t="s">
        <v>2700</v>
      </c>
      <c r="E5079" t="s">
        <v>2924</v>
      </c>
    </row>
    <row r="5080" spans="1:5">
      <c r="A5080" s="11">
        <v>902</v>
      </c>
      <c r="B5080" s="11">
        <v>253</v>
      </c>
      <c r="C5080" t="s">
        <v>5479</v>
      </c>
      <c r="D5080" s="11" t="s">
        <v>3597</v>
      </c>
      <c r="E5080" t="s">
        <v>128</v>
      </c>
    </row>
    <row r="5081" spans="1:5">
      <c r="A5081" s="11">
        <v>2888</v>
      </c>
      <c r="B5081" s="11">
        <v>20</v>
      </c>
      <c r="C5081" t="s">
        <v>11965</v>
      </c>
      <c r="D5081" s="11" t="s">
        <v>7545</v>
      </c>
      <c r="E5081" t="s">
        <v>9882</v>
      </c>
    </row>
    <row r="5082" spans="1:5">
      <c r="A5082" s="11">
        <v>4138</v>
      </c>
      <c r="B5082" s="11">
        <v>0</v>
      </c>
      <c r="C5082" t="s">
        <v>11966</v>
      </c>
      <c r="D5082" s="11" t="s">
        <v>7876</v>
      </c>
      <c r="E5082" t="s">
        <v>747</v>
      </c>
    </row>
    <row r="5083" spans="1:5">
      <c r="A5083" s="11">
        <v>1760</v>
      </c>
      <c r="B5083" s="11">
        <v>96</v>
      </c>
      <c r="C5083" t="s">
        <v>5480</v>
      </c>
      <c r="D5083" s="11" t="s">
        <v>3706</v>
      </c>
      <c r="E5083" t="s">
        <v>122</v>
      </c>
    </row>
    <row r="5084" spans="1:5">
      <c r="A5084" s="11">
        <v>3323</v>
      </c>
      <c r="B5084" s="11">
        <v>9</v>
      </c>
      <c r="C5084" t="s">
        <v>5481</v>
      </c>
      <c r="D5084" s="11" t="s">
        <v>5482</v>
      </c>
      <c r="E5084" t="s">
        <v>128</v>
      </c>
    </row>
    <row r="5085" spans="1:5">
      <c r="A5085" s="11">
        <v>2847</v>
      </c>
      <c r="B5085" s="11">
        <v>21</v>
      </c>
      <c r="C5085" t="s">
        <v>5483</v>
      </c>
      <c r="D5085" s="11" t="s">
        <v>4754</v>
      </c>
      <c r="E5085" t="s">
        <v>1079</v>
      </c>
    </row>
    <row r="5086" spans="1:5">
      <c r="A5086" s="11">
        <v>3118</v>
      </c>
      <c r="B5086" s="11">
        <v>13</v>
      </c>
      <c r="C5086" t="s">
        <v>8577</v>
      </c>
      <c r="D5086" s="11" t="s">
        <v>5789</v>
      </c>
      <c r="E5086" t="s">
        <v>122</v>
      </c>
    </row>
    <row r="5087" spans="1:5">
      <c r="A5087" s="11">
        <v>311</v>
      </c>
      <c r="B5087" s="11">
        <v>717</v>
      </c>
      <c r="C5087" t="s">
        <v>1390</v>
      </c>
      <c r="D5087" s="11" t="s">
        <v>1391</v>
      </c>
      <c r="E5087" t="s">
        <v>162</v>
      </c>
    </row>
    <row r="5088" spans="1:5">
      <c r="A5088" s="11">
        <v>358</v>
      </c>
      <c r="B5088" s="11">
        <v>643</v>
      </c>
      <c r="C5088" t="s">
        <v>28</v>
      </c>
      <c r="D5088" s="11" t="s">
        <v>29</v>
      </c>
      <c r="E5088" t="s">
        <v>122</v>
      </c>
    </row>
    <row r="5089" spans="1:5">
      <c r="A5089" s="11">
        <v>4138</v>
      </c>
      <c r="B5089" s="11">
        <v>0</v>
      </c>
      <c r="C5089" t="s">
        <v>8578</v>
      </c>
      <c r="D5089" s="11" t="s">
        <v>8579</v>
      </c>
      <c r="E5089" t="s">
        <v>814</v>
      </c>
    </row>
    <row r="5090" spans="1:5">
      <c r="A5090" s="11">
        <v>2565</v>
      </c>
      <c r="B5090" s="11">
        <v>32</v>
      </c>
      <c r="C5090" t="s">
        <v>5484</v>
      </c>
      <c r="D5090" s="11" t="s">
        <v>2668</v>
      </c>
      <c r="E5090" t="s">
        <v>122</v>
      </c>
    </row>
    <row r="5091" spans="1:5">
      <c r="A5091" s="11">
        <v>3809</v>
      </c>
      <c r="B5091" s="11">
        <v>3</v>
      </c>
      <c r="C5091" t="s">
        <v>11967</v>
      </c>
      <c r="D5091" s="11" t="s">
        <v>3660</v>
      </c>
      <c r="E5091" t="s">
        <v>139</v>
      </c>
    </row>
    <row r="5092" spans="1:5">
      <c r="A5092" s="11">
        <v>573</v>
      </c>
      <c r="B5092" s="11">
        <v>429</v>
      </c>
      <c r="C5092" t="s">
        <v>1902</v>
      </c>
      <c r="D5092" s="11" t="s">
        <v>1903</v>
      </c>
      <c r="E5092" t="s">
        <v>123</v>
      </c>
    </row>
    <row r="5093" spans="1:5">
      <c r="A5093" s="11">
        <v>3386</v>
      </c>
      <c r="B5093" s="11">
        <v>8</v>
      </c>
      <c r="C5093" t="s">
        <v>11968</v>
      </c>
      <c r="D5093" s="11" t="s">
        <v>4300</v>
      </c>
      <c r="E5093" t="s">
        <v>122</v>
      </c>
    </row>
    <row r="5094" spans="1:5">
      <c r="A5094" s="11">
        <v>1662</v>
      </c>
      <c r="B5094" s="11">
        <v>104</v>
      </c>
      <c r="C5094" t="s">
        <v>1339</v>
      </c>
      <c r="D5094" s="11" t="s">
        <v>295</v>
      </c>
      <c r="E5094" t="s">
        <v>122</v>
      </c>
    </row>
    <row r="5095" spans="1:5">
      <c r="A5095" s="11">
        <v>2047</v>
      </c>
      <c r="B5095" s="11">
        <v>68</v>
      </c>
      <c r="C5095" t="s">
        <v>5486</v>
      </c>
      <c r="D5095" s="11" t="s">
        <v>3742</v>
      </c>
      <c r="E5095" t="s">
        <v>139</v>
      </c>
    </row>
    <row r="5096" spans="1:5">
      <c r="A5096" s="11">
        <v>2205</v>
      </c>
      <c r="B5096" s="11">
        <v>55</v>
      </c>
      <c r="C5096" t="s">
        <v>5487</v>
      </c>
      <c r="D5096" s="11" t="s">
        <v>5488</v>
      </c>
      <c r="E5096" t="s">
        <v>139</v>
      </c>
    </row>
    <row r="5097" spans="1:5">
      <c r="A5097" s="11">
        <v>2347</v>
      </c>
      <c r="B5097" s="11">
        <v>45</v>
      </c>
      <c r="C5097" t="s">
        <v>8580</v>
      </c>
      <c r="D5097" s="11" t="s">
        <v>2917</v>
      </c>
      <c r="E5097" t="s">
        <v>151</v>
      </c>
    </row>
    <row r="5098" spans="1:5">
      <c r="A5098" s="11">
        <v>2288</v>
      </c>
      <c r="B5098" s="11">
        <v>49</v>
      </c>
      <c r="C5098" t="s">
        <v>8581</v>
      </c>
      <c r="D5098" s="11" t="s">
        <v>7511</v>
      </c>
      <c r="E5098" t="s">
        <v>151</v>
      </c>
    </row>
    <row r="5099" spans="1:5">
      <c r="A5099" s="11">
        <v>4017</v>
      </c>
      <c r="B5099" s="11">
        <v>1</v>
      </c>
      <c r="C5099" t="s">
        <v>8582</v>
      </c>
      <c r="D5099" s="11" t="s">
        <v>2866</v>
      </c>
      <c r="E5099" t="s">
        <v>271</v>
      </c>
    </row>
    <row r="5100" spans="1:5">
      <c r="A5100" s="11">
        <v>1035</v>
      </c>
      <c r="B5100" s="11">
        <v>211</v>
      </c>
      <c r="C5100" t="s">
        <v>5489</v>
      </c>
      <c r="D5100" s="11" t="s">
        <v>5490</v>
      </c>
      <c r="E5100" t="s">
        <v>763</v>
      </c>
    </row>
    <row r="5101" spans="1:5">
      <c r="A5101" s="11">
        <v>223</v>
      </c>
      <c r="B5101" s="11">
        <v>886</v>
      </c>
      <c r="C5101" t="s">
        <v>11969</v>
      </c>
      <c r="D5101" s="11" t="s">
        <v>11970</v>
      </c>
      <c r="E5101" t="s">
        <v>724</v>
      </c>
    </row>
    <row r="5102" spans="1:5">
      <c r="A5102" s="11">
        <v>392</v>
      </c>
      <c r="B5102" s="11">
        <v>610</v>
      </c>
      <c r="C5102" t="s">
        <v>11971</v>
      </c>
      <c r="D5102" s="11" t="s">
        <v>11972</v>
      </c>
      <c r="E5102" t="s">
        <v>2497</v>
      </c>
    </row>
    <row r="5103" spans="1:5">
      <c r="A5103" s="11">
        <v>3049</v>
      </c>
      <c r="B5103" s="11">
        <v>15</v>
      </c>
      <c r="C5103" t="s">
        <v>8583</v>
      </c>
      <c r="D5103" s="11" t="s">
        <v>3451</v>
      </c>
      <c r="E5103" t="s">
        <v>140</v>
      </c>
    </row>
    <row r="5104" spans="1:5">
      <c r="A5104" s="11">
        <v>2311</v>
      </c>
      <c r="B5104" s="11">
        <v>47</v>
      </c>
      <c r="C5104" t="s">
        <v>8584</v>
      </c>
      <c r="D5104" s="11" t="s">
        <v>2381</v>
      </c>
      <c r="E5104" t="s">
        <v>1349</v>
      </c>
    </row>
    <row r="5105" spans="1:5">
      <c r="A5105" s="11">
        <v>3118</v>
      </c>
      <c r="B5105" s="11">
        <v>13</v>
      </c>
      <c r="C5105" t="s">
        <v>8585</v>
      </c>
      <c r="D5105" s="11" t="s">
        <v>3896</v>
      </c>
      <c r="E5105" t="s">
        <v>997</v>
      </c>
    </row>
    <row r="5106" spans="1:5">
      <c r="A5106" s="11">
        <v>4138</v>
      </c>
      <c r="B5106" s="11">
        <v>0</v>
      </c>
      <c r="C5106" t="s">
        <v>11973</v>
      </c>
      <c r="D5106" s="11" t="s">
        <v>4382</v>
      </c>
      <c r="E5106" t="s">
        <v>2489</v>
      </c>
    </row>
    <row r="5107" spans="1:5">
      <c r="A5107" s="11">
        <v>4138</v>
      </c>
      <c r="B5107" s="11">
        <v>0</v>
      </c>
      <c r="C5107" t="s">
        <v>11974</v>
      </c>
      <c r="D5107" s="11" t="s">
        <v>9322</v>
      </c>
      <c r="E5107" t="s">
        <v>128</v>
      </c>
    </row>
    <row r="5108" spans="1:5">
      <c r="A5108" s="11">
        <v>1442</v>
      </c>
      <c r="B5108" s="11">
        <v>135</v>
      </c>
      <c r="C5108" t="s">
        <v>5491</v>
      </c>
      <c r="D5108" s="11" t="s">
        <v>3105</v>
      </c>
      <c r="E5108" t="s">
        <v>139</v>
      </c>
    </row>
    <row r="5109" spans="1:5">
      <c r="A5109" s="11">
        <v>1774</v>
      </c>
      <c r="B5109" s="11">
        <v>94</v>
      </c>
      <c r="C5109" t="s">
        <v>8586</v>
      </c>
      <c r="D5109" s="11" t="s">
        <v>5323</v>
      </c>
      <c r="E5109" t="s">
        <v>8010</v>
      </c>
    </row>
    <row r="5110" spans="1:5">
      <c r="A5110" s="11">
        <v>1976</v>
      </c>
      <c r="B5110" s="11">
        <v>75</v>
      </c>
      <c r="C5110" t="s">
        <v>8587</v>
      </c>
      <c r="D5110" s="11" t="s">
        <v>3383</v>
      </c>
      <c r="E5110" t="s">
        <v>1194</v>
      </c>
    </row>
    <row r="5111" spans="1:5">
      <c r="A5111" s="11">
        <v>981</v>
      </c>
      <c r="B5111" s="11">
        <v>227</v>
      </c>
      <c r="C5111" t="s">
        <v>5492</v>
      </c>
      <c r="D5111" s="11" t="s">
        <v>3435</v>
      </c>
      <c r="E5111" t="s">
        <v>740</v>
      </c>
    </row>
    <row r="5112" spans="1:5">
      <c r="A5112" s="11">
        <v>4138</v>
      </c>
      <c r="B5112" s="11">
        <v>0</v>
      </c>
      <c r="C5112" t="s">
        <v>11975</v>
      </c>
      <c r="D5112" s="11" t="s">
        <v>2791</v>
      </c>
      <c r="E5112" t="s">
        <v>10259</v>
      </c>
    </row>
    <row r="5113" spans="1:5">
      <c r="A5113" s="11">
        <v>1098</v>
      </c>
      <c r="B5113" s="11">
        <v>198</v>
      </c>
      <c r="C5113" t="s">
        <v>5493</v>
      </c>
      <c r="D5113" s="11" t="s">
        <v>5006</v>
      </c>
      <c r="E5113" t="s">
        <v>164</v>
      </c>
    </row>
    <row r="5114" spans="1:5">
      <c r="A5114" s="11">
        <v>4138</v>
      </c>
      <c r="B5114" s="11">
        <v>0</v>
      </c>
      <c r="C5114" t="s">
        <v>11976</v>
      </c>
      <c r="D5114" s="11" t="s">
        <v>3257</v>
      </c>
      <c r="E5114" t="s">
        <v>142</v>
      </c>
    </row>
    <row r="5115" spans="1:5">
      <c r="A5115" s="11">
        <v>1673</v>
      </c>
      <c r="B5115" s="11">
        <v>103</v>
      </c>
      <c r="C5115" t="s">
        <v>8588</v>
      </c>
      <c r="D5115" s="11" t="s">
        <v>1793</v>
      </c>
      <c r="E5115" t="s">
        <v>758</v>
      </c>
    </row>
    <row r="5116" spans="1:5">
      <c r="A5116" s="11">
        <v>4017</v>
      </c>
      <c r="B5116" s="11">
        <v>1</v>
      </c>
      <c r="C5116" t="s">
        <v>8588</v>
      </c>
      <c r="D5116" s="11" t="s">
        <v>7764</v>
      </c>
      <c r="E5116" t="s">
        <v>1095</v>
      </c>
    </row>
    <row r="5117" spans="1:5">
      <c r="A5117" s="11">
        <v>4138</v>
      </c>
      <c r="B5117" s="11">
        <v>0</v>
      </c>
      <c r="C5117" t="s">
        <v>8589</v>
      </c>
      <c r="D5117" s="11" t="s">
        <v>2751</v>
      </c>
      <c r="E5117" t="s">
        <v>128</v>
      </c>
    </row>
    <row r="5118" spans="1:5">
      <c r="A5118" s="11">
        <v>1812</v>
      </c>
      <c r="B5118" s="11">
        <v>91</v>
      </c>
      <c r="C5118" t="s">
        <v>8590</v>
      </c>
      <c r="D5118" s="11" t="s">
        <v>7250</v>
      </c>
      <c r="E5118" t="s">
        <v>1131</v>
      </c>
    </row>
    <row r="5119" spans="1:5">
      <c r="A5119" s="11">
        <v>858</v>
      </c>
      <c r="B5119" s="11">
        <v>272</v>
      </c>
      <c r="C5119" t="s">
        <v>5494</v>
      </c>
      <c r="D5119" s="11" t="s">
        <v>3415</v>
      </c>
      <c r="E5119" t="s">
        <v>1131</v>
      </c>
    </row>
    <row r="5120" spans="1:5">
      <c r="A5120" s="11">
        <v>646</v>
      </c>
      <c r="B5120" s="11">
        <v>376</v>
      </c>
      <c r="C5120" t="s">
        <v>5495</v>
      </c>
      <c r="D5120" s="11" t="s">
        <v>3761</v>
      </c>
      <c r="E5120" t="s">
        <v>1852</v>
      </c>
    </row>
    <row r="5121" spans="1:5">
      <c r="A5121" s="11">
        <v>4138</v>
      </c>
      <c r="B5121" s="11">
        <v>0</v>
      </c>
      <c r="C5121" t="s">
        <v>11977</v>
      </c>
      <c r="D5121" s="11" t="s">
        <v>11978</v>
      </c>
      <c r="E5121" t="s">
        <v>4178</v>
      </c>
    </row>
    <row r="5122" spans="1:5">
      <c r="A5122" s="11">
        <v>3709</v>
      </c>
      <c r="B5122" s="11">
        <v>4</v>
      </c>
      <c r="C5122" t="s">
        <v>8591</v>
      </c>
      <c r="D5122" s="11" t="s">
        <v>2090</v>
      </c>
      <c r="E5122" t="s">
        <v>757</v>
      </c>
    </row>
    <row r="5123" spans="1:5">
      <c r="A5123" s="11">
        <v>920</v>
      </c>
      <c r="B5123" s="11">
        <v>246</v>
      </c>
      <c r="C5123" t="s">
        <v>11979</v>
      </c>
      <c r="D5123" s="11" t="s">
        <v>11980</v>
      </c>
      <c r="E5123" t="s">
        <v>2919</v>
      </c>
    </row>
    <row r="5124" spans="1:5">
      <c r="A5124" s="11">
        <v>1009</v>
      </c>
      <c r="B5124" s="11">
        <v>218</v>
      </c>
      <c r="C5124" t="s">
        <v>5496</v>
      </c>
      <c r="D5124" s="11" t="s">
        <v>3849</v>
      </c>
      <c r="E5124" t="s">
        <v>1285</v>
      </c>
    </row>
    <row r="5125" spans="1:5">
      <c r="A5125" s="11">
        <v>2888</v>
      </c>
      <c r="B5125" s="11">
        <v>20</v>
      </c>
      <c r="C5125" t="s">
        <v>8592</v>
      </c>
      <c r="D5125" s="11" t="s">
        <v>7587</v>
      </c>
      <c r="E5125" t="s">
        <v>128</v>
      </c>
    </row>
    <row r="5126" spans="1:5">
      <c r="A5126" s="11">
        <v>3118</v>
      </c>
      <c r="B5126" s="11">
        <v>13</v>
      </c>
      <c r="C5126" t="s">
        <v>8593</v>
      </c>
      <c r="D5126" s="11" t="s">
        <v>7587</v>
      </c>
      <c r="E5126" t="s">
        <v>128</v>
      </c>
    </row>
    <row r="5127" spans="1:5">
      <c r="A5127" s="11">
        <v>4138</v>
      </c>
      <c r="B5127" s="11">
        <v>0</v>
      </c>
      <c r="C5127" t="s">
        <v>11981</v>
      </c>
      <c r="D5127" s="11" t="s">
        <v>10256</v>
      </c>
      <c r="E5127" t="s">
        <v>128</v>
      </c>
    </row>
    <row r="5128" spans="1:5">
      <c r="A5128" s="11">
        <v>2374</v>
      </c>
      <c r="B5128" s="11">
        <v>43</v>
      </c>
      <c r="C5128" t="s">
        <v>5497</v>
      </c>
      <c r="D5128" s="11" t="s">
        <v>2184</v>
      </c>
      <c r="E5128" t="s">
        <v>1464</v>
      </c>
    </row>
    <row r="5129" spans="1:5">
      <c r="A5129" s="11">
        <v>2151</v>
      </c>
      <c r="B5129" s="11">
        <v>60</v>
      </c>
      <c r="C5129" t="s">
        <v>5498</v>
      </c>
      <c r="D5129" s="11" t="s">
        <v>2791</v>
      </c>
      <c r="E5129" t="s">
        <v>130</v>
      </c>
    </row>
    <row r="5130" spans="1:5">
      <c r="A5130" s="11">
        <v>146</v>
      </c>
      <c r="B5130" s="11">
        <v>1067</v>
      </c>
      <c r="C5130" t="s">
        <v>2005</v>
      </c>
      <c r="D5130" s="11" t="s">
        <v>2006</v>
      </c>
      <c r="E5130" t="s">
        <v>1077</v>
      </c>
    </row>
    <row r="5131" spans="1:5">
      <c r="A5131" s="11">
        <v>3445</v>
      </c>
      <c r="B5131" s="11">
        <v>7</v>
      </c>
      <c r="C5131" t="s">
        <v>8594</v>
      </c>
      <c r="D5131" s="11" t="s">
        <v>3160</v>
      </c>
      <c r="E5131" t="s">
        <v>814</v>
      </c>
    </row>
    <row r="5132" spans="1:5">
      <c r="A5132" s="11">
        <v>1566</v>
      </c>
      <c r="B5132" s="11">
        <v>118</v>
      </c>
      <c r="C5132" t="s">
        <v>5499</v>
      </c>
      <c r="D5132" s="11" t="s">
        <v>2728</v>
      </c>
      <c r="E5132" t="s">
        <v>130</v>
      </c>
    </row>
    <row r="5133" spans="1:5">
      <c r="A5133" s="11">
        <v>3024</v>
      </c>
      <c r="B5133" s="11">
        <v>16</v>
      </c>
      <c r="C5133" t="s">
        <v>8595</v>
      </c>
      <c r="D5133" s="11" t="s">
        <v>8227</v>
      </c>
      <c r="E5133" t="s">
        <v>128</v>
      </c>
    </row>
    <row r="5134" spans="1:5">
      <c r="A5134" s="11">
        <v>3612</v>
      </c>
      <c r="B5134" s="11">
        <v>5</v>
      </c>
      <c r="C5134" t="s">
        <v>11982</v>
      </c>
      <c r="D5134" s="11" t="s">
        <v>3739</v>
      </c>
      <c r="E5134" t="s">
        <v>756</v>
      </c>
    </row>
    <row r="5135" spans="1:5">
      <c r="A5135" s="11">
        <v>3518</v>
      </c>
      <c r="B5135" s="11">
        <v>6</v>
      </c>
      <c r="C5135" t="s">
        <v>11983</v>
      </c>
      <c r="D5135" s="11" t="s">
        <v>6429</v>
      </c>
      <c r="E5135" t="s">
        <v>747</v>
      </c>
    </row>
    <row r="5136" spans="1:5">
      <c r="A5136" s="11">
        <v>1416</v>
      </c>
      <c r="B5136" s="11">
        <v>139</v>
      </c>
      <c r="C5136" t="s">
        <v>5500</v>
      </c>
      <c r="D5136" s="11" t="s">
        <v>3789</v>
      </c>
      <c r="E5136" t="s">
        <v>823</v>
      </c>
    </row>
    <row r="5137" spans="1:5">
      <c r="A5137" s="11">
        <v>3518</v>
      </c>
      <c r="B5137" s="11">
        <v>6</v>
      </c>
      <c r="C5137" t="s">
        <v>5501</v>
      </c>
      <c r="D5137" s="11" t="s">
        <v>5030</v>
      </c>
      <c r="E5137" t="s">
        <v>2574</v>
      </c>
    </row>
    <row r="5138" spans="1:5">
      <c r="A5138" s="11">
        <v>2693</v>
      </c>
      <c r="B5138" s="11">
        <v>27</v>
      </c>
      <c r="C5138" t="s">
        <v>11984</v>
      </c>
      <c r="D5138" s="11" t="s">
        <v>4201</v>
      </c>
      <c r="E5138" t="s">
        <v>129</v>
      </c>
    </row>
    <row r="5139" spans="1:5">
      <c r="A5139" s="11">
        <v>3078</v>
      </c>
      <c r="B5139" s="11">
        <v>14</v>
      </c>
      <c r="C5139" t="s">
        <v>11985</v>
      </c>
      <c r="D5139" s="11" t="s">
        <v>541</v>
      </c>
      <c r="E5139" t="s">
        <v>742</v>
      </c>
    </row>
    <row r="5140" spans="1:5">
      <c r="A5140" s="11">
        <v>1610</v>
      </c>
      <c r="B5140" s="11">
        <v>110</v>
      </c>
      <c r="C5140" t="s">
        <v>5502</v>
      </c>
      <c r="D5140" s="11" t="s">
        <v>4939</v>
      </c>
      <c r="E5140" t="s">
        <v>843</v>
      </c>
    </row>
    <row r="5141" spans="1:5">
      <c r="A5141" s="11">
        <v>489</v>
      </c>
      <c r="B5141" s="11">
        <v>504</v>
      </c>
      <c r="C5141" t="s">
        <v>1854</v>
      </c>
      <c r="D5141" s="11" t="s">
        <v>1855</v>
      </c>
      <c r="E5141" t="s">
        <v>1944</v>
      </c>
    </row>
    <row r="5142" spans="1:5">
      <c r="A5142" s="11">
        <v>1726</v>
      </c>
      <c r="B5142" s="11">
        <v>99</v>
      </c>
      <c r="C5142" t="s">
        <v>5503</v>
      </c>
      <c r="D5142" s="11" t="s">
        <v>3392</v>
      </c>
      <c r="E5142" t="s">
        <v>144</v>
      </c>
    </row>
    <row r="5143" spans="1:5">
      <c r="A5143" s="11">
        <v>260</v>
      </c>
      <c r="B5143" s="11">
        <v>815</v>
      </c>
      <c r="C5143" t="s">
        <v>5504</v>
      </c>
      <c r="D5143" s="11" t="s">
        <v>1664</v>
      </c>
      <c r="E5143" t="s">
        <v>133</v>
      </c>
    </row>
    <row r="5144" spans="1:5">
      <c r="A5144" s="11">
        <v>3709</v>
      </c>
      <c r="B5144" s="11">
        <v>4</v>
      </c>
      <c r="C5144" t="s">
        <v>11986</v>
      </c>
      <c r="D5144" s="11" t="s">
        <v>11987</v>
      </c>
      <c r="E5144" t="s">
        <v>149</v>
      </c>
    </row>
    <row r="5145" spans="1:5">
      <c r="A5145" s="11">
        <v>327</v>
      </c>
      <c r="B5145" s="11">
        <v>690</v>
      </c>
      <c r="C5145" t="s">
        <v>1392</v>
      </c>
      <c r="D5145" s="11" t="s">
        <v>1393</v>
      </c>
      <c r="E5145" t="s">
        <v>740</v>
      </c>
    </row>
    <row r="5146" spans="1:5">
      <c r="A5146" s="11">
        <v>1326</v>
      </c>
      <c r="B5146" s="11">
        <v>153</v>
      </c>
      <c r="C5146" t="s">
        <v>5505</v>
      </c>
      <c r="D5146" s="11" t="s">
        <v>5506</v>
      </c>
      <c r="E5146" t="s">
        <v>3419</v>
      </c>
    </row>
    <row r="5147" spans="1:5">
      <c r="A5147" s="11">
        <v>4138</v>
      </c>
      <c r="B5147" s="11">
        <v>0</v>
      </c>
      <c r="C5147" t="s">
        <v>5505</v>
      </c>
      <c r="D5147" s="11" t="s">
        <v>4555</v>
      </c>
      <c r="E5147" t="s">
        <v>122</v>
      </c>
    </row>
    <row r="5148" spans="1:5">
      <c r="A5148" s="11">
        <v>4017</v>
      </c>
      <c r="B5148" s="11">
        <v>1</v>
      </c>
      <c r="C5148" t="s">
        <v>11988</v>
      </c>
      <c r="D5148" s="11" t="s">
        <v>11736</v>
      </c>
      <c r="E5148" t="s">
        <v>2072</v>
      </c>
    </row>
    <row r="5149" spans="1:5">
      <c r="A5149" s="11">
        <v>2639</v>
      </c>
      <c r="B5149" s="11">
        <v>29</v>
      </c>
      <c r="C5149" t="s">
        <v>11989</v>
      </c>
      <c r="D5149" s="11" t="s">
        <v>4042</v>
      </c>
      <c r="E5149" t="s">
        <v>744</v>
      </c>
    </row>
    <row r="5150" spans="1:5">
      <c r="A5150" s="11">
        <v>3386</v>
      </c>
      <c r="B5150" s="11">
        <v>8</v>
      </c>
      <c r="C5150" t="s">
        <v>11990</v>
      </c>
      <c r="D5150" s="11" t="s">
        <v>10976</v>
      </c>
      <c r="E5150" t="s">
        <v>143</v>
      </c>
    </row>
    <row r="5151" spans="1:5">
      <c r="A5151" s="11">
        <v>3078</v>
      </c>
      <c r="B5151" s="11">
        <v>14</v>
      </c>
      <c r="C5151" t="s">
        <v>11991</v>
      </c>
      <c r="D5151" s="11" t="s">
        <v>5089</v>
      </c>
      <c r="E5151" t="s">
        <v>1646</v>
      </c>
    </row>
    <row r="5152" spans="1:5">
      <c r="A5152" s="11">
        <v>4138</v>
      </c>
      <c r="B5152" s="11">
        <v>0</v>
      </c>
      <c r="C5152" t="s">
        <v>11992</v>
      </c>
      <c r="D5152" s="11" t="s">
        <v>6088</v>
      </c>
      <c r="E5152" t="s">
        <v>3274</v>
      </c>
    </row>
    <row r="5153" spans="1:5">
      <c r="A5153" s="11">
        <v>377</v>
      </c>
      <c r="B5153" s="11">
        <v>624</v>
      </c>
      <c r="C5153" t="s">
        <v>8596</v>
      </c>
      <c r="D5153" s="11" t="s">
        <v>8597</v>
      </c>
      <c r="E5153" t="s">
        <v>123</v>
      </c>
    </row>
    <row r="5154" spans="1:5">
      <c r="A5154" s="11">
        <v>85</v>
      </c>
      <c r="B5154" s="11">
        <v>1294</v>
      </c>
      <c r="C5154" t="s">
        <v>30</v>
      </c>
      <c r="D5154" s="11" t="s">
        <v>874</v>
      </c>
      <c r="E5154" t="s">
        <v>124</v>
      </c>
    </row>
    <row r="5155" spans="1:5">
      <c r="A5155" s="11">
        <v>334</v>
      </c>
      <c r="B5155" s="11">
        <v>682</v>
      </c>
      <c r="C5155" t="s">
        <v>737</v>
      </c>
      <c r="D5155" s="11" t="s">
        <v>963</v>
      </c>
      <c r="E5155" t="s">
        <v>143</v>
      </c>
    </row>
    <row r="5156" spans="1:5">
      <c r="A5156" s="11">
        <v>841</v>
      </c>
      <c r="B5156" s="11">
        <v>278</v>
      </c>
      <c r="C5156" t="s">
        <v>5507</v>
      </c>
      <c r="D5156" s="11" t="s">
        <v>1311</v>
      </c>
      <c r="E5156" t="s">
        <v>152</v>
      </c>
    </row>
    <row r="5157" spans="1:5">
      <c r="A5157" s="11">
        <v>2751</v>
      </c>
      <c r="B5157" s="11">
        <v>25</v>
      </c>
      <c r="C5157" t="s">
        <v>8598</v>
      </c>
      <c r="D5157" s="11" t="s">
        <v>7899</v>
      </c>
      <c r="E5157" t="s">
        <v>826</v>
      </c>
    </row>
    <row r="5158" spans="1:5">
      <c r="A5158" s="11">
        <v>4138</v>
      </c>
      <c r="B5158" s="11">
        <v>0</v>
      </c>
      <c r="C5158" t="s">
        <v>8599</v>
      </c>
      <c r="D5158" s="11" t="s">
        <v>7784</v>
      </c>
      <c r="E5158" t="s">
        <v>407</v>
      </c>
    </row>
    <row r="5159" spans="1:5">
      <c r="A5159" s="11">
        <v>3204</v>
      </c>
      <c r="B5159" s="11">
        <v>11</v>
      </c>
      <c r="C5159" t="s">
        <v>11993</v>
      </c>
      <c r="D5159" s="11" t="s">
        <v>2415</v>
      </c>
      <c r="E5159" t="s">
        <v>268</v>
      </c>
    </row>
    <row r="5160" spans="1:5">
      <c r="A5160" s="11">
        <v>3445</v>
      </c>
      <c r="B5160" s="11">
        <v>7</v>
      </c>
      <c r="C5160" t="s">
        <v>11994</v>
      </c>
      <c r="D5160" s="11" t="s">
        <v>11715</v>
      </c>
      <c r="E5160" t="s">
        <v>133</v>
      </c>
    </row>
    <row r="5161" spans="1:5">
      <c r="A5161" s="11">
        <v>4138</v>
      </c>
      <c r="B5161" s="11">
        <v>0</v>
      </c>
      <c r="C5161" t="s">
        <v>11995</v>
      </c>
      <c r="D5161" s="11" t="s">
        <v>11996</v>
      </c>
      <c r="E5161" t="s">
        <v>1263</v>
      </c>
    </row>
    <row r="5162" spans="1:5">
      <c r="A5162" s="11">
        <v>2374</v>
      </c>
      <c r="B5162" s="11">
        <v>43</v>
      </c>
      <c r="C5162" t="s">
        <v>5508</v>
      </c>
      <c r="D5162" s="11" t="s">
        <v>4411</v>
      </c>
      <c r="E5162" t="s">
        <v>5147</v>
      </c>
    </row>
    <row r="5163" spans="1:5">
      <c r="A5163" s="11">
        <v>2139</v>
      </c>
      <c r="B5163" s="11">
        <v>61</v>
      </c>
      <c r="C5163" t="s">
        <v>5509</v>
      </c>
      <c r="D5163" s="11" t="s">
        <v>3061</v>
      </c>
      <c r="E5163" t="s">
        <v>138</v>
      </c>
    </row>
    <row r="5164" spans="1:5">
      <c r="A5164" s="11">
        <v>2205</v>
      </c>
      <c r="B5164" s="11">
        <v>55</v>
      </c>
      <c r="C5164" t="s">
        <v>5510</v>
      </c>
      <c r="D5164" s="11" t="s">
        <v>5511</v>
      </c>
      <c r="E5164" t="s">
        <v>138</v>
      </c>
    </row>
    <row r="5165" spans="1:5">
      <c r="A5165" s="11">
        <v>3386</v>
      </c>
      <c r="B5165" s="11">
        <v>8</v>
      </c>
      <c r="C5165" t="s">
        <v>8600</v>
      </c>
      <c r="D5165" s="11" t="s">
        <v>8601</v>
      </c>
      <c r="E5165" t="s">
        <v>190</v>
      </c>
    </row>
    <row r="5166" spans="1:5">
      <c r="A5166" s="11">
        <v>4138</v>
      </c>
      <c r="B5166" s="11">
        <v>0</v>
      </c>
      <c r="C5166" t="s">
        <v>8602</v>
      </c>
      <c r="D5166" s="11" t="s">
        <v>8603</v>
      </c>
      <c r="E5166" t="s">
        <v>223</v>
      </c>
    </row>
    <row r="5167" spans="1:5">
      <c r="A5167" s="11">
        <v>3809</v>
      </c>
      <c r="B5167" s="11">
        <v>3</v>
      </c>
      <c r="C5167" t="s">
        <v>5512</v>
      </c>
      <c r="D5167" s="11" t="s">
        <v>2596</v>
      </c>
      <c r="E5167" t="s">
        <v>757</v>
      </c>
    </row>
    <row r="5168" spans="1:5">
      <c r="A5168" s="11">
        <v>3518</v>
      </c>
      <c r="B5168" s="11">
        <v>6</v>
      </c>
      <c r="C5168" t="s">
        <v>8604</v>
      </c>
      <c r="D5168" s="11" t="s">
        <v>2718</v>
      </c>
      <c r="E5168" t="s">
        <v>268</v>
      </c>
    </row>
    <row r="5169" spans="1:5">
      <c r="A5169" s="11">
        <v>4138</v>
      </c>
      <c r="B5169" s="11">
        <v>0</v>
      </c>
      <c r="C5169" t="s">
        <v>11997</v>
      </c>
      <c r="D5169" s="11" t="s">
        <v>4570</v>
      </c>
      <c r="E5169" t="s">
        <v>751</v>
      </c>
    </row>
    <row r="5170" spans="1:5">
      <c r="A5170" s="11">
        <v>278</v>
      </c>
      <c r="B5170" s="11">
        <v>785</v>
      </c>
      <c r="C5170" t="s">
        <v>11998</v>
      </c>
      <c r="D5170" s="11" t="s">
        <v>5513</v>
      </c>
      <c r="E5170" t="s">
        <v>5514</v>
      </c>
    </row>
    <row r="5171" spans="1:5">
      <c r="A5171" s="11">
        <v>468</v>
      </c>
      <c r="B5171" s="11">
        <v>527</v>
      </c>
      <c r="C5171" t="s">
        <v>5515</v>
      </c>
      <c r="D5171" s="11" t="s">
        <v>2867</v>
      </c>
      <c r="E5171" t="s">
        <v>123</v>
      </c>
    </row>
    <row r="5172" spans="1:5">
      <c r="A5172" s="11">
        <v>1760</v>
      </c>
      <c r="B5172" s="11">
        <v>96</v>
      </c>
      <c r="C5172" t="s">
        <v>5516</v>
      </c>
      <c r="D5172" s="11" t="s">
        <v>2724</v>
      </c>
      <c r="E5172" t="s">
        <v>123</v>
      </c>
    </row>
    <row r="5173" spans="1:5">
      <c r="A5173" s="11">
        <v>764</v>
      </c>
      <c r="B5173" s="11">
        <v>310</v>
      </c>
      <c r="C5173" t="s">
        <v>8605</v>
      </c>
      <c r="D5173" s="11" t="s">
        <v>8606</v>
      </c>
      <c r="E5173" t="s">
        <v>8607</v>
      </c>
    </row>
    <row r="5174" spans="1:5">
      <c r="A5174" s="11">
        <v>3809</v>
      </c>
      <c r="B5174" s="11">
        <v>3</v>
      </c>
      <c r="C5174" t="s">
        <v>11999</v>
      </c>
      <c r="D5174" s="11" t="s">
        <v>7731</v>
      </c>
      <c r="E5174" t="s">
        <v>742</v>
      </c>
    </row>
    <row r="5175" spans="1:5">
      <c r="A5175" s="11">
        <v>858</v>
      </c>
      <c r="B5175" s="11">
        <v>272</v>
      </c>
      <c r="C5175" t="s">
        <v>8608</v>
      </c>
      <c r="D5175" s="11" t="s">
        <v>8609</v>
      </c>
      <c r="E5175" t="s">
        <v>741</v>
      </c>
    </row>
    <row r="5176" spans="1:5">
      <c r="A5176" s="11">
        <v>557</v>
      </c>
      <c r="B5176" s="11">
        <v>441</v>
      </c>
      <c r="C5176" t="s">
        <v>1341</v>
      </c>
      <c r="D5176" s="11" t="s">
        <v>459</v>
      </c>
      <c r="E5176" t="s">
        <v>742</v>
      </c>
    </row>
    <row r="5177" spans="1:5">
      <c r="A5177" s="11">
        <v>2228</v>
      </c>
      <c r="B5177" s="11">
        <v>53</v>
      </c>
      <c r="C5177" t="s">
        <v>5517</v>
      </c>
      <c r="D5177" s="11" t="s">
        <v>2048</v>
      </c>
      <c r="E5177" t="s">
        <v>130</v>
      </c>
    </row>
    <row r="5178" spans="1:5">
      <c r="A5178" s="11">
        <v>3518</v>
      </c>
      <c r="B5178" s="11">
        <v>6</v>
      </c>
      <c r="C5178" t="s">
        <v>12000</v>
      </c>
      <c r="D5178" s="11" t="s">
        <v>3247</v>
      </c>
      <c r="E5178" t="s">
        <v>6178</v>
      </c>
    </row>
    <row r="5179" spans="1:5">
      <c r="A5179" s="11">
        <v>2528</v>
      </c>
      <c r="B5179" s="11">
        <v>34</v>
      </c>
      <c r="C5179" t="s">
        <v>8610</v>
      </c>
      <c r="D5179" s="11" t="s">
        <v>3590</v>
      </c>
      <c r="E5179" t="s">
        <v>8034</v>
      </c>
    </row>
    <row r="5180" spans="1:5">
      <c r="A5180" s="11">
        <v>4017</v>
      </c>
      <c r="B5180" s="11">
        <v>1</v>
      </c>
      <c r="C5180" t="s">
        <v>12001</v>
      </c>
      <c r="D5180" s="11" t="s">
        <v>7250</v>
      </c>
      <c r="E5180" t="s">
        <v>122</v>
      </c>
    </row>
    <row r="5181" spans="1:5">
      <c r="A5181" s="11">
        <v>4138</v>
      </c>
      <c r="B5181" s="11">
        <v>0</v>
      </c>
      <c r="C5181" t="s">
        <v>8611</v>
      </c>
      <c r="D5181" s="11" t="s">
        <v>6447</v>
      </c>
      <c r="E5181" t="s">
        <v>162</v>
      </c>
    </row>
    <row r="5182" spans="1:5">
      <c r="A5182" s="11">
        <v>781</v>
      </c>
      <c r="B5182" s="11">
        <v>303</v>
      </c>
      <c r="C5182" t="s">
        <v>5518</v>
      </c>
      <c r="D5182" s="11" t="s">
        <v>1874</v>
      </c>
      <c r="E5182" t="s">
        <v>485</v>
      </c>
    </row>
    <row r="5183" spans="1:5">
      <c r="A5183" s="11">
        <v>3809</v>
      </c>
      <c r="B5183" s="11">
        <v>3</v>
      </c>
      <c r="C5183" t="s">
        <v>5520</v>
      </c>
      <c r="D5183" s="11" t="s">
        <v>2596</v>
      </c>
      <c r="E5183" t="s">
        <v>2594</v>
      </c>
    </row>
    <row r="5184" spans="1:5">
      <c r="A5184" s="11">
        <v>1495</v>
      </c>
      <c r="B5184" s="11">
        <v>126</v>
      </c>
      <c r="C5184" t="s">
        <v>5521</v>
      </c>
      <c r="D5184" s="11" t="s">
        <v>2125</v>
      </c>
      <c r="E5184" t="s">
        <v>122</v>
      </c>
    </row>
    <row r="5185" spans="1:5">
      <c r="A5185" s="11">
        <v>4138</v>
      </c>
      <c r="B5185" s="11">
        <v>0</v>
      </c>
      <c r="C5185" t="s">
        <v>5522</v>
      </c>
      <c r="D5185" s="11" t="s">
        <v>3621</v>
      </c>
      <c r="E5185" t="s">
        <v>122</v>
      </c>
    </row>
    <row r="5186" spans="1:5">
      <c r="A5186" s="11">
        <v>1480</v>
      </c>
      <c r="B5186" s="11">
        <v>129</v>
      </c>
      <c r="C5186" t="s">
        <v>5523</v>
      </c>
      <c r="D5186" s="11" t="s">
        <v>3621</v>
      </c>
      <c r="E5186" t="s">
        <v>996</v>
      </c>
    </row>
    <row r="5187" spans="1:5">
      <c r="A5187" s="11">
        <v>382</v>
      </c>
      <c r="B5187" s="11">
        <v>621</v>
      </c>
      <c r="C5187" t="s">
        <v>1394</v>
      </c>
      <c r="D5187" s="11" t="s">
        <v>1395</v>
      </c>
      <c r="E5187" t="s">
        <v>740</v>
      </c>
    </row>
    <row r="5188" spans="1:5">
      <c r="A5188" s="11">
        <v>3518</v>
      </c>
      <c r="B5188" s="11">
        <v>6</v>
      </c>
      <c r="C5188" t="s">
        <v>8613</v>
      </c>
      <c r="D5188" s="11" t="s">
        <v>2143</v>
      </c>
      <c r="E5188" t="s">
        <v>1599</v>
      </c>
    </row>
    <row r="5189" spans="1:5">
      <c r="A5189" s="11">
        <v>4138</v>
      </c>
      <c r="B5189" s="11">
        <v>0</v>
      </c>
      <c r="C5189" t="s">
        <v>12002</v>
      </c>
      <c r="D5189" s="11" t="s">
        <v>5067</v>
      </c>
      <c r="E5189" t="s">
        <v>128</v>
      </c>
    </row>
    <row r="5190" spans="1:5">
      <c r="A5190" s="11">
        <v>3612</v>
      </c>
      <c r="B5190" s="11">
        <v>5</v>
      </c>
      <c r="C5190" t="s">
        <v>12003</v>
      </c>
      <c r="D5190" s="11" t="s">
        <v>8373</v>
      </c>
      <c r="E5190" t="s">
        <v>997</v>
      </c>
    </row>
    <row r="5191" spans="1:5">
      <c r="A5191" s="11">
        <v>4138</v>
      </c>
      <c r="B5191" s="11">
        <v>0</v>
      </c>
      <c r="C5191" t="s">
        <v>12004</v>
      </c>
      <c r="D5191" s="11" t="s">
        <v>12005</v>
      </c>
      <c r="E5191" t="s">
        <v>1131</v>
      </c>
    </row>
    <row r="5192" spans="1:5">
      <c r="A5192" s="11">
        <v>1585</v>
      </c>
      <c r="B5192" s="11">
        <v>115</v>
      </c>
      <c r="C5192" t="s">
        <v>5524</v>
      </c>
      <c r="D5192" s="11" t="s">
        <v>2692</v>
      </c>
      <c r="E5192" t="s">
        <v>1023</v>
      </c>
    </row>
    <row r="5193" spans="1:5">
      <c r="A5193" s="11">
        <v>2080</v>
      </c>
      <c r="B5193" s="11">
        <v>65</v>
      </c>
      <c r="C5193" t="s">
        <v>5525</v>
      </c>
      <c r="D5193" s="11" t="s">
        <v>2097</v>
      </c>
      <c r="E5193" t="s">
        <v>2489</v>
      </c>
    </row>
    <row r="5194" spans="1:5">
      <c r="A5194" s="11">
        <v>3323</v>
      </c>
      <c r="B5194" s="11">
        <v>9</v>
      </c>
      <c r="C5194" t="s">
        <v>12006</v>
      </c>
      <c r="D5194" s="11" t="s">
        <v>11313</v>
      </c>
      <c r="E5194" t="s">
        <v>128</v>
      </c>
    </row>
    <row r="5195" spans="1:5">
      <c r="A5195" s="11">
        <v>4138</v>
      </c>
      <c r="B5195" s="11">
        <v>0</v>
      </c>
      <c r="C5195" t="s">
        <v>12007</v>
      </c>
      <c r="D5195" s="11" t="s">
        <v>8052</v>
      </c>
      <c r="E5195" t="s">
        <v>124</v>
      </c>
    </row>
    <row r="5196" spans="1:5">
      <c r="A5196" s="11">
        <v>207</v>
      </c>
      <c r="B5196" s="11">
        <v>919</v>
      </c>
      <c r="C5196" t="s">
        <v>5526</v>
      </c>
      <c r="D5196" s="11" t="s">
        <v>1419</v>
      </c>
      <c r="E5196" t="s">
        <v>124</v>
      </c>
    </row>
    <row r="5197" spans="1:5">
      <c r="A5197" s="11">
        <v>4138</v>
      </c>
      <c r="B5197" s="11">
        <v>0</v>
      </c>
      <c r="C5197" t="s">
        <v>5527</v>
      </c>
      <c r="D5197" s="11" t="s">
        <v>3474</v>
      </c>
      <c r="E5197" t="s">
        <v>790</v>
      </c>
    </row>
    <row r="5198" spans="1:5">
      <c r="A5198" s="11">
        <v>4138</v>
      </c>
      <c r="B5198" s="11">
        <v>0</v>
      </c>
      <c r="C5198" t="s">
        <v>12008</v>
      </c>
      <c r="D5198" s="11" t="s">
        <v>12009</v>
      </c>
      <c r="E5198" t="s">
        <v>122</v>
      </c>
    </row>
    <row r="5199" spans="1:5">
      <c r="A5199" s="11">
        <v>3078</v>
      </c>
      <c r="B5199" s="11">
        <v>14</v>
      </c>
      <c r="C5199" t="s">
        <v>12010</v>
      </c>
      <c r="D5199" s="11" t="s">
        <v>5817</v>
      </c>
      <c r="E5199" t="s">
        <v>122</v>
      </c>
    </row>
    <row r="5200" spans="1:5">
      <c r="A5200" s="11">
        <v>2847</v>
      </c>
      <c r="B5200" s="11">
        <v>21</v>
      </c>
      <c r="C5200" t="s">
        <v>12011</v>
      </c>
      <c r="D5200" s="11" t="s">
        <v>5647</v>
      </c>
      <c r="E5200" t="s">
        <v>122</v>
      </c>
    </row>
    <row r="5201" spans="1:5">
      <c r="A5201" s="11">
        <v>4138</v>
      </c>
      <c r="B5201" s="11">
        <v>0</v>
      </c>
      <c r="C5201" t="s">
        <v>12012</v>
      </c>
      <c r="D5201" s="11" t="s">
        <v>8373</v>
      </c>
      <c r="E5201" t="s">
        <v>36</v>
      </c>
    </row>
    <row r="5202" spans="1:5">
      <c r="A5202" s="11">
        <v>2693</v>
      </c>
      <c r="B5202" s="11">
        <v>27</v>
      </c>
      <c r="C5202" t="s">
        <v>12013</v>
      </c>
      <c r="D5202" s="11" t="s">
        <v>12014</v>
      </c>
      <c r="E5202" t="s">
        <v>767</v>
      </c>
    </row>
    <row r="5203" spans="1:5">
      <c r="A5203" s="11">
        <v>4138</v>
      </c>
      <c r="B5203" s="11">
        <v>0</v>
      </c>
      <c r="C5203" t="s">
        <v>12015</v>
      </c>
      <c r="D5203" s="11" t="s">
        <v>3257</v>
      </c>
      <c r="E5203" t="s">
        <v>814</v>
      </c>
    </row>
    <row r="5204" spans="1:5">
      <c r="A5204" s="11">
        <v>2727</v>
      </c>
      <c r="B5204" s="11">
        <v>26</v>
      </c>
      <c r="C5204" t="s">
        <v>5528</v>
      </c>
      <c r="D5204" s="11" t="s">
        <v>3067</v>
      </c>
      <c r="E5204" t="s">
        <v>124</v>
      </c>
    </row>
    <row r="5205" spans="1:5">
      <c r="A5205" s="11">
        <v>4138</v>
      </c>
      <c r="B5205" s="11">
        <v>0</v>
      </c>
      <c r="C5205" t="s">
        <v>5529</v>
      </c>
      <c r="D5205" s="11" t="s">
        <v>5530</v>
      </c>
      <c r="E5205" t="s">
        <v>124</v>
      </c>
    </row>
    <row r="5206" spans="1:5">
      <c r="A5206" s="11">
        <v>2551</v>
      </c>
      <c r="B5206" s="11">
        <v>33</v>
      </c>
      <c r="C5206" t="s">
        <v>12016</v>
      </c>
      <c r="D5206" s="11" t="s">
        <v>3733</v>
      </c>
      <c r="E5206" t="s">
        <v>151</v>
      </c>
    </row>
    <row r="5207" spans="1:5">
      <c r="A5207" s="11">
        <v>3386</v>
      </c>
      <c r="B5207" s="11">
        <v>8</v>
      </c>
      <c r="C5207" t="s">
        <v>8614</v>
      </c>
      <c r="D5207" s="11" t="s">
        <v>2782</v>
      </c>
      <c r="E5207" t="s">
        <v>5147</v>
      </c>
    </row>
    <row r="5208" spans="1:5">
      <c r="A5208" s="11">
        <v>4138</v>
      </c>
      <c r="B5208" s="11">
        <v>0</v>
      </c>
      <c r="C5208" t="s">
        <v>12017</v>
      </c>
      <c r="D5208" s="11" t="s">
        <v>9002</v>
      </c>
      <c r="E5208" t="s">
        <v>814</v>
      </c>
    </row>
    <row r="5209" spans="1:5">
      <c r="A5209" s="11">
        <v>4138</v>
      </c>
      <c r="B5209" s="11">
        <v>0</v>
      </c>
      <c r="C5209" t="s">
        <v>5531</v>
      </c>
      <c r="D5209" s="11" t="s">
        <v>5240</v>
      </c>
      <c r="E5209" t="s">
        <v>123</v>
      </c>
    </row>
    <row r="5210" spans="1:5">
      <c r="A5210" s="11">
        <v>3518</v>
      </c>
      <c r="B5210" s="11">
        <v>6</v>
      </c>
      <c r="C5210" t="s">
        <v>8615</v>
      </c>
      <c r="D5210" s="11" t="s">
        <v>8616</v>
      </c>
      <c r="E5210" t="s">
        <v>138</v>
      </c>
    </row>
    <row r="5211" spans="1:5">
      <c r="A5211" s="11">
        <v>4138</v>
      </c>
      <c r="B5211" s="11">
        <v>0</v>
      </c>
      <c r="C5211" t="s">
        <v>12018</v>
      </c>
      <c r="D5211" s="11" t="s">
        <v>12019</v>
      </c>
      <c r="E5211" t="s">
        <v>740</v>
      </c>
    </row>
    <row r="5212" spans="1:5">
      <c r="A5212" s="11">
        <v>525</v>
      </c>
      <c r="B5212" s="11">
        <v>468</v>
      </c>
      <c r="C5212" t="s">
        <v>5532</v>
      </c>
      <c r="D5212" s="11" t="s">
        <v>1591</v>
      </c>
      <c r="E5212" t="s">
        <v>741</v>
      </c>
    </row>
    <row r="5213" spans="1:5">
      <c r="A5213" s="11">
        <v>4017</v>
      </c>
      <c r="B5213" s="11">
        <v>1</v>
      </c>
      <c r="C5213" t="s">
        <v>5532</v>
      </c>
      <c r="D5213" s="11" t="s">
        <v>12020</v>
      </c>
      <c r="E5213" t="s">
        <v>8348</v>
      </c>
    </row>
    <row r="5214" spans="1:5">
      <c r="A5214" s="11">
        <v>4138</v>
      </c>
      <c r="B5214" s="11">
        <v>0</v>
      </c>
      <c r="C5214" t="s">
        <v>12021</v>
      </c>
      <c r="D5214" s="11" t="s">
        <v>12022</v>
      </c>
      <c r="E5214" t="s">
        <v>758</v>
      </c>
    </row>
    <row r="5215" spans="1:5">
      <c r="A5215" s="11">
        <v>1153</v>
      </c>
      <c r="B5215" s="11">
        <v>187</v>
      </c>
      <c r="C5215" t="s">
        <v>5533</v>
      </c>
      <c r="D5215" s="11" t="s">
        <v>3747</v>
      </c>
      <c r="E5215" t="s">
        <v>3411</v>
      </c>
    </row>
    <row r="5216" spans="1:5">
      <c r="A5216" s="11">
        <v>1656</v>
      </c>
      <c r="B5216" s="11">
        <v>105</v>
      </c>
      <c r="C5216" t="s">
        <v>5535</v>
      </c>
      <c r="D5216" s="11" t="s">
        <v>3747</v>
      </c>
      <c r="E5216" t="s">
        <v>3411</v>
      </c>
    </row>
    <row r="5217" spans="1:5">
      <c r="A5217" s="11">
        <v>2798</v>
      </c>
      <c r="B5217" s="11">
        <v>23</v>
      </c>
      <c r="C5217" t="s">
        <v>8617</v>
      </c>
      <c r="D5217" s="11" t="s">
        <v>8618</v>
      </c>
      <c r="E5217" t="s">
        <v>138</v>
      </c>
    </row>
    <row r="5218" spans="1:5">
      <c r="A5218" s="11">
        <v>1543</v>
      </c>
      <c r="B5218" s="11">
        <v>121</v>
      </c>
      <c r="C5218" t="s">
        <v>8619</v>
      </c>
      <c r="D5218" s="11" t="s">
        <v>1100</v>
      </c>
      <c r="E5218" t="s">
        <v>1002</v>
      </c>
    </row>
    <row r="5219" spans="1:5">
      <c r="A5219" s="11">
        <v>3518</v>
      </c>
      <c r="B5219" s="11">
        <v>6</v>
      </c>
      <c r="C5219" t="s">
        <v>8620</v>
      </c>
      <c r="D5219" s="11" t="s">
        <v>3931</v>
      </c>
      <c r="E5219" t="s">
        <v>407</v>
      </c>
    </row>
    <row r="5220" spans="1:5">
      <c r="A5220" s="11">
        <v>4138</v>
      </c>
      <c r="B5220" s="11">
        <v>0</v>
      </c>
      <c r="C5220" t="s">
        <v>12023</v>
      </c>
      <c r="D5220" s="11" t="s">
        <v>5292</v>
      </c>
      <c r="E5220" t="s">
        <v>6595</v>
      </c>
    </row>
    <row r="5221" spans="1:5">
      <c r="A5221" s="11">
        <v>3896</v>
      </c>
      <c r="B5221" s="11">
        <v>2</v>
      </c>
      <c r="C5221" t="s">
        <v>12024</v>
      </c>
      <c r="D5221" s="11" t="s">
        <v>6119</v>
      </c>
      <c r="E5221" t="s">
        <v>11742</v>
      </c>
    </row>
    <row r="5222" spans="1:5">
      <c r="A5222" s="11">
        <v>4138</v>
      </c>
      <c r="B5222" s="11">
        <v>0</v>
      </c>
      <c r="C5222" t="s">
        <v>12025</v>
      </c>
      <c r="D5222" s="11" t="s">
        <v>12026</v>
      </c>
      <c r="E5222" t="s">
        <v>128</v>
      </c>
    </row>
    <row r="5223" spans="1:5">
      <c r="A5223" s="11">
        <v>2921</v>
      </c>
      <c r="B5223" s="11">
        <v>19</v>
      </c>
      <c r="C5223" t="s">
        <v>12027</v>
      </c>
      <c r="D5223" s="11" t="s">
        <v>12028</v>
      </c>
      <c r="E5223" t="s">
        <v>8074</v>
      </c>
    </row>
    <row r="5224" spans="1:5">
      <c r="A5224" s="11">
        <v>929</v>
      </c>
      <c r="B5224" s="11">
        <v>243</v>
      </c>
      <c r="C5224" t="s">
        <v>1746</v>
      </c>
      <c r="D5224" s="11" t="s">
        <v>1747</v>
      </c>
      <c r="E5224" t="s">
        <v>1131</v>
      </c>
    </row>
    <row r="5225" spans="1:5">
      <c r="A5225" s="11">
        <v>3386</v>
      </c>
      <c r="B5225" s="11">
        <v>8</v>
      </c>
      <c r="C5225" t="s">
        <v>8621</v>
      </c>
      <c r="D5225" s="11" t="s">
        <v>2960</v>
      </c>
      <c r="E5225" t="s">
        <v>130</v>
      </c>
    </row>
    <row r="5226" spans="1:5">
      <c r="A5226" s="11">
        <v>1197</v>
      </c>
      <c r="B5226" s="11">
        <v>179</v>
      </c>
      <c r="C5226" t="s">
        <v>5537</v>
      </c>
      <c r="D5226" s="11" t="s">
        <v>2605</v>
      </c>
      <c r="E5226" t="s">
        <v>2761</v>
      </c>
    </row>
    <row r="5227" spans="1:5">
      <c r="A5227" s="11">
        <v>4138</v>
      </c>
      <c r="B5227" s="11">
        <v>0</v>
      </c>
      <c r="C5227" t="s">
        <v>5538</v>
      </c>
      <c r="D5227" s="11" t="s">
        <v>2222</v>
      </c>
      <c r="E5227" t="s">
        <v>142</v>
      </c>
    </row>
    <row r="5228" spans="1:5">
      <c r="A5228" s="11">
        <v>921</v>
      </c>
      <c r="B5228" s="11">
        <v>245</v>
      </c>
      <c r="C5228" t="s">
        <v>5539</v>
      </c>
      <c r="D5228" s="11" t="s">
        <v>4814</v>
      </c>
      <c r="E5228" t="s">
        <v>539</v>
      </c>
    </row>
    <row r="5229" spans="1:5">
      <c r="A5229" s="11">
        <v>646</v>
      </c>
      <c r="B5229" s="11">
        <v>376</v>
      </c>
      <c r="C5229" t="s">
        <v>1397</v>
      </c>
      <c r="D5229" s="11" t="s">
        <v>1398</v>
      </c>
      <c r="E5229" t="s">
        <v>133</v>
      </c>
    </row>
    <row r="5230" spans="1:5">
      <c r="A5230" s="11">
        <v>721</v>
      </c>
      <c r="B5230" s="11">
        <v>330</v>
      </c>
      <c r="C5230" t="s">
        <v>5541</v>
      </c>
      <c r="D5230" s="11" t="s">
        <v>3180</v>
      </c>
      <c r="E5230" t="s">
        <v>128</v>
      </c>
    </row>
    <row r="5231" spans="1:5">
      <c r="A5231" s="11">
        <v>614</v>
      </c>
      <c r="B5231" s="11">
        <v>401</v>
      </c>
      <c r="C5231" t="s">
        <v>1343</v>
      </c>
      <c r="D5231" s="11" t="s">
        <v>1344</v>
      </c>
      <c r="E5231" t="s">
        <v>1183</v>
      </c>
    </row>
    <row r="5232" spans="1:5">
      <c r="A5232" s="11">
        <v>2665</v>
      </c>
      <c r="B5232" s="11">
        <v>28</v>
      </c>
      <c r="C5232" t="s">
        <v>12029</v>
      </c>
      <c r="D5232" s="11" t="s">
        <v>1069</v>
      </c>
      <c r="E5232" t="s">
        <v>770</v>
      </c>
    </row>
    <row r="5233" spans="1:5">
      <c r="A5233" s="11">
        <v>4138</v>
      </c>
      <c r="B5233" s="11">
        <v>0</v>
      </c>
      <c r="C5233" t="s">
        <v>12030</v>
      </c>
      <c r="D5233" s="11" t="s">
        <v>12031</v>
      </c>
      <c r="E5233" t="s">
        <v>124</v>
      </c>
    </row>
    <row r="5234" spans="1:5">
      <c r="A5234" s="11">
        <v>2693</v>
      </c>
      <c r="B5234" s="11">
        <v>27</v>
      </c>
      <c r="C5234" t="s">
        <v>12032</v>
      </c>
      <c r="D5234" s="11" t="s">
        <v>640</v>
      </c>
      <c r="E5234" t="s">
        <v>1276</v>
      </c>
    </row>
    <row r="5235" spans="1:5">
      <c r="A5235" s="11">
        <v>380</v>
      </c>
      <c r="B5235" s="11">
        <v>622</v>
      </c>
      <c r="C5235" t="s">
        <v>5543</v>
      </c>
      <c r="D5235" s="11" t="s">
        <v>1563</v>
      </c>
      <c r="E5235" t="s">
        <v>190</v>
      </c>
    </row>
    <row r="5236" spans="1:5">
      <c r="A5236" s="11">
        <v>4138</v>
      </c>
      <c r="B5236" s="11">
        <v>0</v>
      </c>
      <c r="C5236" t="s">
        <v>8622</v>
      </c>
      <c r="D5236" s="11" t="s">
        <v>3290</v>
      </c>
      <c r="E5236" t="s">
        <v>407</v>
      </c>
    </row>
    <row r="5237" spans="1:5">
      <c r="A5237" s="11">
        <v>301</v>
      </c>
      <c r="B5237" s="11">
        <v>734</v>
      </c>
      <c r="C5237" t="s">
        <v>32</v>
      </c>
      <c r="D5237" s="11" t="s">
        <v>33</v>
      </c>
      <c r="E5237" t="s">
        <v>744</v>
      </c>
    </row>
    <row r="5238" spans="1:5">
      <c r="A5238" s="11">
        <v>4138</v>
      </c>
      <c r="B5238" s="11">
        <v>0</v>
      </c>
      <c r="C5238" t="s">
        <v>12033</v>
      </c>
      <c r="D5238" s="11" t="s">
        <v>3384</v>
      </c>
      <c r="E5238" t="s">
        <v>1107</v>
      </c>
    </row>
    <row r="5239" spans="1:5">
      <c r="A5239" s="11">
        <v>78</v>
      </c>
      <c r="B5239" s="11">
        <v>1324</v>
      </c>
      <c r="C5239" t="s">
        <v>738</v>
      </c>
      <c r="D5239" s="11" t="s">
        <v>713</v>
      </c>
      <c r="E5239" t="s">
        <v>744</v>
      </c>
    </row>
    <row r="5240" spans="1:5">
      <c r="A5240" s="11">
        <v>3118</v>
      </c>
      <c r="B5240" s="11">
        <v>13</v>
      </c>
      <c r="C5240" t="s">
        <v>5544</v>
      </c>
      <c r="D5240" s="11" t="s">
        <v>3369</v>
      </c>
      <c r="E5240" t="s">
        <v>5545</v>
      </c>
    </row>
    <row r="5241" spans="1:5">
      <c r="A5241" s="11">
        <v>4017</v>
      </c>
      <c r="B5241" s="11">
        <v>1</v>
      </c>
      <c r="C5241" t="s">
        <v>5546</v>
      </c>
      <c r="D5241" s="11" t="s">
        <v>2998</v>
      </c>
      <c r="E5241" t="s">
        <v>130</v>
      </c>
    </row>
    <row r="5242" spans="1:5">
      <c r="A5242" s="11">
        <v>1566</v>
      </c>
      <c r="B5242" s="11">
        <v>118</v>
      </c>
      <c r="C5242" t="s">
        <v>5547</v>
      </c>
      <c r="D5242" s="11" t="s">
        <v>3495</v>
      </c>
      <c r="E5242" t="s">
        <v>123</v>
      </c>
    </row>
    <row r="5243" spans="1:5">
      <c r="A5243" s="11">
        <v>357</v>
      </c>
      <c r="B5243" s="11">
        <v>644</v>
      </c>
      <c r="C5243" t="s">
        <v>1400</v>
      </c>
      <c r="D5243" s="11" t="s">
        <v>1401</v>
      </c>
      <c r="E5243" t="s">
        <v>144</v>
      </c>
    </row>
    <row r="5244" spans="1:5">
      <c r="A5244" s="11">
        <v>2016</v>
      </c>
      <c r="B5244" s="11">
        <v>71</v>
      </c>
      <c r="C5244" t="s">
        <v>5548</v>
      </c>
      <c r="D5244" s="11" t="s">
        <v>5549</v>
      </c>
      <c r="E5244" t="s">
        <v>823</v>
      </c>
    </row>
    <row r="5245" spans="1:5">
      <c r="A5245" s="11">
        <v>791</v>
      </c>
      <c r="B5245" s="11">
        <v>297</v>
      </c>
      <c r="C5245" t="s">
        <v>8623</v>
      </c>
      <c r="D5245" s="11" t="s">
        <v>1868</v>
      </c>
      <c r="E5245" t="s">
        <v>3914</v>
      </c>
    </row>
    <row r="5246" spans="1:5">
      <c r="A5246" s="11">
        <v>243</v>
      </c>
      <c r="B5246" s="11">
        <v>840</v>
      </c>
      <c r="C5246" t="s">
        <v>1834</v>
      </c>
      <c r="D5246" s="11" t="s">
        <v>1835</v>
      </c>
      <c r="E5246" t="s">
        <v>8624</v>
      </c>
    </row>
    <row r="5247" spans="1:5">
      <c r="A5247" s="11">
        <v>4138</v>
      </c>
      <c r="B5247" s="11">
        <v>0</v>
      </c>
      <c r="C5247" t="s">
        <v>8625</v>
      </c>
      <c r="D5247" s="11" t="s">
        <v>4619</v>
      </c>
      <c r="E5247" t="s">
        <v>128</v>
      </c>
    </row>
    <row r="5248" spans="1:5">
      <c r="A5248" s="11">
        <v>1543</v>
      </c>
      <c r="B5248" s="11">
        <v>121</v>
      </c>
      <c r="C5248" t="s">
        <v>5550</v>
      </c>
      <c r="D5248" s="11" t="s">
        <v>2014</v>
      </c>
      <c r="E5248" t="s">
        <v>992</v>
      </c>
    </row>
    <row r="5249" spans="1:5">
      <c r="A5249" s="11">
        <v>351</v>
      </c>
      <c r="B5249" s="11">
        <v>651</v>
      </c>
      <c r="C5249" t="s">
        <v>1345</v>
      </c>
      <c r="D5249" s="11" t="s">
        <v>1346</v>
      </c>
      <c r="E5249" t="s">
        <v>128</v>
      </c>
    </row>
    <row r="5250" spans="1:5">
      <c r="A5250" s="11">
        <v>1009</v>
      </c>
      <c r="B5250" s="11">
        <v>218</v>
      </c>
      <c r="C5250" t="s">
        <v>5552</v>
      </c>
      <c r="D5250" s="11" t="s">
        <v>2622</v>
      </c>
      <c r="E5250" t="s">
        <v>133</v>
      </c>
    </row>
    <row r="5251" spans="1:5">
      <c r="A5251" s="11">
        <v>670</v>
      </c>
      <c r="B5251" s="11">
        <v>364</v>
      </c>
      <c r="C5251" t="s">
        <v>5553</v>
      </c>
      <c r="D5251" s="11" t="s">
        <v>1558</v>
      </c>
      <c r="E5251" t="s">
        <v>762</v>
      </c>
    </row>
    <row r="5252" spans="1:5">
      <c r="A5252" s="80" t="s">
        <v>119</v>
      </c>
      <c r="B5252" s="80" t="s">
        <v>71</v>
      </c>
      <c r="C5252" s="80" t="s">
        <v>2016</v>
      </c>
      <c r="D5252" s="80" t="s">
        <v>120</v>
      </c>
      <c r="E5252" s="80" t="s">
        <v>121</v>
      </c>
    </row>
    <row r="5253" spans="1:5">
      <c r="A5253" s="11">
        <v>26</v>
      </c>
      <c r="B5253" s="11">
        <v>1695</v>
      </c>
      <c r="C5253" t="s">
        <v>1402</v>
      </c>
      <c r="D5253" s="11" t="s">
        <v>1403</v>
      </c>
      <c r="E5253" t="s">
        <v>124</v>
      </c>
    </row>
    <row r="5254" spans="1:5">
      <c r="A5254" s="11">
        <v>2954</v>
      </c>
      <c r="B5254" s="11">
        <v>0</v>
      </c>
      <c r="C5254" t="s">
        <v>12034</v>
      </c>
      <c r="D5254" s="11" t="s">
        <v>7852</v>
      </c>
      <c r="E5254" t="s">
        <v>740</v>
      </c>
    </row>
    <row r="5255" spans="1:5">
      <c r="A5255" s="11">
        <v>947</v>
      </c>
      <c r="B5255" s="11">
        <v>129</v>
      </c>
      <c r="C5255" t="s">
        <v>5554</v>
      </c>
      <c r="D5255" s="11" t="s">
        <v>5555</v>
      </c>
      <c r="E5255" t="s">
        <v>124</v>
      </c>
    </row>
    <row r="5256" spans="1:5">
      <c r="A5256" s="11">
        <v>1610</v>
      </c>
      <c r="B5256" s="11">
        <v>47</v>
      </c>
      <c r="C5256" t="s">
        <v>5556</v>
      </c>
      <c r="D5256" s="11" t="s">
        <v>5557</v>
      </c>
      <c r="E5256" t="s">
        <v>124</v>
      </c>
    </row>
    <row r="5257" spans="1:5">
      <c r="A5257" s="11">
        <v>282</v>
      </c>
      <c r="B5257" s="11">
        <v>475</v>
      </c>
      <c r="C5257" t="s">
        <v>5558</v>
      </c>
      <c r="D5257" s="11" t="s">
        <v>5559</v>
      </c>
      <c r="E5257" t="s">
        <v>814</v>
      </c>
    </row>
    <row r="5258" spans="1:5">
      <c r="A5258" s="11">
        <v>2121</v>
      </c>
      <c r="B5258" s="11">
        <v>16</v>
      </c>
      <c r="C5258" t="s">
        <v>5560</v>
      </c>
      <c r="D5258" s="11" t="s">
        <v>2273</v>
      </c>
      <c r="E5258" t="s">
        <v>303</v>
      </c>
    </row>
    <row r="5259" spans="1:5">
      <c r="A5259" s="11">
        <v>2954</v>
      </c>
      <c r="B5259" s="11">
        <v>0</v>
      </c>
      <c r="C5259" t="s">
        <v>12035</v>
      </c>
      <c r="D5259" s="11" t="s">
        <v>12036</v>
      </c>
      <c r="E5259" t="s">
        <v>124</v>
      </c>
    </row>
    <row r="5260" spans="1:5">
      <c r="A5260" s="11">
        <v>2094</v>
      </c>
      <c r="B5260" s="11">
        <v>17</v>
      </c>
      <c r="C5260" t="s">
        <v>5561</v>
      </c>
      <c r="D5260" s="11" t="s">
        <v>3098</v>
      </c>
      <c r="E5260" t="s">
        <v>138</v>
      </c>
    </row>
    <row r="5261" spans="1:5">
      <c r="A5261" s="11">
        <v>1963</v>
      </c>
      <c r="B5261" s="11">
        <v>23</v>
      </c>
      <c r="C5261" t="s">
        <v>8626</v>
      </c>
      <c r="D5261" s="11" t="s">
        <v>4167</v>
      </c>
      <c r="E5261" t="s">
        <v>224</v>
      </c>
    </row>
    <row r="5262" spans="1:5">
      <c r="A5262" s="11">
        <v>2000</v>
      </c>
      <c r="B5262" s="11">
        <v>21</v>
      </c>
      <c r="C5262" t="s">
        <v>8627</v>
      </c>
      <c r="D5262" s="11" t="s">
        <v>2580</v>
      </c>
      <c r="E5262" t="s">
        <v>202</v>
      </c>
    </row>
    <row r="5263" spans="1:5">
      <c r="A5263" s="11">
        <v>2028</v>
      </c>
      <c r="B5263" s="11">
        <v>20</v>
      </c>
      <c r="C5263" t="s">
        <v>8628</v>
      </c>
      <c r="D5263" s="11" t="s">
        <v>7535</v>
      </c>
      <c r="E5263" t="s">
        <v>202</v>
      </c>
    </row>
    <row r="5264" spans="1:5">
      <c r="A5264" s="11">
        <v>722</v>
      </c>
      <c r="B5264" s="11">
        <v>191</v>
      </c>
      <c r="C5264" t="s">
        <v>5563</v>
      </c>
      <c r="D5264" s="11" t="s">
        <v>2181</v>
      </c>
      <c r="E5264" t="s">
        <v>740</v>
      </c>
    </row>
    <row r="5265" spans="1:5">
      <c r="A5265" s="11">
        <v>1023</v>
      </c>
      <c r="B5265" s="11">
        <v>114</v>
      </c>
      <c r="C5265" t="s">
        <v>12037</v>
      </c>
      <c r="D5265" s="11" t="s">
        <v>1844</v>
      </c>
      <c r="E5265" t="s">
        <v>742</v>
      </c>
    </row>
    <row r="5266" spans="1:5">
      <c r="A5266" s="11">
        <v>1441</v>
      </c>
      <c r="B5266" s="11">
        <v>62</v>
      </c>
      <c r="C5266" t="s">
        <v>5564</v>
      </c>
      <c r="D5266" s="11" t="s">
        <v>5565</v>
      </c>
      <c r="E5266" t="s">
        <v>768</v>
      </c>
    </row>
    <row r="5267" spans="1:5">
      <c r="A5267" s="11">
        <v>2954</v>
      </c>
      <c r="B5267" s="11">
        <v>0</v>
      </c>
      <c r="C5267" t="s">
        <v>12038</v>
      </c>
      <c r="D5267" s="11" t="s">
        <v>3226</v>
      </c>
      <c r="E5267" t="s">
        <v>130</v>
      </c>
    </row>
    <row r="5268" spans="1:5">
      <c r="A5268" s="11">
        <v>22</v>
      </c>
      <c r="B5268" s="11">
        <v>1715</v>
      </c>
      <c r="C5268" t="s">
        <v>5566</v>
      </c>
      <c r="D5268" s="11" t="s">
        <v>3333</v>
      </c>
      <c r="E5268" t="s">
        <v>130</v>
      </c>
    </row>
    <row r="5269" spans="1:5">
      <c r="A5269" s="11">
        <v>429</v>
      </c>
      <c r="B5269" s="11">
        <v>328</v>
      </c>
      <c r="C5269" t="s">
        <v>5567</v>
      </c>
      <c r="D5269" s="11" t="s">
        <v>4024</v>
      </c>
      <c r="E5269" t="s">
        <v>130</v>
      </c>
    </row>
    <row r="5270" spans="1:5">
      <c r="A5270" s="11">
        <v>1284</v>
      </c>
      <c r="B5270" s="11">
        <v>78</v>
      </c>
      <c r="C5270" t="s">
        <v>8629</v>
      </c>
      <c r="D5270" s="11" t="s">
        <v>12039</v>
      </c>
      <c r="E5270" t="s">
        <v>1467</v>
      </c>
    </row>
    <row r="5271" spans="1:5">
      <c r="A5271" s="11">
        <v>2954</v>
      </c>
      <c r="B5271" s="11">
        <v>0</v>
      </c>
      <c r="C5271" t="s">
        <v>12040</v>
      </c>
      <c r="D5271" s="11" t="s">
        <v>4494</v>
      </c>
      <c r="E5271" t="s">
        <v>1276</v>
      </c>
    </row>
    <row r="5272" spans="1:5">
      <c r="A5272" s="11">
        <v>400</v>
      </c>
      <c r="B5272" s="11">
        <v>346</v>
      </c>
      <c r="C5272" t="s">
        <v>5568</v>
      </c>
      <c r="D5272" s="11" t="s">
        <v>4466</v>
      </c>
      <c r="E5272" t="s">
        <v>130</v>
      </c>
    </row>
    <row r="5273" spans="1:5">
      <c r="A5273" s="11">
        <v>785</v>
      </c>
      <c r="B5273" s="11">
        <v>168</v>
      </c>
      <c r="C5273" t="s">
        <v>5569</v>
      </c>
      <c r="D5273" s="11" t="s">
        <v>3599</v>
      </c>
      <c r="E5273" t="s">
        <v>128</v>
      </c>
    </row>
    <row r="5274" spans="1:5">
      <c r="A5274" s="11">
        <v>201</v>
      </c>
      <c r="B5274" s="11">
        <v>608</v>
      </c>
      <c r="C5274" t="s">
        <v>1404</v>
      </c>
      <c r="D5274" s="11" t="s">
        <v>1405</v>
      </c>
      <c r="E5274" t="s">
        <v>997</v>
      </c>
    </row>
    <row r="5275" spans="1:5">
      <c r="A5275" s="11">
        <v>2954</v>
      </c>
      <c r="B5275" s="11">
        <v>0</v>
      </c>
      <c r="C5275" t="s">
        <v>12041</v>
      </c>
      <c r="D5275" s="11" t="s">
        <v>8375</v>
      </c>
      <c r="E5275" t="s">
        <v>1131</v>
      </c>
    </row>
    <row r="5276" spans="1:5">
      <c r="A5276" s="11">
        <v>1629</v>
      </c>
      <c r="B5276" s="11">
        <v>46</v>
      </c>
      <c r="C5276" t="s">
        <v>5571</v>
      </c>
      <c r="D5276" s="11" t="s">
        <v>5084</v>
      </c>
      <c r="E5276" t="s">
        <v>1597</v>
      </c>
    </row>
    <row r="5277" spans="1:5">
      <c r="A5277" s="11">
        <v>559</v>
      </c>
      <c r="B5277" s="11">
        <v>253</v>
      </c>
      <c r="C5277" t="s">
        <v>5572</v>
      </c>
      <c r="D5277" s="11" t="s">
        <v>5573</v>
      </c>
      <c r="E5277" t="s">
        <v>145</v>
      </c>
    </row>
    <row r="5278" spans="1:5">
      <c r="A5278" s="11">
        <v>1104</v>
      </c>
      <c r="B5278" s="11">
        <v>101</v>
      </c>
      <c r="C5278" t="s">
        <v>5574</v>
      </c>
      <c r="D5278" s="11" t="s">
        <v>4783</v>
      </c>
      <c r="E5278" t="s">
        <v>1131</v>
      </c>
    </row>
    <row r="5279" spans="1:5">
      <c r="A5279" s="11">
        <v>1666</v>
      </c>
      <c r="B5279" s="11">
        <v>43</v>
      </c>
      <c r="C5279" t="s">
        <v>8630</v>
      </c>
      <c r="D5279" s="11" t="s">
        <v>3482</v>
      </c>
      <c r="E5279" t="s">
        <v>122</v>
      </c>
    </row>
    <row r="5280" spans="1:5">
      <c r="A5280" s="11">
        <v>980</v>
      </c>
      <c r="B5280" s="11">
        <v>123</v>
      </c>
      <c r="C5280" t="s">
        <v>12042</v>
      </c>
      <c r="D5280" s="11" t="s">
        <v>4619</v>
      </c>
      <c r="E5280" t="s">
        <v>9991</v>
      </c>
    </row>
    <row r="5281" spans="1:5">
      <c r="A5281" s="11">
        <v>983</v>
      </c>
      <c r="B5281" s="11">
        <v>122</v>
      </c>
      <c r="C5281" t="s">
        <v>12043</v>
      </c>
      <c r="D5281" s="11" t="s">
        <v>7662</v>
      </c>
      <c r="E5281" t="s">
        <v>9991</v>
      </c>
    </row>
    <row r="5282" spans="1:5">
      <c r="A5282" s="11">
        <v>2318</v>
      </c>
      <c r="B5282" s="11">
        <v>9</v>
      </c>
      <c r="C5282" t="s">
        <v>12044</v>
      </c>
      <c r="D5282" s="11" t="s">
        <v>6751</v>
      </c>
      <c r="E5282" t="s">
        <v>851</v>
      </c>
    </row>
    <row r="5283" spans="1:5">
      <c r="A5283" s="11">
        <v>2236</v>
      </c>
      <c r="B5283" s="11">
        <v>12</v>
      </c>
      <c r="C5283" t="s">
        <v>8631</v>
      </c>
      <c r="D5283" s="11" t="s">
        <v>8632</v>
      </c>
      <c r="E5283" t="s">
        <v>190</v>
      </c>
    </row>
    <row r="5284" spans="1:5">
      <c r="A5284" s="11">
        <v>2472</v>
      </c>
      <c r="B5284" s="11">
        <v>6</v>
      </c>
      <c r="C5284" t="s">
        <v>12045</v>
      </c>
      <c r="D5284" s="11" t="s">
        <v>3717</v>
      </c>
      <c r="E5284" t="s">
        <v>1464</v>
      </c>
    </row>
    <row r="5285" spans="1:5">
      <c r="A5285" s="11">
        <v>2472</v>
      </c>
      <c r="B5285" s="11">
        <v>6</v>
      </c>
      <c r="C5285" t="s">
        <v>5575</v>
      </c>
      <c r="D5285" s="11" t="s">
        <v>5576</v>
      </c>
      <c r="E5285" t="s">
        <v>130</v>
      </c>
    </row>
    <row r="5286" spans="1:5">
      <c r="A5286" s="11">
        <v>1078</v>
      </c>
      <c r="B5286" s="11">
        <v>105</v>
      </c>
      <c r="C5286" t="s">
        <v>12046</v>
      </c>
      <c r="D5286" s="11" t="s">
        <v>12047</v>
      </c>
      <c r="E5286" t="s">
        <v>164</v>
      </c>
    </row>
    <row r="5287" spans="1:5">
      <c r="A5287" s="11">
        <v>2613</v>
      </c>
      <c r="B5287" s="11">
        <v>4</v>
      </c>
      <c r="C5287" t="s">
        <v>5577</v>
      </c>
      <c r="D5287" s="11" t="s">
        <v>5578</v>
      </c>
      <c r="E5287" t="s">
        <v>142</v>
      </c>
    </row>
    <row r="5288" spans="1:5">
      <c r="A5288" s="11">
        <v>2954</v>
      </c>
      <c r="B5288" s="11">
        <v>0</v>
      </c>
      <c r="C5288" t="s">
        <v>12048</v>
      </c>
      <c r="D5288" s="11" t="s">
        <v>10558</v>
      </c>
      <c r="E5288" t="s">
        <v>124</v>
      </c>
    </row>
    <row r="5289" spans="1:5">
      <c r="A5289" s="11">
        <v>1894</v>
      </c>
      <c r="B5289" s="11">
        <v>27</v>
      </c>
      <c r="C5289" t="s">
        <v>5579</v>
      </c>
      <c r="D5289" s="11" t="s">
        <v>5580</v>
      </c>
      <c r="E5289" t="s">
        <v>122</v>
      </c>
    </row>
    <row r="5290" spans="1:5">
      <c r="A5290" s="11">
        <v>1644</v>
      </c>
      <c r="B5290" s="11">
        <v>45</v>
      </c>
      <c r="C5290" t="s">
        <v>5581</v>
      </c>
      <c r="D5290" s="11" t="s">
        <v>5582</v>
      </c>
      <c r="E5290" t="s">
        <v>269</v>
      </c>
    </row>
    <row r="5291" spans="1:5">
      <c r="A5291" s="11">
        <v>139</v>
      </c>
      <c r="B5291" s="11">
        <v>795</v>
      </c>
      <c r="C5291" t="s">
        <v>8633</v>
      </c>
      <c r="D5291" s="11" t="s">
        <v>8634</v>
      </c>
      <c r="E5291" t="s">
        <v>142</v>
      </c>
    </row>
    <row r="5292" spans="1:5">
      <c r="A5292" s="11">
        <v>995</v>
      </c>
      <c r="B5292" s="11">
        <v>120</v>
      </c>
      <c r="C5292" t="s">
        <v>5583</v>
      </c>
      <c r="D5292" s="11" t="s">
        <v>2738</v>
      </c>
      <c r="E5292" t="s">
        <v>993</v>
      </c>
    </row>
    <row r="5293" spans="1:5">
      <c r="A5293" s="11">
        <v>2954</v>
      </c>
      <c r="B5293" s="11">
        <v>0</v>
      </c>
      <c r="C5293" t="s">
        <v>12049</v>
      </c>
      <c r="D5293" s="11" t="s">
        <v>2040</v>
      </c>
      <c r="E5293" t="s">
        <v>2489</v>
      </c>
    </row>
    <row r="5294" spans="1:5">
      <c r="A5294" s="11">
        <v>854</v>
      </c>
      <c r="B5294" s="11">
        <v>149</v>
      </c>
      <c r="C5294" t="s">
        <v>5584</v>
      </c>
      <c r="D5294" s="11" t="s">
        <v>5054</v>
      </c>
      <c r="E5294" t="s">
        <v>768</v>
      </c>
    </row>
    <row r="5295" spans="1:5">
      <c r="A5295" s="11">
        <v>1946</v>
      </c>
      <c r="B5295" s="11">
        <v>24</v>
      </c>
      <c r="C5295" t="s">
        <v>8635</v>
      </c>
      <c r="D5295" s="11" t="s">
        <v>5904</v>
      </c>
      <c r="E5295" t="s">
        <v>742</v>
      </c>
    </row>
    <row r="5296" spans="1:5">
      <c r="A5296" s="11">
        <v>767</v>
      </c>
      <c r="B5296" s="11">
        <v>175</v>
      </c>
      <c r="C5296" t="s">
        <v>5585</v>
      </c>
      <c r="D5296" s="11" t="s">
        <v>4042</v>
      </c>
      <c r="E5296" t="s">
        <v>1880</v>
      </c>
    </row>
    <row r="5297" spans="1:5">
      <c r="A5297" s="11">
        <v>86</v>
      </c>
      <c r="B5297" s="11">
        <v>1044</v>
      </c>
      <c r="C5297" t="s">
        <v>34</v>
      </c>
      <c r="D5297" s="11" t="s">
        <v>945</v>
      </c>
      <c r="E5297" t="s">
        <v>122</v>
      </c>
    </row>
    <row r="5298" spans="1:5">
      <c r="A5298" s="11">
        <v>890</v>
      </c>
      <c r="B5298" s="11">
        <v>140</v>
      </c>
      <c r="C5298" t="s">
        <v>12050</v>
      </c>
      <c r="D5298" s="11" t="s">
        <v>12051</v>
      </c>
      <c r="E5298" t="s">
        <v>764</v>
      </c>
    </row>
    <row r="5299" spans="1:5">
      <c r="A5299" s="11">
        <v>1787</v>
      </c>
      <c r="B5299" s="11">
        <v>33</v>
      </c>
      <c r="C5299" t="s">
        <v>8636</v>
      </c>
      <c r="D5299" s="11" t="s">
        <v>8637</v>
      </c>
      <c r="E5299" t="s">
        <v>145</v>
      </c>
    </row>
    <row r="5300" spans="1:5">
      <c r="A5300" s="11">
        <v>73</v>
      </c>
      <c r="B5300" s="11">
        <v>1118</v>
      </c>
      <c r="C5300" t="s">
        <v>12052</v>
      </c>
      <c r="D5300" s="11" t="s">
        <v>341</v>
      </c>
      <c r="E5300" t="s">
        <v>12053</v>
      </c>
    </row>
    <row r="5301" spans="1:5">
      <c r="A5301" s="11">
        <v>1434</v>
      </c>
      <c r="B5301" s="11">
        <v>63</v>
      </c>
      <c r="C5301" t="s">
        <v>5587</v>
      </c>
      <c r="D5301" s="11" t="s">
        <v>3377</v>
      </c>
      <c r="E5301" t="s">
        <v>1001</v>
      </c>
    </row>
    <row r="5302" spans="1:5">
      <c r="A5302" s="11">
        <v>228</v>
      </c>
      <c r="B5302" s="11">
        <v>550</v>
      </c>
      <c r="C5302" t="s">
        <v>5588</v>
      </c>
      <c r="D5302" s="11" t="s">
        <v>5589</v>
      </c>
      <c r="E5302" t="s">
        <v>993</v>
      </c>
    </row>
    <row r="5303" spans="1:5">
      <c r="A5303" s="11">
        <v>2856</v>
      </c>
      <c r="B5303" s="11">
        <v>1</v>
      </c>
      <c r="C5303" t="s">
        <v>12054</v>
      </c>
      <c r="D5303" s="11" t="s">
        <v>4786</v>
      </c>
      <c r="E5303" t="s">
        <v>166</v>
      </c>
    </row>
    <row r="5304" spans="1:5">
      <c r="A5304" s="11">
        <v>2421</v>
      </c>
      <c r="B5304" s="11">
        <v>7</v>
      </c>
      <c r="C5304" t="s">
        <v>12055</v>
      </c>
      <c r="D5304" s="11" t="s">
        <v>4272</v>
      </c>
      <c r="E5304" t="s">
        <v>2489</v>
      </c>
    </row>
    <row r="5305" spans="1:5">
      <c r="A5305" s="11">
        <v>1744</v>
      </c>
      <c r="B5305" s="11">
        <v>37</v>
      </c>
      <c r="C5305" t="s">
        <v>12056</v>
      </c>
      <c r="D5305" s="11" t="s">
        <v>2585</v>
      </c>
      <c r="E5305" t="s">
        <v>2213</v>
      </c>
    </row>
    <row r="5306" spans="1:5">
      <c r="A5306" s="11">
        <v>2856</v>
      </c>
      <c r="B5306" s="11">
        <v>1</v>
      </c>
      <c r="C5306" t="s">
        <v>8638</v>
      </c>
      <c r="D5306" s="11" t="s">
        <v>2549</v>
      </c>
      <c r="E5306" t="s">
        <v>593</v>
      </c>
    </row>
    <row r="5307" spans="1:5">
      <c r="A5307" s="11">
        <v>2172</v>
      </c>
      <c r="B5307" s="11">
        <v>14</v>
      </c>
      <c r="C5307" t="s">
        <v>12057</v>
      </c>
      <c r="D5307" s="11" t="s">
        <v>8948</v>
      </c>
      <c r="E5307" t="s">
        <v>149</v>
      </c>
    </row>
    <row r="5308" spans="1:5">
      <c r="A5308" s="11">
        <v>2685</v>
      </c>
      <c r="B5308" s="11">
        <v>3</v>
      </c>
      <c r="C5308" t="s">
        <v>12058</v>
      </c>
      <c r="D5308" s="11" t="s">
        <v>9671</v>
      </c>
      <c r="E5308" t="s">
        <v>204</v>
      </c>
    </row>
    <row r="5309" spans="1:5">
      <c r="A5309" s="11">
        <v>2067</v>
      </c>
      <c r="B5309" s="11">
        <v>18</v>
      </c>
      <c r="C5309" t="s">
        <v>5590</v>
      </c>
      <c r="D5309" s="11" t="s">
        <v>4852</v>
      </c>
      <c r="E5309" t="s">
        <v>814</v>
      </c>
    </row>
    <row r="5310" spans="1:5">
      <c r="A5310" s="11">
        <v>825</v>
      </c>
      <c r="B5310" s="11">
        <v>157</v>
      </c>
      <c r="C5310" t="s">
        <v>12059</v>
      </c>
      <c r="D5310" s="11" t="s">
        <v>5816</v>
      </c>
      <c r="E5310" t="s">
        <v>148</v>
      </c>
    </row>
    <row r="5311" spans="1:5">
      <c r="A5311" s="11">
        <v>1814</v>
      </c>
      <c r="B5311" s="11">
        <v>32</v>
      </c>
      <c r="C5311" t="s">
        <v>5591</v>
      </c>
      <c r="D5311" s="11" t="s">
        <v>3735</v>
      </c>
      <c r="E5311" t="s">
        <v>1079</v>
      </c>
    </row>
    <row r="5312" spans="1:5">
      <c r="A5312" s="11">
        <v>2954</v>
      </c>
      <c r="B5312" s="11">
        <v>0</v>
      </c>
      <c r="C5312" t="s">
        <v>12060</v>
      </c>
      <c r="D5312" s="11" t="s">
        <v>6810</v>
      </c>
      <c r="E5312" t="s">
        <v>747</v>
      </c>
    </row>
    <row r="5313" spans="1:5">
      <c r="A5313" s="11">
        <v>2421</v>
      </c>
      <c r="B5313" s="11">
        <v>7</v>
      </c>
      <c r="C5313" t="s">
        <v>8639</v>
      </c>
      <c r="D5313" s="11" t="s">
        <v>4272</v>
      </c>
      <c r="E5313" t="s">
        <v>1849</v>
      </c>
    </row>
    <row r="5314" spans="1:5">
      <c r="A5314" s="11">
        <v>634</v>
      </c>
      <c r="B5314" s="11">
        <v>224</v>
      </c>
      <c r="C5314" t="s">
        <v>12061</v>
      </c>
      <c r="D5314" s="11" t="s">
        <v>12062</v>
      </c>
      <c r="E5314" t="s">
        <v>5130</v>
      </c>
    </row>
    <row r="5315" spans="1:5">
      <c r="A5315" s="11">
        <v>2954</v>
      </c>
      <c r="B5315" s="11">
        <v>0</v>
      </c>
      <c r="C5315" t="s">
        <v>5592</v>
      </c>
      <c r="D5315" s="11" t="s">
        <v>5593</v>
      </c>
      <c r="E5315" t="s">
        <v>128</v>
      </c>
    </row>
    <row r="5316" spans="1:5">
      <c r="A5316" s="11">
        <v>2954</v>
      </c>
      <c r="B5316" s="11">
        <v>0</v>
      </c>
      <c r="C5316" t="s">
        <v>12063</v>
      </c>
      <c r="D5316" s="11" t="s">
        <v>12064</v>
      </c>
      <c r="E5316" t="s">
        <v>1245</v>
      </c>
    </row>
    <row r="5317" spans="1:5">
      <c r="A5317" s="11">
        <v>2954</v>
      </c>
      <c r="B5317" s="11">
        <v>0</v>
      </c>
      <c r="C5317" t="s">
        <v>8640</v>
      </c>
      <c r="D5317" s="11" t="s">
        <v>7914</v>
      </c>
      <c r="E5317" t="s">
        <v>164</v>
      </c>
    </row>
    <row r="5318" spans="1:5">
      <c r="A5318" s="11">
        <v>1491</v>
      </c>
      <c r="B5318" s="11">
        <v>58</v>
      </c>
      <c r="C5318" t="s">
        <v>8641</v>
      </c>
      <c r="D5318" s="11" t="s">
        <v>7486</v>
      </c>
      <c r="E5318" t="s">
        <v>130</v>
      </c>
    </row>
    <row r="5319" spans="1:5">
      <c r="A5319" s="11">
        <v>2954</v>
      </c>
      <c r="B5319" s="11">
        <v>0</v>
      </c>
      <c r="C5319" t="s">
        <v>8642</v>
      </c>
      <c r="D5319" s="11" t="s">
        <v>4740</v>
      </c>
      <c r="E5319" t="s">
        <v>2489</v>
      </c>
    </row>
    <row r="5320" spans="1:5">
      <c r="A5320" s="11">
        <v>674</v>
      </c>
      <c r="B5320" s="11">
        <v>210</v>
      </c>
      <c r="C5320" t="s">
        <v>1931</v>
      </c>
      <c r="D5320" s="11" t="s">
        <v>3392</v>
      </c>
      <c r="E5320" t="s">
        <v>139</v>
      </c>
    </row>
    <row r="5321" spans="1:5">
      <c r="A5321" s="11">
        <v>711</v>
      </c>
      <c r="B5321" s="11">
        <v>194</v>
      </c>
      <c r="C5321" t="s">
        <v>12065</v>
      </c>
      <c r="D5321" s="11" t="s">
        <v>12066</v>
      </c>
      <c r="E5321" t="s">
        <v>9663</v>
      </c>
    </row>
    <row r="5322" spans="1:5">
      <c r="A5322" s="11">
        <v>628</v>
      </c>
      <c r="B5322" s="11">
        <v>226</v>
      </c>
      <c r="C5322" t="s">
        <v>12067</v>
      </c>
      <c r="D5322" s="11" t="s">
        <v>12068</v>
      </c>
      <c r="E5322" t="s">
        <v>741</v>
      </c>
    </row>
    <row r="5323" spans="1:5">
      <c r="A5323" s="11">
        <v>1434</v>
      </c>
      <c r="B5323" s="11">
        <v>63</v>
      </c>
      <c r="C5323" t="s">
        <v>5596</v>
      </c>
      <c r="D5323" s="11" t="s">
        <v>4636</v>
      </c>
      <c r="E5323" t="s">
        <v>814</v>
      </c>
    </row>
    <row r="5324" spans="1:5">
      <c r="A5324" s="11">
        <v>251</v>
      </c>
      <c r="B5324" s="11">
        <v>514</v>
      </c>
      <c r="C5324" t="s">
        <v>5597</v>
      </c>
      <c r="D5324" s="11" t="s">
        <v>1655</v>
      </c>
      <c r="E5324" t="s">
        <v>1095</v>
      </c>
    </row>
    <row r="5325" spans="1:5">
      <c r="A5325" s="11">
        <v>160</v>
      </c>
      <c r="B5325" s="11">
        <v>709</v>
      </c>
      <c r="C5325" t="s">
        <v>1406</v>
      </c>
      <c r="D5325" s="11" t="s">
        <v>201</v>
      </c>
      <c r="E5325" t="s">
        <v>851</v>
      </c>
    </row>
    <row r="5326" spans="1:5">
      <c r="A5326" s="11">
        <v>2203</v>
      </c>
      <c r="B5326" s="11">
        <v>13</v>
      </c>
      <c r="C5326" t="s">
        <v>8643</v>
      </c>
      <c r="D5326" s="11" t="s">
        <v>3084</v>
      </c>
      <c r="E5326" t="s">
        <v>297</v>
      </c>
    </row>
    <row r="5327" spans="1:5">
      <c r="A5327" s="11">
        <v>320</v>
      </c>
      <c r="B5327" s="11">
        <v>439</v>
      </c>
      <c r="C5327" t="s">
        <v>12069</v>
      </c>
      <c r="D5327" s="11" t="s">
        <v>12070</v>
      </c>
      <c r="E5327" t="s">
        <v>12071</v>
      </c>
    </row>
    <row r="5328" spans="1:5">
      <c r="A5328" s="11">
        <v>2472</v>
      </c>
      <c r="B5328" s="11">
        <v>6</v>
      </c>
      <c r="C5328" t="s">
        <v>5599</v>
      </c>
      <c r="D5328" s="11" t="s">
        <v>5600</v>
      </c>
      <c r="E5328" t="s">
        <v>757</v>
      </c>
    </row>
    <row r="5329" spans="1:5">
      <c r="A5329" s="11">
        <v>2954</v>
      </c>
      <c r="B5329" s="11">
        <v>0</v>
      </c>
      <c r="C5329" t="s">
        <v>8644</v>
      </c>
      <c r="D5329" s="11" t="s">
        <v>5415</v>
      </c>
      <c r="E5329" t="s">
        <v>757</v>
      </c>
    </row>
    <row r="5330" spans="1:5">
      <c r="A5330" s="11">
        <v>702</v>
      </c>
      <c r="B5330" s="11">
        <v>197</v>
      </c>
      <c r="C5330" t="s">
        <v>5602</v>
      </c>
      <c r="D5330" s="11" t="s">
        <v>5603</v>
      </c>
      <c r="E5330" t="s">
        <v>128</v>
      </c>
    </row>
    <row r="5331" spans="1:5">
      <c r="A5331" s="11">
        <v>571</v>
      </c>
      <c r="B5331" s="11">
        <v>249</v>
      </c>
      <c r="C5331" t="s">
        <v>679</v>
      </c>
      <c r="D5331" s="11" t="s">
        <v>680</v>
      </c>
      <c r="E5331" t="s">
        <v>128</v>
      </c>
    </row>
    <row r="5332" spans="1:5">
      <c r="A5332" s="11">
        <v>141</v>
      </c>
      <c r="B5332" s="11">
        <v>781</v>
      </c>
      <c r="C5332" t="s">
        <v>1407</v>
      </c>
      <c r="D5332" s="11" t="s">
        <v>1408</v>
      </c>
      <c r="E5332" t="s">
        <v>142</v>
      </c>
    </row>
    <row r="5333" spans="1:5">
      <c r="A5333" s="11">
        <v>834</v>
      </c>
      <c r="B5333" s="11">
        <v>155</v>
      </c>
      <c r="C5333" t="s">
        <v>5604</v>
      </c>
      <c r="D5333" s="11" t="s">
        <v>2826</v>
      </c>
      <c r="E5333" t="s">
        <v>122</v>
      </c>
    </row>
    <row r="5334" spans="1:5">
      <c r="A5334" s="11">
        <v>1654</v>
      </c>
      <c r="B5334" s="11">
        <v>44</v>
      </c>
      <c r="C5334" t="s">
        <v>8645</v>
      </c>
      <c r="D5334" s="11" t="s">
        <v>8646</v>
      </c>
      <c r="E5334" t="s">
        <v>3282</v>
      </c>
    </row>
    <row r="5335" spans="1:5">
      <c r="A5335" s="11">
        <v>2954</v>
      </c>
      <c r="B5335" s="11">
        <v>0</v>
      </c>
      <c r="C5335" t="s">
        <v>12072</v>
      </c>
      <c r="D5335" s="11" t="s">
        <v>2483</v>
      </c>
      <c r="E5335" t="s">
        <v>128</v>
      </c>
    </row>
    <row r="5336" spans="1:5">
      <c r="A5336" s="11">
        <v>2954</v>
      </c>
      <c r="B5336" s="11">
        <v>0</v>
      </c>
      <c r="C5336" t="s">
        <v>12073</v>
      </c>
      <c r="D5336" s="11" t="s">
        <v>9797</v>
      </c>
      <c r="E5336" t="s">
        <v>1066</v>
      </c>
    </row>
    <row r="5337" spans="1:5">
      <c r="A5337" s="11">
        <v>729</v>
      </c>
      <c r="B5337" s="11">
        <v>188</v>
      </c>
      <c r="C5337" t="s">
        <v>12074</v>
      </c>
      <c r="D5337" s="11" t="s">
        <v>1494</v>
      </c>
      <c r="E5337" t="s">
        <v>5130</v>
      </c>
    </row>
    <row r="5338" spans="1:5">
      <c r="A5338" s="11">
        <v>2856</v>
      </c>
      <c r="B5338" s="11">
        <v>1</v>
      </c>
      <c r="C5338" t="s">
        <v>12075</v>
      </c>
      <c r="D5338" s="11" t="s">
        <v>3212</v>
      </c>
      <c r="E5338" t="s">
        <v>935</v>
      </c>
    </row>
    <row r="5339" spans="1:5">
      <c r="A5339" s="11">
        <v>1579</v>
      </c>
      <c r="B5339" s="11">
        <v>50</v>
      </c>
      <c r="C5339" t="s">
        <v>5605</v>
      </c>
      <c r="D5339" s="11" t="s">
        <v>2619</v>
      </c>
      <c r="E5339" t="s">
        <v>135</v>
      </c>
    </row>
    <row r="5340" spans="1:5">
      <c r="A5340" s="11">
        <v>2954</v>
      </c>
      <c r="B5340" s="11">
        <v>0</v>
      </c>
      <c r="C5340" t="s">
        <v>12076</v>
      </c>
      <c r="D5340" s="11" t="s">
        <v>12077</v>
      </c>
      <c r="E5340" t="s">
        <v>9582</v>
      </c>
    </row>
    <row r="5341" spans="1:5">
      <c r="A5341" s="11">
        <v>2536</v>
      </c>
      <c r="B5341" s="11">
        <v>5</v>
      </c>
      <c r="C5341" t="s">
        <v>12078</v>
      </c>
      <c r="D5341" s="11" t="s">
        <v>12079</v>
      </c>
      <c r="E5341" t="s">
        <v>710</v>
      </c>
    </row>
    <row r="5342" spans="1:5">
      <c r="A5342" s="11">
        <v>697</v>
      </c>
      <c r="B5342" s="11">
        <v>199</v>
      </c>
      <c r="C5342" t="s">
        <v>8647</v>
      </c>
      <c r="D5342" s="11" t="s">
        <v>2249</v>
      </c>
      <c r="E5342" t="s">
        <v>143</v>
      </c>
    </row>
    <row r="5343" spans="1:5">
      <c r="A5343" s="11">
        <v>983</v>
      </c>
      <c r="B5343" s="11">
        <v>122</v>
      </c>
      <c r="C5343" t="s">
        <v>5606</v>
      </c>
      <c r="D5343" s="11" t="s">
        <v>3321</v>
      </c>
      <c r="E5343" t="s">
        <v>130</v>
      </c>
    </row>
    <row r="5344" spans="1:5">
      <c r="A5344" s="11">
        <v>2472</v>
      </c>
      <c r="B5344" s="11">
        <v>6</v>
      </c>
      <c r="C5344" t="s">
        <v>12080</v>
      </c>
      <c r="D5344" s="11" t="s">
        <v>2780</v>
      </c>
      <c r="E5344" t="s">
        <v>759</v>
      </c>
    </row>
    <row r="5345" spans="1:5">
      <c r="A5345" s="11">
        <v>641</v>
      </c>
      <c r="B5345" s="11">
        <v>219</v>
      </c>
      <c r="C5345" t="s">
        <v>5608</v>
      </c>
      <c r="D5345" s="11" t="s">
        <v>4638</v>
      </c>
      <c r="E5345" t="s">
        <v>755</v>
      </c>
    </row>
    <row r="5346" spans="1:5">
      <c r="A5346" s="11">
        <v>1859</v>
      </c>
      <c r="B5346" s="11">
        <v>29</v>
      </c>
      <c r="C5346" t="s">
        <v>8648</v>
      </c>
      <c r="D5346" s="11" t="s">
        <v>8649</v>
      </c>
      <c r="E5346" t="s">
        <v>565</v>
      </c>
    </row>
    <row r="5347" spans="1:5">
      <c r="A5347" s="11">
        <v>927</v>
      </c>
      <c r="B5347" s="11">
        <v>133</v>
      </c>
      <c r="C5347" t="s">
        <v>5609</v>
      </c>
      <c r="D5347" s="11" t="s">
        <v>2034</v>
      </c>
      <c r="E5347" t="s">
        <v>565</v>
      </c>
    </row>
    <row r="5348" spans="1:5">
      <c r="A5348" s="11">
        <v>548</v>
      </c>
      <c r="B5348" s="11">
        <v>258</v>
      </c>
      <c r="C5348" t="s">
        <v>5610</v>
      </c>
      <c r="D5348" s="11" t="s">
        <v>9258</v>
      </c>
      <c r="E5348" t="s">
        <v>1131</v>
      </c>
    </row>
    <row r="5349" spans="1:5">
      <c r="A5349" s="11">
        <v>2954</v>
      </c>
      <c r="B5349" s="11">
        <v>0</v>
      </c>
      <c r="C5349" t="s">
        <v>8650</v>
      </c>
      <c r="D5349" s="11" t="s">
        <v>7677</v>
      </c>
      <c r="E5349" t="s">
        <v>232</v>
      </c>
    </row>
    <row r="5350" spans="1:5">
      <c r="A5350" s="11">
        <v>575</v>
      </c>
      <c r="B5350" s="11">
        <v>246</v>
      </c>
      <c r="C5350" t="s">
        <v>12081</v>
      </c>
      <c r="D5350" s="11" t="s">
        <v>1086</v>
      </c>
      <c r="E5350" t="s">
        <v>268</v>
      </c>
    </row>
    <row r="5351" spans="1:5">
      <c r="A5351" s="11">
        <v>1913</v>
      </c>
      <c r="B5351" s="11">
        <v>26</v>
      </c>
      <c r="C5351" t="s">
        <v>12082</v>
      </c>
      <c r="D5351" s="11" t="s">
        <v>2436</v>
      </c>
      <c r="E5351" t="s">
        <v>11327</v>
      </c>
    </row>
    <row r="5352" spans="1:5">
      <c r="A5352" s="11">
        <v>1053</v>
      </c>
      <c r="B5352" s="11">
        <v>109</v>
      </c>
      <c r="C5352" t="s">
        <v>12083</v>
      </c>
      <c r="D5352" s="11" t="s">
        <v>5607</v>
      </c>
      <c r="E5352" t="s">
        <v>814</v>
      </c>
    </row>
    <row r="5353" spans="1:5">
      <c r="A5353" s="11">
        <v>468</v>
      </c>
      <c r="B5353" s="11">
        <v>304</v>
      </c>
      <c r="C5353" t="s">
        <v>12084</v>
      </c>
      <c r="D5353" s="11" t="s">
        <v>1664</v>
      </c>
      <c r="E5353" t="s">
        <v>130</v>
      </c>
    </row>
    <row r="5354" spans="1:5">
      <c r="A5354" s="11">
        <v>2954</v>
      </c>
      <c r="B5354" s="11">
        <v>0</v>
      </c>
      <c r="C5354" t="s">
        <v>12085</v>
      </c>
      <c r="D5354" s="11" t="s">
        <v>5991</v>
      </c>
      <c r="E5354" t="s">
        <v>8522</v>
      </c>
    </row>
    <row r="5355" spans="1:5">
      <c r="A5355" s="11">
        <v>2954</v>
      </c>
      <c r="B5355" s="11">
        <v>0</v>
      </c>
      <c r="C5355" t="s">
        <v>12086</v>
      </c>
      <c r="D5355" s="11" t="s">
        <v>4969</v>
      </c>
      <c r="E5355" t="s">
        <v>10022</v>
      </c>
    </row>
    <row r="5356" spans="1:5">
      <c r="A5356" s="11">
        <v>650</v>
      </c>
      <c r="B5356" s="11">
        <v>217</v>
      </c>
      <c r="C5356" t="s">
        <v>5611</v>
      </c>
      <c r="D5356" s="11" t="s">
        <v>2106</v>
      </c>
      <c r="E5356" t="s">
        <v>133</v>
      </c>
    </row>
    <row r="5357" spans="1:5">
      <c r="A5357" s="11">
        <v>374</v>
      </c>
      <c r="B5357" s="11">
        <v>375</v>
      </c>
      <c r="C5357" t="s">
        <v>5612</v>
      </c>
      <c r="D5357" s="11" t="s">
        <v>4482</v>
      </c>
      <c r="E5357" t="s">
        <v>128</v>
      </c>
    </row>
    <row r="5358" spans="1:5">
      <c r="A5358" s="11">
        <v>2536</v>
      </c>
      <c r="B5358" s="11">
        <v>5</v>
      </c>
      <c r="C5358" t="s">
        <v>12087</v>
      </c>
      <c r="D5358" s="11" t="s">
        <v>4217</v>
      </c>
      <c r="E5358" t="s">
        <v>790</v>
      </c>
    </row>
    <row r="5359" spans="1:5">
      <c r="A5359" s="11">
        <v>2954</v>
      </c>
      <c r="B5359" s="11">
        <v>0</v>
      </c>
      <c r="C5359" t="s">
        <v>8651</v>
      </c>
      <c r="D5359" s="11" t="s">
        <v>2791</v>
      </c>
      <c r="E5359" t="s">
        <v>138</v>
      </c>
    </row>
    <row r="5360" spans="1:5">
      <c r="A5360" s="11">
        <v>2954</v>
      </c>
      <c r="B5360" s="11">
        <v>0</v>
      </c>
      <c r="C5360" t="s">
        <v>8652</v>
      </c>
      <c r="D5360" s="11" t="s">
        <v>6616</v>
      </c>
      <c r="E5360" t="s">
        <v>850</v>
      </c>
    </row>
    <row r="5361" spans="1:5">
      <c r="A5361" s="11">
        <v>842</v>
      </c>
      <c r="B5361" s="11">
        <v>153</v>
      </c>
      <c r="C5361" t="s">
        <v>5613</v>
      </c>
      <c r="D5361" s="11" t="s">
        <v>2432</v>
      </c>
      <c r="E5361" t="s">
        <v>5614</v>
      </c>
    </row>
    <row r="5362" spans="1:5">
      <c r="A5362" s="11">
        <v>1276</v>
      </c>
      <c r="B5362" s="11">
        <v>79</v>
      </c>
      <c r="C5362" t="s">
        <v>5615</v>
      </c>
      <c r="D5362" s="11" t="s">
        <v>40</v>
      </c>
      <c r="E5362" t="s">
        <v>162</v>
      </c>
    </row>
    <row r="5363" spans="1:5">
      <c r="A5363" s="11">
        <v>941</v>
      </c>
      <c r="B5363" s="11">
        <v>130</v>
      </c>
      <c r="C5363" t="s">
        <v>12088</v>
      </c>
      <c r="D5363" s="11" t="s">
        <v>12089</v>
      </c>
      <c r="E5363" t="s">
        <v>128</v>
      </c>
    </row>
    <row r="5364" spans="1:5">
      <c r="A5364" s="11">
        <v>2318</v>
      </c>
      <c r="B5364" s="11">
        <v>9</v>
      </c>
      <c r="C5364" t="s">
        <v>5616</v>
      </c>
      <c r="D5364" s="11" t="s">
        <v>3294</v>
      </c>
      <c r="E5364" t="s">
        <v>2570</v>
      </c>
    </row>
    <row r="5365" spans="1:5">
      <c r="A5365" s="11">
        <v>1404</v>
      </c>
      <c r="B5365" s="11">
        <v>67</v>
      </c>
      <c r="C5365" t="s">
        <v>5617</v>
      </c>
      <c r="D5365" s="11" t="s">
        <v>3367</v>
      </c>
      <c r="E5365" t="s">
        <v>268</v>
      </c>
    </row>
    <row r="5366" spans="1:5">
      <c r="A5366" s="11">
        <v>443</v>
      </c>
      <c r="B5366" s="11">
        <v>320</v>
      </c>
      <c r="C5366" t="s">
        <v>8653</v>
      </c>
      <c r="D5366" s="11" t="s">
        <v>825</v>
      </c>
      <c r="E5366" t="s">
        <v>758</v>
      </c>
    </row>
    <row r="5367" spans="1:5">
      <c r="A5367" s="11">
        <v>1162</v>
      </c>
      <c r="B5367" s="11">
        <v>92</v>
      </c>
      <c r="C5367" t="s">
        <v>5619</v>
      </c>
      <c r="D5367" s="11" t="s">
        <v>2685</v>
      </c>
      <c r="E5367" t="s">
        <v>1428</v>
      </c>
    </row>
    <row r="5368" spans="1:5">
      <c r="A5368" s="11">
        <v>2954</v>
      </c>
      <c r="B5368" s="11">
        <v>0</v>
      </c>
      <c r="C5368" t="s">
        <v>12090</v>
      </c>
      <c r="D5368" s="11" t="s">
        <v>12091</v>
      </c>
      <c r="E5368" t="s">
        <v>149</v>
      </c>
    </row>
    <row r="5369" spans="1:5">
      <c r="A5369" s="11">
        <v>316</v>
      </c>
      <c r="B5369" s="11">
        <v>445</v>
      </c>
      <c r="C5369" t="s">
        <v>12092</v>
      </c>
      <c r="D5369" s="11" t="s">
        <v>681</v>
      </c>
      <c r="E5369" t="s">
        <v>122</v>
      </c>
    </row>
    <row r="5370" spans="1:5">
      <c r="A5370" s="11">
        <v>1044</v>
      </c>
      <c r="B5370" s="11">
        <v>111</v>
      </c>
      <c r="C5370" t="s">
        <v>8654</v>
      </c>
      <c r="D5370" s="11" t="s">
        <v>4357</v>
      </c>
      <c r="E5370" t="s">
        <v>8655</v>
      </c>
    </row>
    <row r="5371" spans="1:5">
      <c r="A5371" s="11">
        <v>188</v>
      </c>
      <c r="B5371" s="11">
        <v>635</v>
      </c>
      <c r="C5371" t="s">
        <v>682</v>
      </c>
      <c r="D5371" s="11" t="s">
        <v>930</v>
      </c>
      <c r="E5371" t="s">
        <v>122</v>
      </c>
    </row>
    <row r="5372" spans="1:5">
      <c r="A5372" s="11">
        <v>554</v>
      </c>
      <c r="B5372" s="11">
        <v>254</v>
      </c>
      <c r="C5372" t="s">
        <v>8656</v>
      </c>
      <c r="D5372" s="11" t="s">
        <v>5620</v>
      </c>
      <c r="E5372" t="s">
        <v>143</v>
      </c>
    </row>
    <row r="5373" spans="1:5">
      <c r="A5373" s="11">
        <v>2954</v>
      </c>
      <c r="B5373" s="11">
        <v>0</v>
      </c>
      <c r="C5373" t="s">
        <v>5622</v>
      </c>
      <c r="D5373" s="11" t="s">
        <v>2646</v>
      </c>
      <c r="E5373" t="s">
        <v>268</v>
      </c>
    </row>
    <row r="5374" spans="1:5">
      <c r="A5374" s="11">
        <v>2753</v>
      </c>
      <c r="B5374" s="11">
        <v>2</v>
      </c>
      <c r="C5374" t="s">
        <v>12093</v>
      </c>
      <c r="D5374" s="11" t="s">
        <v>5726</v>
      </c>
      <c r="E5374" t="s">
        <v>997</v>
      </c>
    </row>
    <row r="5375" spans="1:5">
      <c r="A5375" s="11">
        <v>1981</v>
      </c>
      <c r="B5375" s="11">
        <v>22</v>
      </c>
      <c r="C5375" t="s">
        <v>5623</v>
      </c>
      <c r="D5375" s="11" t="s">
        <v>5624</v>
      </c>
      <c r="E5375" t="s">
        <v>124</v>
      </c>
    </row>
    <row r="5376" spans="1:5">
      <c r="A5376" s="11">
        <v>2421</v>
      </c>
      <c r="B5376" s="11">
        <v>7</v>
      </c>
      <c r="C5376" t="s">
        <v>8657</v>
      </c>
      <c r="D5376" s="11" t="s">
        <v>8658</v>
      </c>
      <c r="E5376" t="s">
        <v>124</v>
      </c>
    </row>
    <row r="5377" spans="1:5">
      <c r="A5377" s="11">
        <v>1187</v>
      </c>
      <c r="B5377" s="11">
        <v>90</v>
      </c>
      <c r="C5377" t="s">
        <v>5625</v>
      </c>
      <c r="D5377" s="11" t="s">
        <v>5626</v>
      </c>
      <c r="E5377" t="s">
        <v>1115</v>
      </c>
    </row>
    <row r="5378" spans="1:5">
      <c r="A5378" s="11">
        <v>711</v>
      </c>
      <c r="B5378" s="11">
        <v>194</v>
      </c>
      <c r="C5378" t="s">
        <v>12094</v>
      </c>
      <c r="D5378" s="11" t="s">
        <v>2449</v>
      </c>
      <c r="E5378" t="s">
        <v>9991</v>
      </c>
    </row>
    <row r="5379" spans="1:5">
      <c r="A5379" s="11">
        <v>1212</v>
      </c>
      <c r="B5379" s="11">
        <v>87</v>
      </c>
      <c r="C5379" t="s">
        <v>8659</v>
      </c>
      <c r="D5379" s="11" t="s">
        <v>5113</v>
      </c>
      <c r="E5379" t="s">
        <v>133</v>
      </c>
    </row>
    <row r="5380" spans="1:5">
      <c r="A5380" s="11">
        <v>680</v>
      </c>
      <c r="B5380" s="11">
        <v>208</v>
      </c>
      <c r="C5380" t="s">
        <v>5627</v>
      </c>
      <c r="D5380" s="11" t="s">
        <v>4473</v>
      </c>
      <c r="E5380" t="s">
        <v>269</v>
      </c>
    </row>
    <row r="5381" spans="1:5">
      <c r="A5381" s="11">
        <v>606</v>
      </c>
      <c r="B5381" s="11">
        <v>235</v>
      </c>
      <c r="C5381" t="s">
        <v>5628</v>
      </c>
      <c r="D5381" s="11" t="s">
        <v>2611</v>
      </c>
      <c r="E5381" t="s">
        <v>149</v>
      </c>
    </row>
    <row r="5382" spans="1:5">
      <c r="A5382" s="11">
        <v>1276</v>
      </c>
      <c r="B5382" s="11">
        <v>79</v>
      </c>
      <c r="C5382" t="s">
        <v>5629</v>
      </c>
      <c r="D5382" s="11" t="s">
        <v>2906</v>
      </c>
      <c r="E5382" t="s">
        <v>765</v>
      </c>
    </row>
    <row r="5383" spans="1:5">
      <c r="A5383" s="11">
        <v>2172</v>
      </c>
      <c r="B5383" s="11">
        <v>14</v>
      </c>
      <c r="C5383" t="s">
        <v>5630</v>
      </c>
      <c r="D5383" s="11" t="s">
        <v>5631</v>
      </c>
      <c r="E5383" t="s">
        <v>190</v>
      </c>
    </row>
    <row r="5384" spans="1:5">
      <c r="A5384" s="11">
        <v>2613</v>
      </c>
      <c r="B5384" s="11">
        <v>4</v>
      </c>
      <c r="C5384" t="s">
        <v>12095</v>
      </c>
      <c r="D5384" s="11" t="s">
        <v>2561</v>
      </c>
      <c r="E5384" t="s">
        <v>1145</v>
      </c>
    </row>
    <row r="5385" spans="1:5">
      <c r="A5385" s="11">
        <v>2954</v>
      </c>
      <c r="B5385" s="11">
        <v>0</v>
      </c>
      <c r="C5385" t="s">
        <v>12096</v>
      </c>
      <c r="D5385" s="11" t="s">
        <v>7394</v>
      </c>
      <c r="E5385" t="s">
        <v>124</v>
      </c>
    </row>
    <row r="5386" spans="1:5">
      <c r="A5386" s="11">
        <v>2954</v>
      </c>
      <c r="B5386" s="11">
        <v>0</v>
      </c>
      <c r="C5386" t="s">
        <v>12097</v>
      </c>
      <c r="D5386" s="11" t="s">
        <v>12098</v>
      </c>
      <c r="E5386" t="s">
        <v>752</v>
      </c>
    </row>
    <row r="5387" spans="1:5">
      <c r="A5387" s="11">
        <v>2536</v>
      </c>
      <c r="B5387" s="11">
        <v>5</v>
      </c>
      <c r="C5387" t="s">
        <v>12099</v>
      </c>
      <c r="D5387" s="11" t="s">
        <v>4285</v>
      </c>
      <c r="E5387" t="s">
        <v>752</v>
      </c>
    </row>
    <row r="5388" spans="1:5">
      <c r="A5388" s="11">
        <v>900</v>
      </c>
      <c r="B5388" s="11">
        <v>138</v>
      </c>
      <c r="C5388" t="s">
        <v>5632</v>
      </c>
      <c r="D5388" s="11" t="s">
        <v>3612</v>
      </c>
      <c r="E5388" t="s">
        <v>128</v>
      </c>
    </row>
    <row r="5389" spans="1:5">
      <c r="A5389" s="11">
        <v>2954</v>
      </c>
      <c r="B5389" s="11">
        <v>0</v>
      </c>
      <c r="C5389" t="s">
        <v>5632</v>
      </c>
      <c r="D5389" s="11" t="s">
        <v>9976</v>
      </c>
      <c r="E5389" t="s">
        <v>122</v>
      </c>
    </row>
    <row r="5390" spans="1:5">
      <c r="A5390" s="11">
        <v>1423</v>
      </c>
      <c r="B5390" s="11">
        <v>64</v>
      </c>
      <c r="C5390" t="s">
        <v>5633</v>
      </c>
      <c r="D5390" s="11" t="s">
        <v>5634</v>
      </c>
      <c r="E5390" t="s">
        <v>224</v>
      </c>
    </row>
    <row r="5391" spans="1:5">
      <c r="A5391" s="11">
        <v>2954</v>
      </c>
      <c r="B5391" s="11">
        <v>0</v>
      </c>
      <c r="C5391" t="s">
        <v>5635</v>
      </c>
      <c r="D5391" s="11" t="s">
        <v>12100</v>
      </c>
      <c r="E5391" t="s">
        <v>747</v>
      </c>
    </row>
    <row r="5392" spans="1:5">
      <c r="A5392" s="11">
        <v>2148</v>
      </c>
      <c r="B5392" s="11">
        <v>15</v>
      </c>
      <c r="C5392" t="s">
        <v>5636</v>
      </c>
      <c r="D5392" s="11" t="s">
        <v>2450</v>
      </c>
      <c r="E5392" t="s">
        <v>128</v>
      </c>
    </row>
    <row r="5393" spans="1:5">
      <c r="A5393" s="11">
        <v>2753</v>
      </c>
      <c r="B5393" s="11">
        <v>2</v>
      </c>
      <c r="C5393" t="s">
        <v>12101</v>
      </c>
      <c r="D5393" s="11" t="s">
        <v>12102</v>
      </c>
      <c r="E5393" t="s">
        <v>8522</v>
      </c>
    </row>
    <row r="5394" spans="1:5">
      <c r="A5394" s="11">
        <v>2236</v>
      </c>
      <c r="B5394" s="11">
        <v>12</v>
      </c>
      <c r="C5394" t="s">
        <v>5638</v>
      </c>
      <c r="D5394" s="11" t="s">
        <v>5639</v>
      </c>
      <c r="E5394" t="s">
        <v>1878</v>
      </c>
    </row>
    <row r="5395" spans="1:5">
      <c r="A5395" s="11">
        <v>2067</v>
      </c>
      <c r="B5395" s="11">
        <v>18</v>
      </c>
      <c r="C5395" t="s">
        <v>5640</v>
      </c>
      <c r="D5395" s="11" t="s">
        <v>5641</v>
      </c>
      <c r="E5395" t="s">
        <v>127</v>
      </c>
    </row>
    <row r="5396" spans="1:5">
      <c r="A5396" s="11">
        <v>2536</v>
      </c>
      <c r="B5396" s="11">
        <v>5</v>
      </c>
      <c r="C5396" t="s">
        <v>12103</v>
      </c>
      <c r="D5396" s="11" t="s">
        <v>7852</v>
      </c>
      <c r="E5396" t="s">
        <v>124</v>
      </c>
    </row>
    <row r="5397" spans="1:5">
      <c r="A5397" s="11">
        <v>2613</v>
      </c>
      <c r="B5397" s="11">
        <v>4</v>
      </c>
      <c r="C5397" t="s">
        <v>12104</v>
      </c>
      <c r="D5397" s="11" t="s">
        <v>9151</v>
      </c>
      <c r="E5397" t="s">
        <v>6595</v>
      </c>
    </row>
    <row r="5398" spans="1:5">
      <c r="A5398" s="11">
        <v>2954</v>
      </c>
      <c r="B5398" s="11">
        <v>0</v>
      </c>
      <c r="C5398" t="s">
        <v>12105</v>
      </c>
      <c r="D5398" s="11" t="s">
        <v>2426</v>
      </c>
      <c r="E5398" t="s">
        <v>124</v>
      </c>
    </row>
    <row r="5399" spans="1:5">
      <c r="A5399" s="11">
        <v>797</v>
      </c>
      <c r="B5399" s="11">
        <v>164</v>
      </c>
      <c r="C5399" t="s">
        <v>5642</v>
      </c>
      <c r="D5399" s="11" t="s">
        <v>3214</v>
      </c>
      <c r="E5399" t="s">
        <v>768</v>
      </c>
    </row>
    <row r="5400" spans="1:5">
      <c r="A5400" s="11">
        <v>2172</v>
      </c>
      <c r="B5400" s="11">
        <v>14</v>
      </c>
      <c r="C5400" t="s">
        <v>12106</v>
      </c>
      <c r="D5400" s="11" t="s">
        <v>7382</v>
      </c>
      <c r="E5400" t="s">
        <v>997</v>
      </c>
    </row>
    <row r="5401" spans="1:5">
      <c r="A5401" s="11">
        <v>2536</v>
      </c>
      <c r="B5401" s="11">
        <v>5</v>
      </c>
      <c r="C5401" t="s">
        <v>8660</v>
      </c>
      <c r="D5401" s="11" t="s">
        <v>8661</v>
      </c>
      <c r="E5401" t="s">
        <v>124</v>
      </c>
    </row>
    <row r="5402" spans="1:5">
      <c r="A5402" s="11">
        <v>2472</v>
      </c>
      <c r="B5402" s="11">
        <v>6</v>
      </c>
      <c r="C5402" t="s">
        <v>8662</v>
      </c>
      <c r="D5402" s="11" t="s">
        <v>8663</v>
      </c>
      <c r="E5402" t="s">
        <v>8</v>
      </c>
    </row>
    <row r="5403" spans="1:5">
      <c r="A5403" s="11">
        <v>1365</v>
      </c>
      <c r="B5403" s="11">
        <v>71</v>
      </c>
      <c r="C5403" t="s">
        <v>5643</v>
      </c>
      <c r="D5403" s="11" t="s">
        <v>4738</v>
      </c>
      <c r="E5403" t="s">
        <v>757</v>
      </c>
    </row>
    <row r="5404" spans="1:5">
      <c r="A5404" s="11">
        <v>2049</v>
      </c>
      <c r="B5404" s="11">
        <v>19</v>
      </c>
      <c r="C5404" t="s">
        <v>12107</v>
      </c>
      <c r="D5404" s="11" t="s">
        <v>6346</v>
      </c>
      <c r="E5404" t="s">
        <v>1268</v>
      </c>
    </row>
    <row r="5405" spans="1:5">
      <c r="A5405" s="11">
        <v>2954</v>
      </c>
      <c r="B5405" s="11">
        <v>0</v>
      </c>
      <c r="C5405" t="s">
        <v>12108</v>
      </c>
      <c r="D5405" s="11" t="s">
        <v>4103</v>
      </c>
      <c r="E5405" t="s">
        <v>1268</v>
      </c>
    </row>
    <row r="5406" spans="1:5">
      <c r="A5406" s="11">
        <v>1327</v>
      </c>
      <c r="B5406" s="11">
        <v>74</v>
      </c>
      <c r="C5406" t="s">
        <v>12109</v>
      </c>
      <c r="D5406" s="11" t="s">
        <v>3849</v>
      </c>
      <c r="E5406" t="s">
        <v>740</v>
      </c>
    </row>
    <row r="5407" spans="1:5">
      <c r="A5407" s="11">
        <v>920</v>
      </c>
      <c r="B5407" s="11">
        <v>134</v>
      </c>
      <c r="C5407" t="s">
        <v>8664</v>
      </c>
      <c r="D5407" s="11" t="s">
        <v>3789</v>
      </c>
      <c r="E5407" t="s">
        <v>4077</v>
      </c>
    </row>
    <row r="5408" spans="1:5">
      <c r="A5408" s="11">
        <v>2856</v>
      </c>
      <c r="B5408" s="11">
        <v>1</v>
      </c>
      <c r="C5408" t="s">
        <v>12110</v>
      </c>
      <c r="D5408" s="11" t="s">
        <v>6252</v>
      </c>
      <c r="E5408" t="s">
        <v>11742</v>
      </c>
    </row>
    <row r="5409" spans="1:5">
      <c r="A5409" s="11">
        <v>1736</v>
      </c>
      <c r="B5409" s="11">
        <v>38</v>
      </c>
      <c r="C5409" t="s">
        <v>8665</v>
      </c>
      <c r="D5409" s="11" t="s">
        <v>8666</v>
      </c>
      <c r="E5409" t="s">
        <v>449</v>
      </c>
    </row>
    <row r="5410" spans="1:5">
      <c r="A5410" s="11">
        <v>414</v>
      </c>
      <c r="B5410" s="11">
        <v>338</v>
      </c>
      <c r="C5410" t="s">
        <v>5644</v>
      </c>
      <c r="D5410" s="11" t="s">
        <v>5645</v>
      </c>
      <c r="E5410" t="s">
        <v>1183</v>
      </c>
    </row>
    <row r="5411" spans="1:5">
      <c r="A5411" s="11">
        <v>257</v>
      </c>
      <c r="B5411" s="11">
        <v>504</v>
      </c>
      <c r="C5411" t="s">
        <v>12111</v>
      </c>
      <c r="D5411" s="11" t="s">
        <v>12112</v>
      </c>
      <c r="E5411" t="s">
        <v>741</v>
      </c>
    </row>
    <row r="5412" spans="1:5">
      <c r="A5412" s="11">
        <v>2421</v>
      </c>
      <c r="B5412" s="11">
        <v>7</v>
      </c>
      <c r="C5412" t="s">
        <v>5646</v>
      </c>
      <c r="D5412" s="11" t="s">
        <v>5647</v>
      </c>
      <c r="E5412" t="s">
        <v>3088</v>
      </c>
    </row>
    <row r="5413" spans="1:5">
      <c r="A5413" s="11">
        <v>2954</v>
      </c>
      <c r="B5413" s="11">
        <v>0</v>
      </c>
      <c r="C5413" t="s">
        <v>12113</v>
      </c>
      <c r="D5413" s="11" t="s">
        <v>2197</v>
      </c>
      <c r="E5413" t="s">
        <v>1115</v>
      </c>
    </row>
    <row r="5414" spans="1:5">
      <c r="A5414" s="11">
        <v>2954</v>
      </c>
      <c r="B5414" s="11">
        <v>0</v>
      </c>
      <c r="C5414" t="s">
        <v>5649</v>
      </c>
      <c r="D5414" s="11" t="s">
        <v>3660</v>
      </c>
      <c r="E5414" t="s">
        <v>122</v>
      </c>
    </row>
    <row r="5415" spans="1:5">
      <c r="A5415" s="11">
        <v>2954</v>
      </c>
      <c r="B5415" s="11">
        <v>0</v>
      </c>
      <c r="C5415" t="s">
        <v>12114</v>
      </c>
      <c r="D5415" s="11" t="s">
        <v>12115</v>
      </c>
      <c r="E5415" t="s">
        <v>3797</v>
      </c>
    </row>
    <row r="5416" spans="1:5">
      <c r="A5416" s="11">
        <v>2954</v>
      </c>
      <c r="B5416" s="11">
        <v>0</v>
      </c>
      <c r="C5416" t="s">
        <v>12116</v>
      </c>
      <c r="D5416" s="11" t="s">
        <v>12115</v>
      </c>
      <c r="E5416" t="s">
        <v>3797</v>
      </c>
    </row>
    <row r="5417" spans="1:5">
      <c r="A5417" s="11">
        <v>1679</v>
      </c>
      <c r="B5417" s="11">
        <v>42</v>
      </c>
      <c r="C5417" t="s">
        <v>12117</v>
      </c>
      <c r="D5417" s="11" t="s">
        <v>4974</v>
      </c>
      <c r="E5417" t="s">
        <v>271</v>
      </c>
    </row>
    <row r="5418" spans="1:5">
      <c r="A5418" s="11">
        <v>1423</v>
      </c>
      <c r="B5418" s="11">
        <v>64</v>
      </c>
      <c r="C5418" t="s">
        <v>8667</v>
      </c>
      <c r="D5418" s="11" t="s">
        <v>8632</v>
      </c>
      <c r="E5418" t="s">
        <v>997</v>
      </c>
    </row>
    <row r="5419" spans="1:5">
      <c r="A5419" s="11">
        <v>2954</v>
      </c>
      <c r="B5419" s="11">
        <v>0</v>
      </c>
      <c r="C5419" t="s">
        <v>12118</v>
      </c>
      <c r="D5419" s="11" t="s">
        <v>9230</v>
      </c>
      <c r="E5419" t="s">
        <v>1183</v>
      </c>
    </row>
    <row r="5420" spans="1:5">
      <c r="A5420" s="11">
        <v>2954</v>
      </c>
      <c r="B5420" s="11">
        <v>0</v>
      </c>
      <c r="C5420" t="s">
        <v>8668</v>
      </c>
      <c r="D5420" s="11" t="s">
        <v>2351</v>
      </c>
      <c r="E5420" t="s">
        <v>202</v>
      </c>
    </row>
    <row r="5421" spans="1:5">
      <c r="A5421" s="11">
        <v>2954</v>
      </c>
      <c r="B5421" s="11">
        <v>0</v>
      </c>
      <c r="C5421" t="s">
        <v>5650</v>
      </c>
      <c r="D5421" s="11" t="s">
        <v>5651</v>
      </c>
      <c r="E5421" t="s">
        <v>805</v>
      </c>
    </row>
    <row r="5422" spans="1:5">
      <c r="A5422" s="11">
        <v>2148</v>
      </c>
      <c r="B5422" s="11">
        <v>15</v>
      </c>
      <c r="C5422" t="s">
        <v>8669</v>
      </c>
      <c r="D5422" s="11" t="s">
        <v>12119</v>
      </c>
      <c r="E5422" t="s">
        <v>2260</v>
      </c>
    </row>
    <row r="5423" spans="1:5">
      <c r="A5423" s="11">
        <v>2954</v>
      </c>
      <c r="B5423" s="11">
        <v>0</v>
      </c>
      <c r="C5423" t="s">
        <v>12120</v>
      </c>
      <c r="D5423" s="11" t="s">
        <v>4151</v>
      </c>
      <c r="E5423" t="s">
        <v>128</v>
      </c>
    </row>
    <row r="5424" spans="1:5">
      <c r="A5424" s="11">
        <v>900</v>
      </c>
      <c r="B5424" s="11">
        <v>138</v>
      </c>
      <c r="C5424" t="s">
        <v>5652</v>
      </c>
      <c r="D5424" s="11" t="s">
        <v>2257</v>
      </c>
      <c r="E5424" t="s">
        <v>1245</v>
      </c>
    </row>
    <row r="5425" spans="1:5">
      <c r="A5425" s="11">
        <v>645</v>
      </c>
      <c r="B5425" s="11">
        <v>218</v>
      </c>
      <c r="C5425" t="s">
        <v>12121</v>
      </c>
      <c r="D5425" s="11" t="s">
        <v>12122</v>
      </c>
      <c r="E5425" t="s">
        <v>1095</v>
      </c>
    </row>
    <row r="5426" spans="1:5">
      <c r="A5426" s="11">
        <v>2954</v>
      </c>
      <c r="B5426" s="11">
        <v>0</v>
      </c>
      <c r="C5426" t="s">
        <v>8670</v>
      </c>
      <c r="D5426" s="11" t="s">
        <v>4914</v>
      </c>
      <c r="E5426" t="s">
        <v>565</v>
      </c>
    </row>
    <row r="5427" spans="1:5">
      <c r="A5427" s="11">
        <v>2954</v>
      </c>
      <c r="B5427" s="11">
        <v>0</v>
      </c>
      <c r="C5427" t="s">
        <v>12123</v>
      </c>
      <c r="D5427" s="11" t="s">
        <v>5988</v>
      </c>
      <c r="E5427" t="s">
        <v>204</v>
      </c>
    </row>
    <row r="5428" spans="1:5">
      <c r="A5428" s="11">
        <v>2172</v>
      </c>
      <c r="B5428" s="11">
        <v>14</v>
      </c>
      <c r="C5428" t="s">
        <v>12124</v>
      </c>
      <c r="D5428" s="11" t="s">
        <v>520</v>
      </c>
      <c r="E5428" t="s">
        <v>2312</v>
      </c>
    </row>
    <row r="5429" spans="1:5">
      <c r="A5429" s="11">
        <v>2203</v>
      </c>
      <c r="B5429" s="11">
        <v>13</v>
      </c>
      <c r="C5429" t="s">
        <v>8671</v>
      </c>
      <c r="D5429" s="11" t="s">
        <v>8672</v>
      </c>
      <c r="E5429" t="s">
        <v>790</v>
      </c>
    </row>
    <row r="5430" spans="1:5">
      <c r="A5430" s="11">
        <v>1679</v>
      </c>
      <c r="B5430" s="11">
        <v>42</v>
      </c>
      <c r="C5430" t="s">
        <v>5653</v>
      </c>
      <c r="D5430" s="11" t="s">
        <v>2164</v>
      </c>
      <c r="E5430" t="s">
        <v>739</v>
      </c>
    </row>
    <row r="5431" spans="1:5">
      <c r="A5431" s="11">
        <v>983</v>
      </c>
      <c r="B5431" s="11">
        <v>122</v>
      </c>
      <c r="C5431" t="s">
        <v>5654</v>
      </c>
      <c r="D5431" s="11" t="s">
        <v>5655</v>
      </c>
      <c r="E5431" t="s">
        <v>152</v>
      </c>
    </row>
    <row r="5432" spans="1:5">
      <c r="A5432" s="11">
        <v>2318</v>
      </c>
      <c r="B5432" s="11">
        <v>9</v>
      </c>
      <c r="C5432" t="s">
        <v>8673</v>
      </c>
      <c r="D5432" s="11" t="s">
        <v>8362</v>
      </c>
      <c r="E5432" t="s">
        <v>758</v>
      </c>
    </row>
    <row r="5433" spans="1:5">
      <c r="A5433" s="11">
        <v>792</v>
      </c>
      <c r="B5433" s="11">
        <v>166</v>
      </c>
      <c r="C5433" t="s">
        <v>5656</v>
      </c>
      <c r="D5433" s="11" t="s">
        <v>4736</v>
      </c>
      <c r="E5433" t="s">
        <v>747</v>
      </c>
    </row>
    <row r="5434" spans="1:5">
      <c r="A5434" s="11">
        <v>1382</v>
      </c>
      <c r="B5434" s="11">
        <v>69</v>
      </c>
      <c r="C5434" t="s">
        <v>8674</v>
      </c>
      <c r="D5434" s="11" t="s">
        <v>7567</v>
      </c>
      <c r="E5434" t="s">
        <v>271</v>
      </c>
    </row>
    <row r="5435" spans="1:5">
      <c r="A5435" s="11">
        <v>1699</v>
      </c>
      <c r="B5435" s="11">
        <v>41</v>
      </c>
      <c r="C5435" t="s">
        <v>5657</v>
      </c>
      <c r="D5435" s="11" t="s">
        <v>2764</v>
      </c>
      <c r="E5435" t="s">
        <v>765</v>
      </c>
    </row>
    <row r="5436" spans="1:5">
      <c r="A5436" s="11">
        <v>1744</v>
      </c>
      <c r="B5436" s="11">
        <v>37</v>
      </c>
      <c r="C5436" t="s">
        <v>5658</v>
      </c>
      <c r="D5436" s="11" t="s">
        <v>2911</v>
      </c>
      <c r="E5436" t="s">
        <v>1001</v>
      </c>
    </row>
    <row r="5437" spans="1:5">
      <c r="A5437" s="11">
        <v>2954</v>
      </c>
      <c r="B5437" s="11">
        <v>0</v>
      </c>
      <c r="C5437" t="s">
        <v>12125</v>
      </c>
      <c r="D5437" s="11" t="s">
        <v>5876</v>
      </c>
      <c r="E5437" t="s">
        <v>149</v>
      </c>
    </row>
    <row r="5438" spans="1:5">
      <c r="A5438" s="11">
        <v>1266</v>
      </c>
      <c r="B5438" s="11">
        <v>80</v>
      </c>
      <c r="C5438" t="s">
        <v>12126</v>
      </c>
      <c r="D5438" s="11" t="s">
        <v>3858</v>
      </c>
      <c r="E5438" t="s">
        <v>744</v>
      </c>
    </row>
    <row r="5439" spans="1:5">
      <c r="A5439" s="11">
        <v>2000</v>
      </c>
      <c r="B5439" s="11">
        <v>21</v>
      </c>
      <c r="C5439" t="s">
        <v>12127</v>
      </c>
      <c r="D5439" s="11" t="s">
        <v>7592</v>
      </c>
      <c r="E5439" t="s">
        <v>122</v>
      </c>
    </row>
    <row r="5440" spans="1:5">
      <c r="A5440" s="11">
        <v>1207</v>
      </c>
      <c r="B5440" s="11">
        <v>88</v>
      </c>
      <c r="C5440" t="s">
        <v>12128</v>
      </c>
      <c r="D5440" s="11" t="s">
        <v>4099</v>
      </c>
      <c r="E5440" t="s">
        <v>122</v>
      </c>
    </row>
    <row r="5441" spans="1:5">
      <c r="A5441" s="11">
        <v>2954</v>
      </c>
      <c r="B5441" s="11">
        <v>0</v>
      </c>
      <c r="C5441" t="s">
        <v>12129</v>
      </c>
      <c r="D5441" s="11" t="s">
        <v>3507</v>
      </c>
      <c r="E5441" t="s">
        <v>10194</v>
      </c>
    </row>
    <row r="5442" spans="1:5">
      <c r="A5442" s="11">
        <v>1023</v>
      </c>
      <c r="B5442" s="11">
        <v>114</v>
      </c>
      <c r="C5442" t="s">
        <v>5659</v>
      </c>
      <c r="D5442" s="11" t="s">
        <v>5542</v>
      </c>
      <c r="E5442" t="s">
        <v>997</v>
      </c>
    </row>
    <row r="5443" spans="1:5">
      <c r="A5443" s="11">
        <v>1126</v>
      </c>
      <c r="B5443" s="11">
        <v>97</v>
      </c>
      <c r="C5443" t="s">
        <v>5660</v>
      </c>
      <c r="D5443" s="11" t="s">
        <v>3458</v>
      </c>
      <c r="E5443" t="s">
        <v>2497</v>
      </c>
    </row>
    <row r="5444" spans="1:5">
      <c r="A5444" s="11">
        <v>2856</v>
      </c>
      <c r="B5444" s="11">
        <v>1</v>
      </c>
      <c r="C5444" t="s">
        <v>12130</v>
      </c>
      <c r="D5444" s="11" t="s">
        <v>12131</v>
      </c>
      <c r="E5444" t="s">
        <v>1094</v>
      </c>
    </row>
    <row r="5445" spans="1:5">
      <c r="A5445" s="11">
        <v>429</v>
      </c>
      <c r="B5445" s="11">
        <v>328</v>
      </c>
      <c r="C5445" t="s">
        <v>5661</v>
      </c>
      <c r="D5445" s="11" t="s">
        <v>2906</v>
      </c>
      <c r="E5445" t="s">
        <v>130</v>
      </c>
    </row>
    <row r="5446" spans="1:5">
      <c r="A5446" s="11">
        <v>192</v>
      </c>
      <c r="B5446" s="11">
        <v>627</v>
      </c>
      <c r="C5446" t="s">
        <v>5662</v>
      </c>
      <c r="D5446" s="11" t="s">
        <v>1720</v>
      </c>
      <c r="E5446" t="s">
        <v>122</v>
      </c>
    </row>
    <row r="5447" spans="1:5">
      <c r="A5447" s="11">
        <v>2373</v>
      </c>
      <c r="B5447" s="11">
        <v>8</v>
      </c>
      <c r="C5447" t="s">
        <v>5664</v>
      </c>
      <c r="D5447" s="11" t="s">
        <v>4385</v>
      </c>
      <c r="E5447" t="s">
        <v>845</v>
      </c>
    </row>
    <row r="5448" spans="1:5">
      <c r="A5448" s="11">
        <v>641</v>
      </c>
      <c r="B5448" s="11">
        <v>219</v>
      </c>
      <c r="C5448" t="s">
        <v>5665</v>
      </c>
      <c r="D5448" s="11" t="s">
        <v>4224</v>
      </c>
      <c r="E5448" t="s">
        <v>766</v>
      </c>
    </row>
    <row r="5449" spans="1:5">
      <c r="A5449" s="11">
        <v>920</v>
      </c>
      <c r="B5449" s="11">
        <v>134</v>
      </c>
      <c r="C5449" t="s">
        <v>5666</v>
      </c>
      <c r="D5449" s="11" t="s">
        <v>4659</v>
      </c>
      <c r="E5449" t="s">
        <v>789</v>
      </c>
    </row>
    <row r="5450" spans="1:5">
      <c r="A5450" s="11">
        <v>1133</v>
      </c>
      <c r="B5450" s="11">
        <v>96</v>
      </c>
      <c r="C5450" t="s">
        <v>8675</v>
      </c>
      <c r="D5450" s="11" t="s">
        <v>1560</v>
      </c>
      <c r="E5450" t="s">
        <v>748</v>
      </c>
    </row>
    <row r="5451" spans="1:5">
      <c r="A5451" s="11">
        <v>2536</v>
      </c>
      <c r="B5451" s="11">
        <v>5</v>
      </c>
      <c r="C5451" t="s">
        <v>8676</v>
      </c>
      <c r="D5451" s="11" t="s">
        <v>4452</v>
      </c>
      <c r="E5451" t="s">
        <v>2213</v>
      </c>
    </row>
    <row r="5452" spans="1:5">
      <c r="A5452" s="11">
        <v>272</v>
      </c>
      <c r="B5452" s="11">
        <v>484</v>
      </c>
      <c r="C5452" t="s">
        <v>684</v>
      </c>
      <c r="D5452" s="11" t="s">
        <v>685</v>
      </c>
      <c r="E5452" t="s">
        <v>744</v>
      </c>
    </row>
    <row r="5453" spans="1:5">
      <c r="A5453" s="11">
        <v>2856</v>
      </c>
      <c r="B5453" s="11">
        <v>1</v>
      </c>
      <c r="C5453" t="s">
        <v>8677</v>
      </c>
      <c r="D5453" s="11" t="s">
        <v>2958</v>
      </c>
      <c r="E5453" t="s">
        <v>1599</v>
      </c>
    </row>
    <row r="5454" spans="1:5">
      <c r="A5454" s="11">
        <v>2954</v>
      </c>
      <c r="B5454" s="11">
        <v>0</v>
      </c>
      <c r="C5454" t="s">
        <v>8678</v>
      </c>
      <c r="D5454" s="11" t="s">
        <v>8679</v>
      </c>
      <c r="E5454" t="s">
        <v>128</v>
      </c>
    </row>
    <row r="5455" spans="1:5">
      <c r="A5455" s="11">
        <v>1023</v>
      </c>
      <c r="B5455" s="11">
        <v>114</v>
      </c>
      <c r="C5455" t="s">
        <v>5667</v>
      </c>
      <c r="D5455" s="11" t="s">
        <v>4590</v>
      </c>
      <c r="E5455" t="s">
        <v>128</v>
      </c>
    </row>
    <row r="5456" spans="1:5">
      <c r="A5456" s="11">
        <v>1894</v>
      </c>
      <c r="B5456" s="11">
        <v>27</v>
      </c>
      <c r="C5456" t="s">
        <v>12132</v>
      </c>
      <c r="D5456" s="11" t="s">
        <v>2406</v>
      </c>
      <c r="E5456" t="s">
        <v>1285</v>
      </c>
    </row>
    <row r="5457" spans="1:5">
      <c r="A5457" s="11">
        <v>1883</v>
      </c>
      <c r="B5457" s="11">
        <v>28</v>
      </c>
      <c r="C5457" t="s">
        <v>8680</v>
      </c>
      <c r="D5457" s="11" t="s">
        <v>5407</v>
      </c>
      <c r="E5457" t="s">
        <v>271</v>
      </c>
    </row>
    <row r="5458" spans="1:5">
      <c r="A5458" s="11">
        <v>174</v>
      </c>
      <c r="B5458" s="11">
        <v>669</v>
      </c>
      <c r="C5458" t="s">
        <v>5668</v>
      </c>
      <c r="D5458" s="11" t="s">
        <v>4818</v>
      </c>
      <c r="E5458" t="s">
        <v>268</v>
      </c>
    </row>
    <row r="5459" spans="1:5">
      <c r="A5459" s="11">
        <v>1266</v>
      </c>
      <c r="B5459" s="11">
        <v>80</v>
      </c>
      <c r="C5459" t="s">
        <v>5669</v>
      </c>
      <c r="D5459" s="11" t="s">
        <v>2137</v>
      </c>
      <c r="E5459" t="s">
        <v>132</v>
      </c>
    </row>
    <row r="5460" spans="1:5">
      <c r="A5460" s="11">
        <v>2536</v>
      </c>
      <c r="B5460" s="11">
        <v>5</v>
      </c>
      <c r="C5460" t="s">
        <v>8681</v>
      </c>
      <c r="D5460" s="11" t="s">
        <v>8682</v>
      </c>
      <c r="E5460" t="s">
        <v>1263</v>
      </c>
    </row>
    <row r="5461" spans="1:5">
      <c r="A5461" s="11">
        <v>2954</v>
      </c>
      <c r="B5461" s="11">
        <v>0</v>
      </c>
      <c r="C5461" t="s">
        <v>12133</v>
      </c>
      <c r="D5461" s="11" t="s">
        <v>11309</v>
      </c>
      <c r="E5461" t="s">
        <v>149</v>
      </c>
    </row>
    <row r="5462" spans="1:5">
      <c r="A5462" s="11">
        <v>2954</v>
      </c>
      <c r="B5462" s="11">
        <v>0</v>
      </c>
      <c r="C5462" t="s">
        <v>12134</v>
      </c>
      <c r="D5462" s="11" t="s">
        <v>4306</v>
      </c>
      <c r="E5462" t="s">
        <v>766</v>
      </c>
    </row>
    <row r="5463" spans="1:5">
      <c r="A5463" s="11">
        <v>900</v>
      </c>
      <c r="B5463" s="11">
        <v>138</v>
      </c>
      <c r="C5463" t="s">
        <v>12135</v>
      </c>
      <c r="D5463" s="11" t="s">
        <v>2459</v>
      </c>
      <c r="E5463" t="s">
        <v>136</v>
      </c>
    </row>
    <row r="5464" spans="1:5">
      <c r="A5464" s="11">
        <v>2954</v>
      </c>
      <c r="B5464" s="11">
        <v>0</v>
      </c>
      <c r="C5464" t="s">
        <v>5670</v>
      </c>
      <c r="D5464" s="11" t="s">
        <v>5671</v>
      </c>
      <c r="E5464" t="s">
        <v>130</v>
      </c>
    </row>
    <row r="5465" spans="1:5">
      <c r="A5465" s="11">
        <v>2954</v>
      </c>
      <c r="B5465" s="11">
        <v>0</v>
      </c>
      <c r="C5465" t="s">
        <v>12136</v>
      </c>
      <c r="D5465" s="11" t="s">
        <v>12137</v>
      </c>
      <c r="E5465" t="s">
        <v>1883</v>
      </c>
    </row>
    <row r="5466" spans="1:5">
      <c r="A5466" s="11">
        <v>1894</v>
      </c>
      <c r="B5466" s="11">
        <v>27</v>
      </c>
      <c r="C5466" t="s">
        <v>8683</v>
      </c>
      <c r="D5466" s="11" t="s">
        <v>3796</v>
      </c>
      <c r="E5466" t="s">
        <v>145</v>
      </c>
    </row>
    <row r="5467" spans="1:5">
      <c r="A5467" s="11">
        <v>2685</v>
      </c>
      <c r="B5467" s="11">
        <v>3</v>
      </c>
      <c r="C5467" t="s">
        <v>12138</v>
      </c>
      <c r="D5467" s="11" t="s">
        <v>2392</v>
      </c>
      <c r="E5467" t="s">
        <v>766</v>
      </c>
    </row>
    <row r="5468" spans="1:5">
      <c r="A5468" s="11">
        <v>1859</v>
      </c>
      <c r="B5468" s="11">
        <v>29</v>
      </c>
      <c r="C5468" t="s">
        <v>8684</v>
      </c>
      <c r="D5468" s="11" t="s">
        <v>7516</v>
      </c>
      <c r="E5468" t="s">
        <v>997</v>
      </c>
    </row>
    <row r="5469" spans="1:5">
      <c r="A5469" s="11">
        <v>573</v>
      </c>
      <c r="B5469" s="11">
        <v>247</v>
      </c>
      <c r="C5469" t="s">
        <v>5673</v>
      </c>
      <c r="D5469" s="11" t="s">
        <v>5674</v>
      </c>
      <c r="E5469" t="s">
        <v>997</v>
      </c>
    </row>
    <row r="5470" spans="1:5">
      <c r="A5470" s="11">
        <v>1579</v>
      </c>
      <c r="B5470" s="11">
        <v>50</v>
      </c>
      <c r="C5470" t="s">
        <v>5675</v>
      </c>
      <c r="D5470" s="11" t="s">
        <v>2573</v>
      </c>
      <c r="E5470" t="s">
        <v>1464</v>
      </c>
    </row>
    <row r="5471" spans="1:5">
      <c r="A5471" s="11">
        <v>2954</v>
      </c>
      <c r="B5471" s="11">
        <v>0</v>
      </c>
      <c r="C5471" t="s">
        <v>8685</v>
      </c>
      <c r="D5471" s="11" t="s">
        <v>2596</v>
      </c>
      <c r="E5471" t="s">
        <v>135</v>
      </c>
    </row>
    <row r="5472" spans="1:5">
      <c r="A5472" s="11">
        <v>2856</v>
      </c>
      <c r="B5472" s="11">
        <v>1</v>
      </c>
      <c r="C5472" t="s">
        <v>8686</v>
      </c>
      <c r="D5472" s="11" t="s">
        <v>4122</v>
      </c>
      <c r="E5472" t="s">
        <v>162</v>
      </c>
    </row>
    <row r="5473" spans="1:5">
      <c r="A5473" s="11">
        <v>589</v>
      </c>
      <c r="B5473" s="11">
        <v>240</v>
      </c>
      <c r="C5473" t="s">
        <v>5676</v>
      </c>
      <c r="D5473" s="11" t="s">
        <v>4721</v>
      </c>
      <c r="E5473" t="s">
        <v>145</v>
      </c>
    </row>
    <row r="5474" spans="1:5">
      <c r="A5474" s="11">
        <v>2954</v>
      </c>
      <c r="B5474" s="11">
        <v>0</v>
      </c>
      <c r="C5474" t="s">
        <v>12139</v>
      </c>
      <c r="D5474" s="11" t="s">
        <v>11895</v>
      </c>
      <c r="E5474" t="s">
        <v>1265</v>
      </c>
    </row>
    <row r="5475" spans="1:5">
      <c r="A5475" s="11">
        <v>1894</v>
      </c>
      <c r="B5475" s="11">
        <v>27</v>
      </c>
      <c r="C5475" t="s">
        <v>8687</v>
      </c>
      <c r="D5475" s="11" t="s">
        <v>5677</v>
      </c>
      <c r="E5475" t="s">
        <v>757</v>
      </c>
    </row>
    <row r="5476" spans="1:5">
      <c r="A5476" s="11">
        <v>2954</v>
      </c>
      <c r="B5476" s="11">
        <v>0</v>
      </c>
      <c r="C5476" t="s">
        <v>12140</v>
      </c>
      <c r="D5476" s="11" t="s">
        <v>12141</v>
      </c>
      <c r="E5476" t="s">
        <v>790</v>
      </c>
    </row>
    <row r="5477" spans="1:5">
      <c r="A5477" s="11">
        <v>1724</v>
      </c>
      <c r="B5477" s="11">
        <v>39</v>
      </c>
      <c r="C5477" t="s">
        <v>8688</v>
      </c>
      <c r="D5477" s="11" t="s">
        <v>3813</v>
      </c>
      <c r="E5477" t="s">
        <v>1471</v>
      </c>
    </row>
    <row r="5478" spans="1:5">
      <c r="A5478" s="11">
        <v>974</v>
      </c>
      <c r="B5478" s="11">
        <v>124</v>
      </c>
      <c r="C5478" t="s">
        <v>5678</v>
      </c>
      <c r="D5478" s="11" t="s">
        <v>3970</v>
      </c>
      <c r="E5478" t="s">
        <v>747</v>
      </c>
    </row>
    <row r="5479" spans="1:5">
      <c r="A5479" s="11">
        <v>1859</v>
      </c>
      <c r="B5479" s="11">
        <v>29</v>
      </c>
      <c r="C5479" t="s">
        <v>8689</v>
      </c>
      <c r="D5479" s="11" t="s">
        <v>8690</v>
      </c>
      <c r="E5479" t="s">
        <v>1131</v>
      </c>
    </row>
    <row r="5480" spans="1:5">
      <c r="A5480" s="11">
        <v>1736</v>
      </c>
      <c r="B5480" s="11">
        <v>38</v>
      </c>
      <c r="C5480" t="s">
        <v>5679</v>
      </c>
      <c r="D5480" s="11" t="s">
        <v>3422</v>
      </c>
      <c r="E5480" t="s">
        <v>122</v>
      </c>
    </row>
    <row r="5481" spans="1:5">
      <c r="A5481" s="11">
        <v>1391</v>
      </c>
      <c r="B5481" s="11">
        <v>68</v>
      </c>
      <c r="C5481" t="s">
        <v>8691</v>
      </c>
      <c r="D5481" s="11" t="s">
        <v>6275</v>
      </c>
      <c r="E5481" t="s">
        <v>130</v>
      </c>
    </row>
    <row r="5482" spans="1:5">
      <c r="A5482" s="11">
        <v>437</v>
      </c>
      <c r="B5482" s="11">
        <v>323</v>
      </c>
      <c r="C5482" t="s">
        <v>5680</v>
      </c>
      <c r="D5482" s="11" t="s">
        <v>4388</v>
      </c>
      <c r="E5482" t="s">
        <v>757</v>
      </c>
    </row>
    <row r="5483" spans="1:5">
      <c r="A5483" s="11">
        <v>1894</v>
      </c>
      <c r="B5483" s="11">
        <v>27</v>
      </c>
      <c r="C5483" t="s">
        <v>5681</v>
      </c>
      <c r="D5483" s="11" t="s">
        <v>5682</v>
      </c>
      <c r="E5483" t="s">
        <v>123</v>
      </c>
    </row>
    <row r="5484" spans="1:5">
      <c r="A5484" s="11">
        <v>67</v>
      </c>
      <c r="B5484" s="11">
        <v>1196</v>
      </c>
      <c r="C5484" t="s">
        <v>729</v>
      </c>
      <c r="D5484" s="11" t="s">
        <v>700</v>
      </c>
      <c r="E5484" t="s">
        <v>993</v>
      </c>
    </row>
    <row r="5485" spans="1:5">
      <c r="A5485" s="11">
        <v>1491</v>
      </c>
      <c r="B5485" s="11">
        <v>58</v>
      </c>
      <c r="C5485" t="s">
        <v>5683</v>
      </c>
      <c r="D5485" s="11" t="s">
        <v>5684</v>
      </c>
      <c r="E5485" t="s">
        <v>996</v>
      </c>
    </row>
    <row r="5486" spans="1:5">
      <c r="A5486" s="11">
        <v>589</v>
      </c>
      <c r="B5486" s="11">
        <v>240</v>
      </c>
      <c r="C5486" t="s">
        <v>5685</v>
      </c>
      <c r="D5486" s="11" t="s">
        <v>1740</v>
      </c>
      <c r="E5486" t="s">
        <v>790</v>
      </c>
    </row>
    <row r="5487" spans="1:5">
      <c r="A5487" s="11">
        <v>1501</v>
      </c>
      <c r="B5487" s="11">
        <v>57</v>
      </c>
      <c r="C5487" t="s">
        <v>5686</v>
      </c>
      <c r="D5487" s="11" t="s">
        <v>5687</v>
      </c>
      <c r="E5487" t="s">
        <v>814</v>
      </c>
    </row>
    <row r="5488" spans="1:5">
      <c r="A5488" s="11">
        <v>2236</v>
      </c>
      <c r="B5488" s="11">
        <v>12</v>
      </c>
      <c r="C5488" t="s">
        <v>5688</v>
      </c>
      <c r="D5488" s="11" t="s">
        <v>3781</v>
      </c>
      <c r="E5488" t="s">
        <v>122</v>
      </c>
    </row>
    <row r="5489" spans="1:5">
      <c r="A5489" s="11">
        <v>241</v>
      </c>
      <c r="B5489" s="11">
        <v>523</v>
      </c>
      <c r="C5489" t="s">
        <v>1412</v>
      </c>
      <c r="D5489" s="11" t="s">
        <v>473</v>
      </c>
      <c r="E5489" t="s">
        <v>162</v>
      </c>
    </row>
    <row r="5490" spans="1:5">
      <c r="A5490" s="11">
        <v>1779</v>
      </c>
      <c r="B5490" s="11">
        <v>34</v>
      </c>
      <c r="C5490" t="s">
        <v>8692</v>
      </c>
      <c r="D5490" s="11" t="s">
        <v>5178</v>
      </c>
      <c r="E5490" t="s">
        <v>851</v>
      </c>
    </row>
    <row r="5491" spans="1:5">
      <c r="A5491" s="11">
        <v>1404</v>
      </c>
      <c r="B5491" s="11">
        <v>67</v>
      </c>
      <c r="C5491" t="s">
        <v>5689</v>
      </c>
      <c r="D5491" s="11" t="s">
        <v>3285</v>
      </c>
      <c r="E5491" t="s">
        <v>757</v>
      </c>
    </row>
    <row r="5492" spans="1:5">
      <c r="A5492" s="11">
        <v>2954</v>
      </c>
      <c r="B5492" s="11">
        <v>0</v>
      </c>
      <c r="C5492" t="s">
        <v>12142</v>
      </c>
      <c r="D5492" s="11" t="s">
        <v>6206</v>
      </c>
      <c r="E5492" t="s">
        <v>1880</v>
      </c>
    </row>
    <row r="5493" spans="1:5">
      <c r="A5493" s="11">
        <v>1679</v>
      </c>
      <c r="B5493" s="11">
        <v>42</v>
      </c>
      <c r="C5493" t="s">
        <v>8693</v>
      </c>
      <c r="D5493" s="11" t="s">
        <v>2517</v>
      </c>
      <c r="E5493" t="s">
        <v>814</v>
      </c>
    </row>
    <row r="5494" spans="1:5">
      <c r="A5494" s="11">
        <v>2685</v>
      </c>
      <c r="B5494" s="11">
        <v>3</v>
      </c>
      <c r="C5494" t="s">
        <v>12143</v>
      </c>
      <c r="D5494" s="11" t="s">
        <v>9319</v>
      </c>
      <c r="E5494" t="s">
        <v>124</v>
      </c>
    </row>
    <row r="5495" spans="1:5">
      <c r="A5495" s="11">
        <v>2954</v>
      </c>
      <c r="B5495" s="11">
        <v>0</v>
      </c>
      <c r="C5495" t="s">
        <v>12144</v>
      </c>
      <c r="D5495" s="11" t="s">
        <v>11220</v>
      </c>
      <c r="E5495" t="s">
        <v>307</v>
      </c>
    </row>
    <row r="5496" spans="1:5">
      <c r="A5496" s="11">
        <v>2373</v>
      </c>
      <c r="B5496" s="11">
        <v>8</v>
      </c>
      <c r="C5496" t="s">
        <v>8694</v>
      </c>
      <c r="D5496" s="11" t="s">
        <v>8695</v>
      </c>
      <c r="E5496" t="s">
        <v>710</v>
      </c>
    </row>
    <row r="5497" spans="1:5">
      <c r="A5497" s="11">
        <v>2536</v>
      </c>
      <c r="B5497" s="11">
        <v>5</v>
      </c>
      <c r="C5497" t="s">
        <v>8696</v>
      </c>
      <c r="D5497" s="11" t="s">
        <v>3203</v>
      </c>
      <c r="E5497" t="s">
        <v>128</v>
      </c>
    </row>
    <row r="5498" spans="1:5">
      <c r="A5498" s="11">
        <v>2685</v>
      </c>
      <c r="B5498" s="11">
        <v>3</v>
      </c>
      <c r="C5498" t="s">
        <v>12145</v>
      </c>
      <c r="D5498" s="11" t="s">
        <v>5562</v>
      </c>
      <c r="E5498" t="s">
        <v>749</v>
      </c>
    </row>
    <row r="5499" spans="1:5">
      <c r="A5499" s="11">
        <v>908</v>
      </c>
      <c r="B5499" s="11">
        <v>137</v>
      </c>
      <c r="C5499" t="s">
        <v>5691</v>
      </c>
      <c r="D5499" s="11" t="s">
        <v>5409</v>
      </c>
      <c r="E5499" t="s">
        <v>128</v>
      </c>
    </row>
    <row r="5500" spans="1:5">
      <c r="A5500" s="11">
        <v>2954</v>
      </c>
      <c r="B5500" s="11">
        <v>0</v>
      </c>
      <c r="C5500" t="s">
        <v>12146</v>
      </c>
      <c r="D5500" s="11" t="s">
        <v>5765</v>
      </c>
      <c r="E5500" t="s">
        <v>757</v>
      </c>
    </row>
    <row r="5501" spans="1:5">
      <c r="A5501" s="11">
        <v>1243</v>
      </c>
      <c r="B5501" s="11">
        <v>83</v>
      </c>
      <c r="C5501" t="s">
        <v>12147</v>
      </c>
      <c r="D5501" s="11" t="s">
        <v>2573</v>
      </c>
      <c r="E5501" t="s">
        <v>2213</v>
      </c>
    </row>
    <row r="5502" spans="1:5">
      <c r="A5502" s="11">
        <v>1194</v>
      </c>
      <c r="B5502" s="11">
        <v>89</v>
      </c>
      <c r="C5502" t="s">
        <v>5692</v>
      </c>
      <c r="D5502" s="11" t="s">
        <v>4891</v>
      </c>
      <c r="E5502" t="s">
        <v>997</v>
      </c>
    </row>
    <row r="5503" spans="1:5">
      <c r="A5503" s="11">
        <v>2954</v>
      </c>
      <c r="B5503" s="11">
        <v>0</v>
      </c>
      <c r="C5503" t="s">
        <v>12148</v>
      </c>
      <c r="D5503" s="11" t="s">
        <v>8822</v>
      </c>
      <c r="E5503" t="s">
        <v>124</v>
      </c>
    </row>
    <row r="5504" spans="1:5">
      <c r="A5504" s="11">
        <v>329</v>
      </c>
      <c r="B5504" s="11">
        <v>427</v>
      </c>
      <c r="C5504" t="s">
        <v>8697</v>
      </c>
      <c r="D5504" s="11" t="s">
        <v>551</v>
      </c>
      <c r="E5504" t="s">
        <v>741</v>
      </c>
    </row>
    <row r="5505" spans="1:5">
      <c r="A5505" s="11">
        <v>2954</v>
      </c>
      <c r="B5505" s="11">
        <v>0</v>
      </c>
      <c r="C5505" t="s">
        <v>12149</v>
      </c>
      <c r="D5505" s="11" t="s">
        <v>3342</v>
      </c>
      <c r="E5505" t="s">
        <v>130</v>
      </c>
    </row>
    <row r="5506" spans="1:5">
      <c r="A5506" s="11">
        <v>2954</v>
      </c>
      <c r="B5506" s="11">
        <v>0</v>
      </c>
      <c r="C5506" t="s">
        <v>5693</v>
      </c>
      <c r="D5506" s="11" t="s">
        <v>5694</v>
      </c>
      <c r="E5506" t="s">
        <v>122</v>
      </c>
    </row>
    <row r="5507" spans="1:5">
      <c r="A5507" s="11">
        <v>1558</v>
      </c>
      <c r="B5507" s="11">
        <v>52</v>
      </c>
      <c r="C5507" t="s">
        <v>5695</v>
      </c>
      <c r="D5507" s="11" t="s">
        <v>5696</v>
      </c>
      <c r="E5507" t="s">
        <v>1002</v>
      </c>
    </row>
    <row r="5508" spans="1:5">
      <c r="A5508" s="11">
        <v>1053</v>
      </c>
      <c r="B5508" s="11">
        <v>109</v>
      </c>
      <c r="C5508" t="s">
        <v>5697</v>
      </c>
      <c r="D5508" s="11" t="s">
        <v>5698</v>
      </c>
      <c r="E5508" t="s">
        <v>135</v>
      </c>
    </row>
    <row r="5509" spans="1:5">
      <c r="A5509" s="11">
        <v>2613</v>
      </c>
      <c r="B5509" s="11">
        <v>4</v>
      </c>
      <c r="C5509" t="s">
        <v>12150</v>
      </c>
      <c r="D5509" s="11" t="s">
        <v>6170</v>
      </c>
      <c r="E5509" t="s">
        <v>758</v>
      </c>
    </row>
    <row r="5510" spans="1:5">
      <c r="A5510" s="11">
        <v>386</v>
      </c>
      <c r="B5510" s="11">
        <v>367</v>
      </c>
      <c r="C5510" t="s">
        <v>5699</v>
      </c>
      <c r="D5510" s="11" t="s">
        <v>4532</v>
      </c>
      <c r="E5510" t="s">
        <v>128</v>
      </c>
    </row>
    <row r="5511" spans="1:5">
      <c r="A5511" s="11">
        <v>426</v>
      </c>
      <c r="B5511" s="11">
        <v>329</v>
      </c>
      <c r="C5511" t="s">
        <v>5700</v>
      </c>
      <c r="D5511" s="11" t="s">
        <v>576</v>
      </c>
      <c r="E5511" t="s">
        <v>135</v>
      </c>
    </row>
    <row r="5512" spans="1:5">
      <c r="A5512" s="11">
        <v>1779</v>
      </c>
      <c r="B5512" s="11">
        <v>34</v>
      </c>
      <c r="C5512" t="s">
        <v>5701</v>
      </c>
      <c r="D5512" s="11" t="s">
        <v>5702</v>
      </c>
      <c r="E5512" t="s">
        <v>135</v>
      </c>
    </row>
    <row r="5513" spans="1:5">
      <c r="A5513" s="11">
        <v>1859</v>
      </c>
      <c r="B5513" s="11">
        <v>29</v>
      </c>
      <c r="C5513" t="s">
        <v>5703</v>
      </c>
      <c r="D5513" s="11" t="s">
        <v>4882</v>
      </c>
      <c r="E5513" t="s">
        <v>139</v>
      </c>
    </row>
    <row r="5514" spans="1:5">
      <c r="A5514" s="11">
        <v>2000</v>
      </c>
      <c r="B5514" s="11">
        <v>21</v>
      </c>
      <c r="C5514" t="s">
        <v>8698</v>
      </c>
      <c r="D5514" s="11" t="s">
        <v>2199</v>
      </c>
      <c r="E5514" t="s">
        <v>130</v>
      </c>
    </row>
    <row r="5515" spans="1:5">
      <c r="A5515" s="11">
        <v>2685</v>
      </c>
      <c r="B5515" s="11">
        <v>3</v>
      </c>
      <c r="C5515" t="s">
        <v>12151</v>
      </c>
      <c r="D5515" s="11" t="s">
        <v>9230</v>
      </c>
      <c r="E5515" t="s">
        <v>2489</v>
      </c>
    </row>
    <row r="5516" spans="1:5">
      <c r="A5516" s="11">
        <v>1859</v>
      </c>
      <c r="B5516" s="11">
        <v>29</v>
      </c>
      <c r="C5516" t="s">
        <v>5704</v>
      </c>
      <c r="D5516" s="11" t="s">
        <v>5705</v>
      </c>
      <c r="E5516" t="s">
        <v>128</v>
      </c>
    </row>
    <row r="5517" spans="1:5">
      <c r="A5517" s="11">
        <v>2856</v>
      </c>
      <c r="B5517" s="11">
        <v>1</v>
      </c>
      <c r="C5517" t="s">
        <v>12152</v>
      </c>
      <c r="D5517" s="11" t="s">
        <v>2944</v>
      </c>
      <c r="E5517" t="s">
        <v>12153</v>
      </c>
    </row>
    <row r="5518" spans="1:5">
      <c r="A5518" s="11">
        <v>587</v>
      </c>
      <c r="B5518" s="11">
        <v>241</v>
      </c>
      <c r="C5518" t="s">
        <v>5706</v>
      </c>
      <c r="D5518" s="11" t="s">
        <v>3700</v>
      </c>
      <c r="E5518" t="s">
        <v>758</v>
      </c>
    </row>
    <row r="5519" spans="1:5">
      <c r="A5519" s="11">
        <v>2954</v>
      </c>
      <c r="B5519" s="11">
        <v>0</v>
      </c>
      <c r="C5519" t="s">
        <v>5706</v>
      </c>
      <c r="D5519" s="11" t="s">
        <v>4269</v>
      </c>
      <c r="E5519" t="s">
        <v>12154</v>
      </c>
    </row>
    <row r="5520" spans="1:5">
      <c r="A5520" s="11">
        <v>561</v>
      </c>
      <c r="B5520" s="11">
        <v>252</v>
      </c>
      <c r="C5520" t="s">
        <v>5707</v>
      </c>
      <c r="D5520" s="11" t="s">
        <v>2670</v>
      </c>
      <c r="E5520" t="s">
        <v>724</v>
      </c>
    </row>
    <row r="5521" spans="1:5">
      <c r="A5521" s="11">
        <v>2954</v>
      </c>
      <c r="B5521" s="11">
        <v>0</v>
      </c>
      <c r="C5521" t="s">
        <v>12155</v>
      </c>
      <c r="D5521" s="11" t="s">
        <v>2665</v>
      </c>
      <c r="E5521" t="s">
        <v>710</v>
      </c>
    </row>
    <row r="5522" spans="1:5">
      <c r="A5522" s="11">
        <v>837</v>
      </c>
      <c r="B5522" s="11">
        <v>154</v>
      </c>
      <c r="C5522" t="s">
        <v>5708</v>
      </c>
      <c r="D5522" s="11" t="s">
        <v>2002</v>
      </c>
      <c r="E5522" t="s">
        <v>122</v>
      </c>
    </row>
    <row r="5523" spans="1:5">
      <c r="A5523" s="11">
        <v>1946</v>
      </c>
      <c r="B5523" s="11">
        <v>24</v>
      </c>
      <c r="C5523" t="s">
        <v>12156</v>
      </c>
      <c r="D5523" s="11" t="s">
        <v>6206</v>
      </c>
      <c r="E5523" t="s">
        <v>3453</v>
      </c>
    </row>
    <row r="5524" spans="1:5">
      <c r="A5524" s="11">
        <v>1765</v>
      </c>
      <c r="B5524" s="11">
        <v>35</v>
      </c>
      <c r="C5524" t="s">
        <v>5709</v>
      </c>
      <c r="D5524" s="11" t="s">
        <v>3354</v>
      </c>
      <c r="E5524" t="s">
        <v>138</v>
      </c>
    </row>
    <row r="5525" spans="1:5">
      <c r="A5525" s="11">
        <v>1765</v>
      </c>
      <c r="B5525" s="11">
        <v>35</v>
      </c>
      <c r="C5525" t="s">
        <v>8699</v>
      </c>
      <c r="D5525" s="11" t="s">
        <v>3501</v>
      </c>
      <c r="E5525" t="s">
        <v>2919</v>
      </c>
    </row>
    <row r="5526" spans="1:5">
      <c r="A5526" s="11">
        <v>2954</v>
      </c>
      <c r="B5526" s="11">
        <v>0</v>
      </c>
      <c r="C5526" t="s">
        <v>12157</v>
      </c>
      <c r="D5526" s="11" t="s">
        <v>12158</v>
      </c>
      <c r="E5526" t="s">
        <v>887</v>
      </c>
    </row>
    <row r="5527" spans="1:5">
      <c r="A5527" s="11">
        <v>353</v>
      </c>
      <c r="B5527" s="11">
        <v>402</v>
      </c>
      <c r="C5527" t="s">
        <v>1413</v>
      </c>
      <c r="D5527" s="11" t="s">
        <v>1414</v>
      </c>
      <c r="E5527" t="s">
        <v>238</v>
      </c>
    </row>
    <row r="5528" spans="1:5">
      <c r="A5528" s="11">
        <v>2954</v>
      </c>
      <c r="B5528" s="11">
        <v>0</v>
      </c>
      <c r="C5528" t="s">
        <v>5710</v>
      </c>
      <c r="D5528" s="11" t="s">
        <v>2646</v>
      </c>
      <c r="E5528" t="s">
        <v>130</v>
      </c>
    </row>
    <row r="5529" spans="1:5">
      <c r="A5529" s="11">
        <v>396</v>
      </c>
      <c r="B5529" s="11">
        <v>351</v>
      </c>
      <c r="C5529" t="s">
        <v>1964</v>
      </c>
      <c r="D5529" s="11" t="s">
        <v>2946</v>
      </c>
      <c r="E5529" t="s">
        <v>130</v>
      </c>
    </row>
    <row r="5530" spans="1:5">
      <c r="A5530" s="11">
        <v>554</v>
      </c>
      <c r="B5530" s="11">
        <v>254</v>
      </c>
      <c r="C5530" t="s">
        <v>5711</v>
      </c>
      <c r="D5530" s="11" t="s">
        <v>1663</v>
      </c>
      <c r="E5530" t="s">
        <v>1107</v>
      </c>
    </row>
    <row r="5531" spans="1:5">
      <c r="A5531" s="11">
        <v>2856</v>
      </c>
      <c r="B5531" s="11">
        <v>1</v>
      </c>
      <c r="C5531" t="s">
        <v>8700</v>
      </c>
      <c r="D5531" s="11" t="s">
        <v>2285</v>
      </c>
      <c r="E5531" t="s">
        <v>169</v>
      </c>
    </row>
    <row r="5532" spans="1:5">
      <c r="A5532" s="11">
        <v>1145</v>
      </c>
      <c r="B5532" s="11">
        <v>94</v>
      </c>
      <c r="C5532" t="s">
        <v>5712</v>
      </c>
      <c r="D5532" s="11" t="s">
        <v>5713</v>
      </c>
      <c r="E5532" t="s">
        <v>130</v>
      </c>
    </row>
    <row r="5533" spans="1:5">
      <c r="A5533" s="11">
        <v>2262</v>
      </c>
      <c r="B5533" s="11">
        <v>11</v>
      </c>
      <c r="C5533" t="s">
        <v>8701</v>
      </c>
      <c r="D5533" s="11" t="s">
        <v>6873</v>
      </c>
      <c r="E5533" t="s">
        <v>449</v>
      </c>
    </row>
    <row r="5534" spans="1:5">
      <c r="A5534" s="11">
        <v>847</v>
      </c>
      <c r="B5534" s="11">
        <v>151</v>
      </c>
      <c r="C5534" t="s">
        <v>5714</v>
      </c>
      <c r="D5534" s="11" t="s">
        <v>3249</v>
      </c>
      <c r="E5534" t="s">
        <v>745</v>
      </c>
    </row>
    <row r="5535" spans="1:5">
      <c r="A5535" s="11">
        <v>2421</v>
      </c>
      <c r="B5535" s="11">
        <v>7</v>
      </c>
      <c r="C5535" t="s">
        <v>12159</v>
      </c>
      <c r="D5535" s="11" t="s">
        <v>5822</v>
      </c>
      <c r="E5535" t="s">
        <v>751</v>
      </c>
    </row>
    <row r="5536" spans="1:5">
      <c r="A5536" s="11">
        <v>2954</v>
      </c>
      <c r="B5536" s="11">
        <v>0</v>
      </c>
      <c r="C5536" t="s">
        <v>5715</v>
      </c>
      <c r="D5536" s="11" t="s">
        <v>2646</v>
      </c>
      <c r="E5536" t="s">
        <v>2312</v>
      </c>
    </row>
    <row r="5537" spans="1:5">
      <c r="A5537" s="11">
        <v>2028</v>
      </c>
      <c r="B5537" s="11">
        <v>20</v>
      </c>
      <c r="C5537" t="s">
        <v>8702</v>
      </c>
      <c r="D5537" s="11" t="s">
        <v>2770</v>
      </c>
      <c r="E5537" t="s">
        <v>2703</v>
      </c>
    </row>
    <row r="5538" spans="1:5">
      <c r="A5538" s="11">
        <v>392</v>
      </c>
      <c r="B5538" s="11">
        <v>355</v>
      </c>
      <c r="C5538" t="s">
        <v>5716</v>
      </c>
      <c r="D5538" s="11" t="s">
        <v>360</v>
      </c>
      <c r="E5538" t="s">
        <v>743</v>
      </c>
    </row>
    <row r="5539" spans="1:5">
      <c r="A5539" s="11">
        <v>2954</v>
      </c>
      <c r="B5539" s="11">
        <v>0</v>
      </c>
      <c r="C5539" t="s">
        <v>12160</v>
      </c>
      <c r="D5539" s="11" t="s">
        <v>3055</v>
      </c>
      <c r="E5539" t="s">
        <v>130</v>
      </c>
    </row>
    <row r="5540" spans="1:5">
      <c r="A5540" s="11">
        <v>64</v>
      </c>
      <c r="B5540" s="11">
        <v>1217</v>
      </c>
      <c r="C5540" t="s">
        <v>5717</v>
      </c>
      <c r="D5540" s="11" t="s">
        <v>3344</v>
      </c>
      <c r="E5540" t="s">
        <v>122</v>
      </c>
    </row>
    <row r="5541" spans="1:5">
      <c r="A5541" s="11">
        <v>2954</v>
      </c>
      <c r="B5541" s="11">
        <v>0</v>
      </c>
      <c r="C5541" t="s">
        <v>12161</v>
      </c>
      <c r="D5541" s="11" t="s">
        <v>11996</v>
      </c>
      <c r="E5541" t="s">
        <v>758</v>
      </c>
    </row>
    <row r="5542" spans="1:5">
      <c r="A5542" s="11">
        <v>1716</v>
      </c>
      <c r="B5542" s="11">
        <v>40</v>
      </c>
      <c r="C5542" t="s">
        <v>5718</v>
      </c>
      <c r="D5542" s="11" t="s">
        <v>2299</v>
      </c>
      <c r="E5542" t="s">
        <v>138</v>
      </c>
    </row>
    <row r="5543" spans="1:5">
      <c r="A5543" s="11">
        <v>312</v>
      </c>
      <c r="B5543" s="11">
        <v>448</v>
      </c>
      <c r="C5543" t="s">
        <v>5719</v>
      </c>
      <c r="D5543" s="11" t="s">
        <v>5720</v>
      </c>
      <c r="E5543" t="s">
        <v>122</v>
      </c>
    </row>
    <row r="5544" spans="1:5">
      <c r="A5544" s="11">
        <v>114</v>
      </c>
      <c r="B5544" s="11">
        <v>900</v>
      </c>
      <c r="C5544" t="s">
        <v>1415</v>
      </c>
      <c r="D5544" s="11" t="s">
        <v>1416</v>
      </c>
      <c r="E5544" t="s">
        <v>122</v>
      </c>
    </row>
    <row r="5545" spans="1:5">
      <c r="A5545" s="11">
        <v>2954</v>
      </c>
      <c r="B5545" s="11">
        <v>0</v>
      </c>
      <c r="C5545" t="s">
        <v>8703</v>
      </c>
      <c r="D5545" s="11" t="s">
        <v>5578</v>
      </c>
      <c r="E5545" t="s">
        <v>267</v>
      </c>
    </row>
    <row r="5546" spans="1:5">
      <c r="A5546" s="11">
        <v>2954</v>
      </c>
      <c r="B5546" s="11">
        <v>0</v>
      </c>
      <c r="C5546" t="s">
        <v>5721</v>
      </c>
      <c r="D5546" s="11" t="s">
        <v>2667</v>
      </c>
      <c r="E5546" t="s">
        <v>122</v>
      </c>
    </row>
    <row r="5547" spans="1:5">
      <c r="A5547" s="11">
        <v>2094</v>
      </c>
      <c r="B5547" s="11">
        <v>17</v>
      </c>
      <c r="C5547" t="s">
        <v>12162</v>
      </c>
      <c r="D5547" s="11" t="s">
        <v>8188</v>
      </c>
      <c r="E5547" t="s">
        <v>749</v>
      </c>
    </row>
    <row r="5548" spans="1:5">
      <c r="A5548" s="11">
        <v>1859</v>
      </c>
      <c r="B5548" s="11">
        <v>29</v>
      </c>
      <c r="C5548" t="s">
        <v>8704</v>
      </c>
      <c r="D5548" s="11" t="s">
        <v>7516</v>
      </c>
      <c r="E5548" t="s">
        <v>8348</v>
      </c>
    </row>
    <row r="5549" spans="1:5">
      <c r="A5549" s="11">
        <v>2049</v>
      </c>
      <c r="B5549" s="11">
        <v>19</v>
      </c>
      <c r="C5549" t="s">
        <v>8705</v>
      </c>
      <c r="D5549" s="11" t="s">
        <v>7091</v>
      </c>
      <c r="E5549" t="s">
        <v>138</v>
      </c>
    </row>
    <row r="5550" spans="1:5">
      <c r="A5550" s="11">
        <v>1306</v>
      </c>
      <c r="B5550" s="11">
        <v>76</v>
      </c>
      <c r="C5550" t="s">
        <v>12163</v>
      </c>
      <c r="D5550" s="11" t="s">
        <v>4965</v>
      </c>
      <c r="E5550" t="s">
        <v>978</v>
      </c>
    </row>
    <row r="5551" spans="1:5">
      <c r="A5551" s="11">
        <v>2685</v>
      </c>
      <c r="B5551" s="11">
        <v>3</v>
      </c>
      <c r="C5551" t="s">
        <v>12164</v>
      </c>
      <c r="D5551" s="11" t="s">
        <v>4752</v>
      </c>
      <c r="E5551" t="s">
        <v>978</v>
      </c>
    </row>
    <row r="5552" spans="1:5">
      <c r="A5552" s="11">
        <v>2536</v>
      </c>
      <c r="B5552" s="11">
        <v>5</v>
      </c>
      <c r="C5552" t="s">
        <v>8706</v>
      </c>
      <c r="D5552" s="11" t="s">
        <v>8707</v>
      </c>
      <c r="E5552" t="s">
        <v>1172</v>
      </c>
    </row>
    <row r="5553" spans="1:5">
      <c r="A5553" s="11">
        <v>2954</v>
      </c>
      <c r="B5553" s="11">
        <v>0</v>
      </c>
      <c r="C5553" t="s">
        <v>8708</v>
      </c>
      <c r="D5553" s="11" t="s">
        <v>4659</v>
      </c>
      <c r="E5553" t="s">
        <v>757</v>
      </c>
    </row>
    <row r="5554" spans="1:5">
      <c r="A5554" s="11">
        <v>20</v>
      </c>
      <c r="B5554" s="11">
        <v>1724</v>
      </c>
      <c r="C5554" t="s">
        <v>12165</v>
      </c>
      <c r="D5554" s="11" t="s">
        <v>1417</v>
      </c>
      <c r="E5554" t="s">
        <v>124</v>
      </c>
    </row>
    <row r="5555" spans="1:5">
      <c r="A5555" s="11">
        <v>2954</v>
      </c>
      <c r="B5555" s="11">
        <v>0</v>
      </c>
      <c r="C5555" t="s">
        <v>8709</v>
      </c>
      <c r="D5555" s="11" t="s">
        <v>6889</v>
      </c>
      <c r="E5555" t="s">
        <v>124</v>
      </c>
    </row>
    <row r="5556" spans="1:5">
      <c r="A5556" s="11">
        <v>1927</v>
      </c>
      <c r="B5556" s="11">
        <v>25</v>
      </c>
      <c r="C5556" t="s">
        <v>12166</v>
      </c>
      <c r="D5556" s="11" t="s">
        <v>4429</v>
      </c>
      <c r="E5556" t="s">
        <v>2746</v>
      </c>
    </row>
    <row r="5557" spans="1:5">
      <c r="A5557" s="11">
        <v>2421</v>
      </c>
      <c r="B5557" s="11">
        <v>7</v>
      </c>
      <c r="C5557" t="s">
        <v>8710</v>
      </c>
      <c r="D5557" s="11" t="s">
        <v>3090</v>
      </c>
      <c r="E5557" t="s">
        <v>1083</v>
      </c>
    </row>
    <row r="5558" spans="1:5">
      <c r="A5558" s="11">
        <v>472</v>
      </c>
      <c r="B5558" s="11">
        <v>301</v>
      </c>
      <c r="C5558" t="s">
        <v>5722</v>
      </c>
      <c r="D5558" s="11" t="s">
        <v>1004</v>
      </c>
      <c r="E5558" t="s">
        <v>122</v>
      </c>
    </row>
    <row r="5559" spans="1:5">
      <c r="A5559" s="11">
        <v>2954</v>
      </c>
      <c r="B5559" s="11">
        <v>0</v>
      </c>
      <c r="C5559" t="s">
        <v>8712</v>
      </c>
      <c r="D5559" s="11" t="s">
        <v>5824</v>
      </c>
      <c r="E5559" t="s">
        <v>1083</v>
      </c>
    </row>
    <row r="5560" spans="1:5">
      <c r="A5560" s="11">
        <v>2954</v>
      </c>
      <c r="B5560" s="11">
        <v>0</v>
      </c>
      <c r="C5560" t="s">
        <v>12167</v>
      </c>
      <c r="D5560" s="11" t="s">
        <v>3325</v>
      </c>
      <c r="E5560" t="s">
        <v>1077</v>
      </c>
    </row>
    <row r="5561" spans="1:5">
      <c r="A5561" s="11">
        <v>2318</v>
      </c>
      <c r="B5561" s="11">
        <v>9</v>
      </c>
      <c r="C5561" t="s">
        <v>8713</v>
      </c>
      <c r="D5561" s="11" t="s">
        <v>4510</v>
      </c>
      <c r="E5561" t="s">
        <v>128</v>
      </c>
    </row>
    <row r="5562" spans="1:5">
      <c r="A5562" s="11">
        <v>2289</v>
      </c>
      <c r="B5562" s="11">
        <v>10</v>
      </c>
      <c r="C5562" t="s">
        <v>12168</v>
      </c>
      <c r="D5562" s="11" t="s">
        <v>6363</v>
      </c>
      <c r="E5562" t="s">
        <v>2489</v>
      </c>
    </row>
    <row r="5563" spans="1:5">
      <c r="A5563" s="11">
        <v>387</v>
      </c>
      <c r="B5563" s="11">
        <v>361</v>
      </c>
      <c r="C5563" t="s">
        <v>314</v>
      </c>
      <c r="D5563" s="11" t="s">
        <v>678</v>
      </c>
      <c r="E5563" t="s">
        <v>757</v>
      </c>
    </row>
    <row r="5564" spans="1:5">
      <c r="A5564" s="11">
        <v>2753</v>
      </c>
      <c r="B5564" s="11">
        <v>2</v>
      </c>
      <c r="C5564" t="s">
        <v>12169</v>
      </c>
      <c r="D5564" s="11" t="s">
        <v>7091</v>
      </c>
      <c r="E5564" t="s">
        <v>9558</v>
      </c>
    </row>
    <row r="5565" spans="1:5">
      <c r="A5565" s="11">
        <v>2472</v>
      </c>
      <c r="B5565" s="11">
        <v>6</v>
      </c>
      <c r="C5565" t="s">
        <v>12170</v>
      </c>
      <c r="D5565" s="11" t="s">
        <v>7677</v>
      </c>
      <c r="E5565" t="s">
        <v>814</v>
      </c>
    </row>
    <row r="5566" spans="1:5">
      <c r="A5566" s="11">
        <v>935</v>
      </c>
      <c r="B5566" s="11">
        <v>131</v>
      </c>
      <c r="C5566" t="s">
        <v>5723</v>
      </c>
      <c r="D5566" s="11" t="s">
        <v>2308</v>
      </c>
      <c r="E5566" t="s">
        <v>122</v>
      </c>
    </row>
    <row r="5567" spans="1:5">
      <c r="A5567" s="11">
        <v>963</v>
      </c>
      <c r="B5567" s="11">
        <v>126</v>
      </c>
      <c r="C5567" t="s">
        <v>5724</v>
      </c>
      <c r="D5567" s="11" t="s">
        <v>3669</v>
      </c>
      <c r="E5567" t="s">
        <v>2489</v>
      </c>
    </row>
    <row r="5568" spans="1:5">
      <c r="A5568" s="11">
        <v>1491</v>
      </c>
      <c r="B5568" s="11">
        <v>58</v>
      </c>
      <c r="C5568" t="s">
        <v>5725</v>
      </c>
      <c r="D5568" s="11" t="s">
        <v>5726</v>
      </c>
      <c r="E5568" t="s">
        <v>123</v>
      </c>
    </row>
    <row r="5569" spans="1:5">
      <c r="A5569" s="11">
        <v>1787</v>
      </c>
      <c r="B5569" s="11">
        <v>33</v>
      </c>
      <c r="C5569" t="s">
        <v>5725</v>
      </c>
      <c r="D5569" s="11" t="s">
        <v>3923</v>
      </c>
      <c r="E5569" t="s">
        <v>145</v>
      </c>
    </row>
    <row r="5570" spans="1:5">
      <c r="A5570" s="11">
        <v>2318</v>
      </c>
      <c r="B5570" s="11">
        <v>9</v>
      </c>
      <c r="C5570" t="s">
        <v>12171</v>
      </c>
      <c r="D5570" s="11" t="s">
        <v>9461</v>
      </c>
      <c r="E5570" t="s">
        <v>128</v>
      </c>
    </row>
    <row r="5571" spans="1:5">
      <c r="A5571" s="11">
        <v>2954</v>
      </c>
      <c r="B5571" s="11">
        <v>0</v>
      </c>
      <c r="C5571" t="s">
        <v>12172</v>
      </c>
      <c r="D5571" s="11" t="s">
        <v>2590</v>
      </c>
      <c r="E5571" t="s">
        <v>1077</v>
      </c>
    </row>
    <row r="5572" spans="1:5">
      <c r="A5572" s="11">
        <v>2954</v>
      </c>
      <c r="B5572" s="11">
        <v>0</v>
      </c>
      <c r="C5572" t="s">
        <v>12173</v>
      </c>
      <c r="D5572" s="11" t="s">
        <v>12174</v>
      </c>
      <c r="E5572" t="s">
        <v>169</v>
      </c>
    </row>
    <row r="5573" spans="1:5">
      <c r="A5573" s="11">
        <v>1699</v>
      </c>
      <c r="B5573" s="11">
        <v>41</v>
      </c>
      <c r="C5573" t="s">
        <v>5727</v>
      </c>
      <c r="D5573" s="11" t="s">
        <v>5728</v>
      </c>
      <c r="E5573" t="s">
        <v>142</v>
      </c>
    </row>
    <row r="5574" spans="1:5">
      <c r="A5574" s="11">
        <v>2856</v>
      </c>
      <c r="B5574" s="11">
        <v>1</v>
      </c>
      <c r="C5574" t="s">
        <v>5727</v>
      </c>
      <c r="D5574" s="11" t="s">
        <v>2112</v>
      </c>
      <c r="E5574" t="s">
        <v>809</v>
      </c>
    </row>
    <row r="5575" spans="1:5">
      <c r="A5575" s="11">
        <v>541</v>
      </c>
      <c r="B5575" s="11">
        <v>262</v>
      </c>
      <c r="C5575" t="s">
        <v>5729</v>
      </c>
      <c r="D5575" s="11" t="s">
        <v>2477</v>
      </c>
      <c r="E5575" t="s">
        <v>993</v>
      </c>
    </row>
    <row r="5576" spans="1:5">
      <c r="A5576" s="11">
        <v>1382</v>
      </c>
      <c r="B5576" s="11">
        <v>69</v>
      </c>
      <c r="C5576" t="s">
        <v>12175</v>
      </c>
      <c r="D5576" s="11" t="s">
        <v>11879</v>
      </c>
      <c r="E5576" t="s">
        <v>122</v>
      </c>
    </row>
    <row r="5577" spans="1:5">
      <c r="A5577" s="11">
        <v>2954</v>
      </c>
      <c r="B5577" s="11">
        <v>0</v>
      </c>
      <c r="C5577" t="s">
        <v>12176</v>
      </c>
      <c r="D5577" s="11" t="s">
        <v>4804</v>
      </c>
      <c r="E5577" t="s">
        <v>149</v>
      </c>
    </row>
    <row r="5578" spans="1:5">
      <c r="A5578" s="11">
        <v>1109</v>
      </c>
      <c r="B5578" s="11">
        <v>100</v>
      </c>
      <c r="C5578" t="s">
        <v>730</v>
      </c>
      <c r="D5578" s="11" t="s">
        <v>1320</v>
      </c>
      <c r="E5578" t="s">
        <v>145</v>
      </c>
    </row>
    <row r="5579" spans="1:5">
      <c r="A5579" s="11">
        <v>1883</v>
      </c>
      <c r="B5579" s="11">
        <v>28</v>
      </c>
      <c r="C5579" t="s">
        <v>5730</v>
      </c>
      <c r="D5579" s="11" t="s">
        <v>2860</v>
      </c>
      <c r="E5579" t="s">
        <v>762</v>
      </c>
    </row>
    <row r="5580" spans="1:5">
      <c r="A5580" s="11">
        <v>680</v>
      </c>
      <c r="B5580" s="11">
        <v>208</v>
      </c>
      <c r="C5580" t="s">
        <v>5731</v>
      </c>
      <c r="D5580" s="11" t="s">
        <v>2743</v>
      </c>
      <c r="E5580" t="s">
        <v>126</v>
      </c>
    </row>
    <row r="5581" spans="1:5">
      <c r="A5581" s="11">
        <v>2028</v>
      </c>
      <c r="B5581" s="11">
        <v>20</v>
      </c>
      <c r="C5581" t="s">
        <v>12177</v>
      </c>
      <c r="D5581" s="11" t="s">
        <v>1775</v>
      </c>
      <c r="E5581" t="s">
        <v>136</v>
      </c>
    </row>
    <row r="5582" spans="1:5">
      <c r="A5582" s="11">
        <v>1162</v>
      </c>
      <c r="B5582" s="11">
        <v>92</v>
      </c>
      <c r="C5582" t="s">
        <v>5732</v>
      </c>
      <c r="D5582" s="11" t="s">
        <v>889</v>
      </c>
      <c r="E5582" t="s">
        <v>2924</v>
      </c>
    </row>
    <row r="5583" spans="1:5">
      <c r="A5583" s="11">
        <v>2954</v>
      </c>
      <c r="B5583" s="11">
        <v>0</v>
      </c>
      <c r="C5583" t="s">
        <v>12178</v>
      </c>
      <c r="D5583" s="11" t="s">
        <v>10604</v>
      </c>
      <c r="E5583" t="s">
        <v>10270</v>
      </c>
    </row>
    <row r="5584" spans="1:5">
      <c r="A5584" s="11">
        <v>2954</v>
      </c>
      <c r="B5584" s="11">
        <v>0</v>
      </c>
      <c r="C5584" t="s">
        <v>12179</v>
      </c>
      <c r="D5584" s="11" t="s">
        <v>9230</v>
      </c>
      <c r="E5584" t="s">
        <v>1183</v>
      </c>
    </row>
    <row r="5585" spans="1:5">
      <c r="A5585" s="11">
        <v>1162</v>
      </c>
      <c r="B5585" s="11">
        <v>92</v>
      </c>
      <c r="C5585" t="s">
        <v>5733</v>
      </c>
      <c r="D5585" s="11" t="s">
        <v>5734</v>
      </c>
      <c r="E5585" t="s">
        <v>997</v>
      </c>
    </row>
    <row r="5586" spans="1:5">
      <c r="A5586" s="11">
        <v>2954</v>
      </c>
      <c r="B5586" s="11">
        <v>0</v>
      </c>
      <c r="C5586" t="s">
        <v>12180</v>
      </c>
      <c r="D5586" s="11" t="s">
        <v>8121</v>
      </c>
      <c r="E5586" t="s">
        <v>2863</v>
      </c>
    </row>
    <row r="5587" spans="1:5">
      <c r="A5587" s="11">
        <v>2954</v>
      </c>
      <c r="B5587" s="11">
        <v>0</v>
      </c>
      <c r="C5587" t="s">
        <v>12181</v>
      </c>
      <c r="D5587" s="11" t="s">
        <v>9258</v>
      </c>
      <c r="E5587" t="s">
        <v>748</v>
      </c>
    </row>
    <row r="5588" spans="1:5">
      <c r="A5588" s="11">
        <v>1596</v>
      </c>
      <c r="B5588" s="11">
        <v>48</v>
      </c>
      <c r="C5588" t="s">
        <v>12182</v>
      </c>
      <c r="D5588" s="11" t="s">
        <v>8183</v>
      </c>
      <c r="E5588" t="s">
        <v>613</v>
      </c>
    </row>
    <row r="5589" spans="1:5">
      <c r="A5589" s="11">
        <v>2536</v>
      </c>
      <c r="B5589" s="11">
        <v>5</v>
      </c>
      <c r="C5589" t="s">
        <v>5735</v>
      </c>
      <c r="D5589" s="11" t="s">
        <v>2468</v>
      </c>
      <c r="E5589" t="s">
        <v>232</v>
      </c>
    </row>
    <row r="5590" spans="1:5">
      <c r="A5590" s="11">
        <v>2067</v>
      </c>
      <c r="B5590" s="11">
        <v>18</v>
      </c>
      <c r="C5590" t="s">
        <v>5736</v>
      </c>
      <c r="D5590" s="11" t="s">
        <v>4079</v>
      </c>
      <c r="E5590" t="s">
        <v>757</v>
      </c>
    </row>
    <row r="5591" spans="1:5">
      <c r="A5591" s="11">
        <v>2954</v>
      </c>
      <c r="B5591" s="11">
        <v>0</v>
      </c>
      <c r="C5591" t="s">
        <v>12183</v>
      </c>
      <c r="D5591" s="11" t="s">
        <v>12184</v>
      </c>
      <c r="E5591" t="s">
        <v>122</v>
      </c>
    </row>
    <row r="5592" spans="1:5">
      <c r="A5592" s="11">
        <v>2421</v>
      </c>
      <c r="B5592" s="11">
        <v>7</v>
      </c>
      <c r="C5592" t="s">
        <v>12185</v>
      </c>
      <c r="D5592" s="11" t="s">
        <v>6593</v>
      </c>
      <c r="E5592" t="s">
        <v>1807</v>
      </c>
    </row>
    <row r="5593" spans="1:5">
      <c r="A5593" s="11">
        <v>134</v>
      </c>
      <c r="B5593" s="11">
        <v>816</v>
      </c>
      <c r="C5593" t="s">
        <v>315</v>
      </c>
      <c r="D5593" s="11" t="s">
        <v>316</v>
      </c>
      <c r="E5593" t="s">
        <v>145</v>
      </c>
    </row>
    <row r="5594" spans="1:5">
      <c r="A5594" s="11">
        <v>1162</v>
      </c>
      <c r="B5594" s="11">
        <v>92</v>
      </c>
      <c r="C5594" t="s">
        <v>317</v>
      </c>
      <c r="D5594" s="11" t="s">
        <v>5737</v>
      </c>
      <c r="E5594" t="s">
        <v>1807</v>
      </c>
    </row>
    <row r="5595" spans="1:5">
      <c r="A5595" s="11">
        <v>2236</v>
      </c>
      <c r="B5595" s="11">
        <v>12</v>
      </c>
      <c r="C5595" t="s">
        <v>12186</v>
      </c>
      <c r="D5595" s="11" t="s">
        <v>4371</v>
      </c>
      <c r="E5595" t="s">
        <v>1807</v>
      </c>
    </row>
    <row r="5596" spans="1:5">
      <c r="A5596" s="11">
        <v>451</v>
      </c>
      <c r="B5596" s="11">
        <v>315</v>
      </c>
      <c r="C5596" t="s">
        <v>318</v>
      </c>
      <c r="D5596" s="11" t="s">
        <v>319</v>
      </c>
      <c r="E5596" t="s">
        <v>145</v>
      </c>
    </row>
    <row r="5597" spans="1:5">
      <c r="A5597" s="11">
        <v>1480</v>
      </c>
      <c r="B5597" s="11">
        <v>59</v>
      </c>
      <c r="C5597" t="s">
        <v>5738</v>
      </c>
      <c r="D5597" s="11" t="s">
        <v>4863</v>
      </c>
      <c r="E5597" t="s">
        <v>128</v>
      </c>
    </row>
    <row r="5598" spans="1:5">
      <c r="A5598" s="11">
        <v>296</v>
      </c>
      <c r="B5598" s="11">
        <v>464</v>
      </c>
      <c r="C5598" t="s">
        <v>5739</v>
      </c>
      <c r="D5598" s="11" t="s">
        <v>5740</v>
      </c>
      <c r="E5598" t="s">
        <v>122</v>
      </c>
    </row>
    <row r="5599" spans="1:5">
      <c r="A5599" s="11">
        <v>2954</v>
      </c>
      <c r="B5599" s="11">
        <v>0</v>
      </c>
      <c r="C5599" t="s">
        <v>5741</v>
      </c>
      <c r="D5599" s="11" t="s">
        <v>2695</v>
      </c>
      <c r="E5599" t="s">
        <v>142</v>
      </c>
    </row>
    <row r="5600" spans="1:5">
      <c r="A5600" s="11">
        <v>618</v>
      </c>
      <c r="B5600" s="11">
        <v>229</v>
      </c>
      <c r="C5600" t="s">
        <v>8714</v>
      </c>
      <c r="D5600" s="11" t="s">
        <v>5074</v>
      </c>
      <c r="E5600" t="s">
        <v>814</v>
      </c>
    </row>
    <row r="5601" spans="1:5">
      <c r="A5601" s="11">
        <v>2421</v>
      </c>
      <c r="B5601" s="11">
        <v>7</v>
      </c>
      <c r="C5601" t="s">
        <v>12187</v>
      </c>
      <c r="D5601" s="11" t="s">
        <v>5175</v>
      </c>
      <c r="E5601" t="s">
        <v>145</v>
      </c>
    </row>
    <row r="5602" spans="1:5">
      <c r="A5602" s="11">
        <v>1187</v>
      </c>
      <c r="B5602" s="11">
        <v>90</v>
      </c>
      <c r="C5602" t="s">
        <v>5743</v>
      </c>
      <c r="D5602" s="11" t="s">
        <v>2675</v>
      </c>
      <c r="E5602" t="s">
        <v>149</v>
      </c>
    </row>
    <row r="5603" spans="1:5">
      <c r="A5603" s="11">
        <v>2954</v>
      </c>
      <c r="B5603" s="11">
        <v>0</v>
      </c>
      <c r="C5603" t="s">
        <v>12188</v>
      </c>
      <c r="D5603" s="11" t="s">
        <v>3557</v>
      </c>
      <c r="E5603" t="s">
        <v>8124</v>
      </c>
    </row>
    <row r="5604" spans="1:5">
      <c r="A5604" s="11">
        <v>2536</v>
      </c>
      <c r="B5604" s="11">
        <v>5</v>
      </c>
      <c r="C5604" t="s">
        <v>12189</v>
      </c>
      <c r="D5604" s="11" t="s">
        <v>7856</v>
      </c>
      <c r="E5604" t="s">
        <v>130</v>
      </c>
    </row>
    <row r="5605" spans="1:5">
      <c r="A5605" s="11">
        <v>2067</v>
      </c>
      <c r="B5605" s="11">
        <v>18</v>
      </c>
      <c r="C5605" t="s">
        <v>8715</v>
      </c>
      <c r="D5605" s="11" t="s">
        <v>2141</v>
      </c>
      <c r="E5605" t="s">
        <v>268</v>
      </c>
    </row>
    <row r="5606" spans="1:5">
      <c r="A5606" s="11">
        <v>742</v>
      </c>
      <c r="B5606" s="11">
        <v>185</v>
      </c>
      <c r="C5606" t="s">
        <v>5744</v>
      </c>
      <c r="D5606" s="11" t="s">
        <v>2000</v>
      </c>
      <c r="E5606" t="s">
        <v>755</v>
      </c>
    </row>
    <row r="5607" spans="1:5">
      <c r="A5607" s="11">
        <v>2954</v>
      </c>
      <c r="B5607" s="11">
        <v>0</v>
      </c>
      <c r="C5607" t="s">
        <v>12190</v>
      </c>
      <c r="D5607" s="11" t="s">
        <v>5113</v>
      </c>
      <c r="E5607" t="s">
        <v>9558</v>
      </c>
    </row>
    <row r="5608" spans="1:5">
      <c r="A5608" s="11">
        <v>2373</v>
      </c>
      <c r="B5608" s="11">
        <v>8</v>
      </c>
      <c r="C5608" t="s">
        <v>8716</v>
      </c>
      <c r="D5608" s="11" t="s">
        <v>7682</v>
      </c>
      <c r="E5608" t="s">
        <v>1046</v>
      </c>
    </row>
    <row r="5609" spans="1:5">
      <c r="A5609" s="11">
        <v>1070</v>
      </c>
      <c r="B5609" s="11">
        <v>107</v>
      </c>
      <c r="C5609" t="s">
        <v>5745</v>
      </c>
      <c r="D5609" s="11" t="s">
        <v>5307</v>
      </c>
      <c r="E5609" t="s">
        <v>2028</v>
      </c>
    </row>
    <row r="5610" spans="1:5">
      <c r="A5610" s="11">
        <v>2262</v>
      </c>
      <c r="B5610" s="11">
        <v>11</v>
      </c>
      <c r="C5610" t="s">
        <v>5746</v>
      </c>
      <c r="D5610" s="11" t="s">
        <v>2676</v>
      </c>
      <c r="E5610" t="s">
        <v>1046</v>
      </c>
    </row>
    <row r="5611" spans="1:5">
      <c r="A5611" s="11">
        <v>2753</v>
      </c>
      <c r="B5611" s="11">
        <v>2</v>
      </c>
      <c r="C5611" t="s">
        <v>8717</v>
      </c>
      <c r="D5611" s="11" t="s">
        <v>4494</v>
      </c>
      <c r="E5611" t="s">
        <v>3459</v>
      </c>
    </row>
    <row r="5612" spans="1:5">
      <c r="A5612" s="11">
        <v>2954</v>
      </c>
      <c r="B5612" s="11">
        <v>0</v>
      </c>
      <c r="C5612" t="s">
        <v>12191</v>
      </c>
      <c r="D5612" s="11" t="s">
        <v>5113</v>
      </c>
      <c r="E5612" t="s">
        <v>997</v>
      </c>
    </row>
    <row r="5613" spans="1:5">
      <c r="A5613" s="11">
        <v>59</v>
      </c>
      <c r="B5613" s="11">
        <v>1268</v>
      </c>
      <c r="C5613" t="s">
        <v>1418</v>
      </c>
      <c r="D5613" s="11" t="s">
        <v>782</v>
      </c>
      <c r="E5613" t="s">
        <v>123</v>
      </c>
    </row>
    <row r="5614" spans="1:5">
      <c r="A5614" s="11">
        <v>155</v>
      </c>
      <c r="B5614" s="11">
        <v>727</v>
      </c>
      <c r="C5614" t="s">
        <v>5747</v>
      </c>
      <c r="D5614" s="11" t="s">
        <v>4984</v>
      </c>
      <c r="E5614" t="s">
        <v>123</v>
      </c>
    </row>
    <row r="5615" spans="1:5">
      <c r="A5615" s="11">
        <v>1154</v>
      </c>
      <c r="B5615" s="11">
        <v>93</v>
      </c>
      <c r="C5615" t="s">
        <v>5748</v>
      </c>
      <c r="D5615" s="11" t="s">
        <v>2921</v>
      </c>
      <c r="E5615" t="s">
        <v>223</v>
      </c>
    </row>
    <row r="5616" spans="1:5">
      <c r="A5616" s="11">
        <v>698</v>
      </c>
      <c r="B5616" s="11">
        <v>198</v>
      </c>
      <c r="C5616" t="s">
        <v>5749</v>
      </c>
      <c r="D5616" s="11" t="s">
        <v>4775</v>
      </c>
      <c r="E5616" t="s">
        <v>1065</v>
      </c>
    </row>
    <row r="5617" spans="1:5">
      <c r="A5617" s="11">
        <v>2954</v>
      </c>
      <c r="B5617" s="11">
        <v>0</v>
      </c>
      <c r="C5617" t="s">
        <v>8718</v>
      </c>
      <c r="D5617" s="11" t="s">
        <v>8152</v>
      </c>
      <c r="E5617" t="s">
        <v>2630</v>
      </c>
    </row>
    <row r="5618" spans="1:5">
      <c r="A5618" s="11">
        <v>2148</v>
      </c>
      <c r="B5618" s="11">
        <v>15</v>
      </c>
      <c r="C5618" t="s">
        <v>8719</v>
      </c>
      <c r="D5618" s="11" t="s">
        <v>6064</v>
      </c>
      <c r="E5618" t="s">
        <v>744</v>
      </c>
    </row>
    <row r="5619" spans="1:5">
      <c r="A5619" s="11">
        <v>2472</v>
      </c>
      <c r="B5619" s="11">
        <v>6</v>
      </c>
      <c r="C5619" t="s">
        <v>8719</v>
      </c>
      <c r="D5619" s="11" t="s">
        <v>12192</v>
      </c>
      <c r="E5619" t="s">
        <v>130</v>
      </c>
    </row>
    <row r="5620" spans="1:5">
      <c r="A5620" s="11">
        <v>2954</v>
      </c>
      <c r="B5620" s="11">
        <v>0</v>
      </c>
      <c r="C5620" t="s">
        <v>8719</v>
      </c>
      <c r="D5620" s="11" t="s">
        <v>5374</v>
      </c>
      <c r="E5620" t="s">
        <v>175</v>
      </c>
    </row>
    <row r="5621" spans="1:5">
      <c r="A5621" s="11">
        <v>2954</v>
      </c>
      <c r="B5621" s="11">
        <v>0</v>
      </c>
      <c r="C5621" t="s">
        <v>5750</v>
      </c>
      <c r="D5621" s="11" t="s">
        <v>3966</v>
      </c>
      <c r="E5621" t="s">
        <v>128</v>
      </c>
    </row>
    <row r="5622" spans="1:5">
      <c r="A5622" s="11">
        <v>2421</v>
      </c>
      <c r="B5622" s="11">
        <v>7</v>
      </c>
      <c r="C5622" t="s">
        <v>8720</v>
      </c>
      <c r="D5622" s="11" t="s">
        <v>4315</v>
      </c>
      <c r="E5622" t="s">
        <v>1620</v>
      </c>
    </row>
    <row r="5623" spans="1:5">
      <c r="A5623" s="11">
        <v>1249</v>
      </c>
      <c r="B5623" s="11">
        <v>82</v>
      </c>
      <c r="C5623" t="s">
        <v>5751</v>
      </c>
      <c r="D5623" s="11" t="s">
        <v>2808</v>
      </c>
      <c r="E5623" t="s">
        <v>765</v>
      </c>
    </row>
    <row r="5624" spans="1:5">
      <c r="A5624" s="11">
        <v>1212</v>
      </c>
      <c r="B5624" s="11">
        <v>87</v>
      </c>
      <c r="C5624" t="s">
        <v>8721</v>
      </c>
      <c r="D5624" s="11" t="s">
        <v>5413</v>
      </c>
      <c r="E5624" t="s">
        <v>766</v>
      </c>
    </row>
    <row r="5625" spans="1:5">
      <c r="A5625" s="11">
        <v>2954</v>
      </c>
      <c r="B5625" s="11">
        <v>0</v>
      </c>
      <c r="C5625" t="s">
        <v>5752</v>
      </c>
      <c r="D5625" s="11" t="s">
        <v>2491</v>
      </c>
      <c r="E5625" t="s">
        <v>122</v>
      </c>
    </row>
    <row r="5626" spans="1:5">
      <c r="A5626" s="11">
        <v>1162</v>
      </c>
      <c r="B5626" s="11">
        <v>92</v>
      </c>
      <c r="C5626" t="s">
        <v>5753</v>
      </c>
      <c r="D5626" s="11" t="s">
        <v>5754</v>
      </c>
      <c r="E5626" t="s">
        <v>740</v>
      </c>
    </row>
    <row r="5627" spans="1:5">
      <c r="A5627" s="11">
        <v>2318</v>
      </c>
      <c r="B5627" s="11">
        <v>9</v>
      </c>
      <c r="C5627" t="s">
        <v>5755</v>
      </c>
      <c r="D5627" s="11" t="s">
        <v>5756</v>
      </c>
      <c r="E5627" t="s">
        <v>767</v>
      </c>
    </row>
    <row r="5628" spans="1:5">
      <c r="A5628" s="11">
        <v>1765</v>
      </c>
      <c r="B5628" s="11">
        <v>35</v>
      </c>
      <c r="C5628" t="s">
        <v>5757</v>
      </c>
      <c r="D5628" s="11" t="s">
        <v>4829</v>
      </c>
      <c r="E5628" t="s">
        <v>1276</v>
      </c>
    </row>
    <row r="5629" spans="1:5">
      <c r="A5629" s="11">
        <v>2472</v>
      </c>
      <c r="B5629" s="11">
        <v>6</v>
      </c>
      <c r="C5629" t="s">
        <v>8722</v>
      </c>
      <c r="D5629" s="11" t="s">
        <v>5139</v>
      </c>
      <c r="E5629" t="s">
        <v>128</v>
      </c>
    </row>
    <row r="5630" spans="1:5">
      <c r="A5630" s="11">
        <v>2613</v>
      </c>
      <c r="B5630" s="11">
        <v>4</v>
      </c>
      <c r="C5630" t="s">
        <v>12193</v>
      </c>
      <c r="D5630" s="11" t="s">
        <v>12194</v>
      </c>
      <c r="E5630" t="s">
        <v>124</v>
      </c>
    </row>
    <row r="5631" spans="1:5">
      <c r="A5631" s="11">
        <v>1061</v>
      </c>
      <c r="B5631" s="11">
        <v>108</v>
      </c>
      <c r="C5631" t="s">
        <v>12195</v>
      </c>
      <c r="D5631" s="11" t="s">
        <v>12196</v>
      </c>
      <c r="E5631" t="s">
        <v>1355</v>
      </c>
    </row>
    <row r="5632" spans="1:5">
      <c r="A5632" s="11">
        <v>2000</v>
      </c>
      <c r="B5632" s="11">
        <v>21</v>
      </c>
      <c r="C5632" t="s">
        <v>5758</v>
      </c>
      <c r="D5632" s="11" t="s">
        <v>5759</v>
      </c>
      <c r="E5632" t="s">
        <v>767</v>
      </c>
    </row>
    <row r="5633" spans="1:5">
      <c r="A5633" s="11">
        <v>1423</v>
      </c>
      <c r="B5633" s="11">
        <v>64</v>
      </c>
      <c r="C5633" t="s">
        <v>8723</v>
      </c>
      <c r="D5633" s="11" t="s">
        <v>2122</v>
      </c>
      <c r="E5633" t="s">
        <v>814</v>
      </c>
    </row>
    <row r="5634" spans="1:5">
      <c r="A5634" s="11">
        <v>2856</v>
      </c>
      <c r="B5634" s="11">
        <v>1</v>
      </c>
      <c r="C5634" t="s">
        <v>12197</v>
      </c>
      <c r="D5634" s="11" t="s">
        <v>12198</v>
      </c>
      <c r="E5634" t="s">
        <v>138</v>
      </c>
    </row>
    <row r="5635" spans="1:5">
      <c r="A5635" s="11">
        <v>1306</v>
      </c>
      <c r="B5635" s="11">
        <v>76</v>
      </c>
      <c r="C5635" t="s">
        <v>12199</v>
      </c>
      <c r="D5635" s="11" t="s">
        <v>2820</v>
      </c>
      <c r="E5635" t="s">
        <v>310</v>
      </c>
    </row>
    <row r="5636" spans="1:5">
      <c r="A5636" s="11">
        <v>2954</v>
      </c>
      <c r="B5636" s="11">
        <v>0</v>
      </c>
      <c r="C5636" t="s">
        <v>12200</v>
      </c>
      <c r="D5636" s="11" t="s">
        <v>9347</v>
      </c>
      <c r="E5636" t="s">
        <v>190</v>
      </c>
    </row>
    <row r="5637" spans="1:5">
      <c r="A5637" s="11">
        <v>1018</v>
      </c>
      <c r="B5637" s="11">
        <v>115</v>
      </c>
      <c r="C5637" t="s">
        <v>8724</v>
      </c>
      <c r="D5637" s="11" t="s">
        <v>8020</v>
      </c>
      <c r="E5637" t="s">
        <v>133</v>
      </c>
    </row>
    <row r="5638" spans="1:5">
      <c r="A5638" s="11">
        <v>309</v>
      </c>
      <c r="B5638" s="11">
        <v>451</v>
      </c>
      <c r="C5638" t="s">
        <v>5761</v>
      </c>
      <c r="D5638" s="11" t="s">
        <v>1699</v>
      </c>
      <c r="E5638" t="s">
        <v>1584</v>
      </c>
    </row>
    <row r="5639" spans="1:5">
      <c r="A5639" s="11">
        <v>315</v>
      </c>
      <c r="B5639" s="11">
        <v>447</v>
      </c>
      <c r="C5639" t="s">
        <v>320</v>
      </c>
      <c r="D5639" s="11" t="s">
        <v>483</v>
      </c>
      <c r="E5639" t="s">
        <v>747</v>
      </c>
    </row>
    <row r="5640" spans="1:5">
      <c r="A5640" s="11">
        <v>1306</v>
      </c>
      <c r="B5640" s="11">
        <v>76</v>
      </c>
      <c r="C5640" t="s">
        <v>5762</v>
      </c>
      <c r="D5640" s="11" t="s">
        <v>2767</v>
      </c>
      <c r="E5640" t="s">
        <v>128</v>
      </c>
    </row>
    <row r="5641" spans="1:5">
      <c r="A5641" s="11">
        <v>1327</v>
      </c>
      <c r="B5641" s="11">
        <v>74</v>
      </c>
      <c r="C5641" t="s">
        <v>8725</v>
      </c>
      <c r="D5641" s="11" t="s">
        <v>1432</v>
      </c>
      <c r="E5641" t="s">
        <v>151</v>
      </c>
    </row>
    <row r="5642" spans="1:5">
      <c r="A5642" s="11">
        <v>2954</v>
      </c>
      <c r="B5642" s="11">
        <v>0</v>
      </c>
      <c r="C5642" t="s">
        <v>12201</v>
      </c>
      <c r="D5642" s="11" t="s">
        <v>2243</v>
      </c>
      <c r="E5642" t="s">
        <v>749</v>
      </c>
    </row>
    <row r="5643" spans="1:5">
      <c r="A5643" s="11">
        <v>2094</v>
      </c>
      <c r="B5643" s="11">
        <v>17</v>
      </c>
      <c r="C5643" t="s">
        <v>8726</v>
      </c>
      <c r="D5643" s="11" t="s">
        <v>8033</v>
      </c>
      <c r="E5643" t="s">
        <v>843</v>
      </c>
    </row>
    <row r="5644" spans="1:5">
      <c r="A5644" s="11">
        <v>1137</v>
      </c>
      <c r="B5644" s="11">
        <v>95</v>
      </c>
      <c r="C5644" t="s">
        <v>8727</v>
      </c>
      <c r="D5644" s="11" t="s">
        <v>3981</v>
      </c>
      <c r="E5644" t="s">
        <v>122</v>
      </c>
    </row>
    <row r="5645" spans="1:5">
      <c r="A5645" s="11">
        <v>1913</v>
      </c>
      <c r="B5645" s="11">
        <v>26</v>
      </c>
      <c r="C5645" t="s">
        <v>8728</v>
      </c>
      <c r="D5645" s="11" t="s">
        <v>3482</v>
      </c>
      <c r="E5645" t="s">
        <v>130</v>
      </c>
    </row>
    <row r="5646" spans="1:5">
      <c r="A5646" s="11">
        <v>2954</v>
      </c>
      <c r="B5646" s="11">
        <v>0</v>
      </c>
      <c r="C5646" t="s">
        <v>12202</v>
      </c>
      <c r="D5646" s="11" t="s">
        <v>12203</v>
      </c>
      <c r="E5646" t="s">
        <v>169</v>
      </c>
    </row>
    <row r="5647" spans="1:5">
      <c r="A5647" s="11">
        <v>2536</v>
      </c>
      <c r="B5647" s="11">
        <v>5</v>
      </c>
      <c r="C5647" t="s">
        <v>5763</v>
      </c>
      <c r="D5647" s="11" t="s">
        <v>5742</v>
      </c>
      <c r="E5647" t="s">
        <v>122</v>
      </c>
    </row>
    <row r="5648" spans="1:5">
      <c r="A5648" s="11">
        <v>2753</v>
      </c>
      <c r="B5648" s="11">
        <v>2</v>
      </c>
      <c r="C5648" t="s">
        <v>5764</v>
      </c>
      <c r="D5648" s="11" t="s">
        <v>5765</v>
      </c>
      <c r="E5648" t="s">
        <v>122</v>
      </c>
    </row>
    <row r="5649" spans="1:5">
      <c r="A5649" s="11">
        <v>2856</v>
      </c>
      <c r="B5649" s="11">
        <v>1</v>
      </c>
      <c r="C5649" t="s">
        <v>8729</v>
      </c>
      <c r="D5649" s="11" t="s">
        <v>4817</v>
      </c>
      <c r="E5649" t="s">
        <v>167</v>
      </c>
    </row>
    <row r="5650" spans="1:5">
      <c r="A5650" s="11">
        <v>1441</v>
      </c>
      <c r="B5650" s="11">
        <v>62</v>
      </c>
      <c r="C5650" t="s">
        <v>8730</v>
      </c>
      <c r="D5650" s="11" t="s">
        <v>2074</v>
      </c>
      <c r="E5650" t="s">
        <v>128</v>
      </c>
    </row>
    <row r="5651" spans="1:5">
      <c r="A5651" s="11">
        <v>598</v>
      </c>
      <c r="B5651" s="11">
        <v>237</v>
      </c>
      <c r="C5651" t="s">
        <v>5766</v>
      </c>
      <c r="D5651" s="11" t="s">
        <v>5767</v>
      </c>
      <c r="E5651" t="s">
        <v>2924</v>
      </c>
    </row>
    <row r="5652" spans="1:5">
      <c r="A5652" s="11">
        <v>974</v>
      </c>
      <c r="B5652" s="11">
        <v>124</v>
      </c>
      <c r="C5652" t="s">
        <v>5768</v>
      </c>
      <c r="D5652" s="11" t="s">
        <v>2519</v>
      </c>
      <c r="E5652" t="s">
        <v>123</v>
      </c>
    </row>
    <row r="5653" spans="1:5">
      <c r="A5653" s="11">
        <v>2613</v>
      </c>
      <c r="B5653" s="11">
        <v>4</v>
      </c>
      <c r="C5653" t="s">
        <v>8731</v>
      </c>
      <c r="D5653" s="11" t="s">
        <v>4261</v>
      </c>
      <c r="E5653" t="s">
        <v>843</v>
      </c>
    </row>
    <row r="5654" spans="1:5">
      <c r="A5654" s="11">
        <v>1177</v>
      </c>
      <c r="B5654" s="11">
        <v>91</v>
      </c>
      <c r="C5654" t="s">
        <v>5769</v>
      </c>
      <c r="D5654" s="11" t="s">
        <v>429</v>
      </c>
      <c r="E5654" t="s">
        <v>892</v>
      </c>
    </row>
    <row r="5655" spans="1:5">
      <c r="A5655" s="11">
        <v>2028</v>
      </c>
      <c r="B5655" s="11">
        <v>20</v>
      </c>
      <c r="C5655" t="s">
        <v>8732</v>
      </c>
      <c r="D5655" s="11" t="s">
        <v>8733</v>
      </c>
      <c r="E5655" t="s">
        <v>850</v>
      </c>
    </row>
    <row r="5656" spans="1:5">
      <c r="A5656" s="11">
        <v>2954</v>
      </c>
      <c r="B5656" s="11">
        <v>0</v>
      </c>
      <c r="C5656" t="s">
        <v>12204</v>
      </c>
      <c r="D5656" s="11" t="s">
        <v>12205</v>
      </c>
      <c r="E5656" t="s">
        <v>740</v>
      </c>
    </row>
    <row r="5657" spans="1:5">
      <c r="A5657" s="11">
        <v>2954</v>
      </c>
      <c r="B5657" s="11">
        <v>0</v>
      </c>
      <c r="C5657" t="s">
        <v>12206</v>
      </c>
      <c r="D5657" s="11" t="s">
        <v>2468</v>
      </c>
      <c r="E5657" t="s">
        <v>750</v>
      </c>
    </row>
    <row r="5658" spans="1:5">
      <c r="A5658" s="11">
        <v>1787</v>
      </c>
      <c r="B5658" s="11">
        <v>33</v>
      </c>
      <c r="C5658" t="s">
        <v>12207</v>
      </c>
      <c r="D5658" s="11" t="s">
        <v>2561</v>
      </c>
      <c r="E5658" t="s">
        <v>2835</v>
      </c>
    </row>
    <row r="5659" spans="1:5">
      <c r="A5659" s="11">
        <v>2000</v>
      </c>
      <c r="B5659" s="11">
        <v>21</v>
      </c>
      <c r="C5659" t="s">
        <v>5770</v>
      </c>
      <c r="D5659" s="11" t="s">
        <v>3381</v>
      </c>
      <c r="E5659" t="s">
        <v>133</v>
      </c>
    </row>
    <row r="5660" spans="1:5">
      <c r="A5660" s="11">
        <v>2049</v>
      </c>
      <c r="B5660" s="11">
        <v>19</v>
      </c>
      <c r="C5660" t="s">
        <v>5771</v>
      </c>
      <c r="D5660" s="11" t="s">
        <v>5772</v>
      </c>
      <c r="E5660" t="s">
        <v>142</v>
      </c>
    </row>
    <row r="5661" spans="1:5">
      <c r="A5661" s="11">
        <v>2685</v>
      </c>
      <c r="B5661" s="11">
        <v>3</v>
      </c>
      <c r="C5661" t="s">
        <v>12208</v>
      </c>
      <c r="D5661" s="11" t="s">
        <v>2409</v>
      </c>
      <c r="E5661" t="s">
        <v>175</v>
      </c>
    </row>
    <row r="5662" spans="1:5">
      <c r="A5662" s="11">
        <v>1963</v>
      </c>
      <c r="B5662" s="11">
        <v>23</v>
      </c>
      <c r="C5662" t="s">
        <v>8734</v>
      </c>
      <c r="D5662" s="11" t="s">
        <v>2224</v>
      </c>
      <c r="E5662" t="s">
        <v>2213</v>
      </c>
    </row>
    <row r="5663" spans="1:5">
      <c r="A5663" s="11">
        <v>2318</v>
      </c>
      <c r="B5663" s="11">
        <v>9</v>
      </c>
      <c r="C5663" t="s">
        <v>5774</v>
      </c>
      <c r="D5663" s="11" t="s">
        <v>2201</v>
      </c>
      <c r="E5663" t="s">
        <v>124</v>
      </c>
    </row>
    <row r="5664" spans="1:5">
      <c r="A5664" s="11">
        <v>1666</v>
      </c>
      <c r="B5664" s="11">
        <v>43</v>
      </c>
      <c r="C5664" t="s">
        <v>8735</v>
      </c>
      <c r="D5664" s="11" t="s">
        <v>5472</v>
      </c>
      <c r="E5664" t="s">
        <v>122</v>
      </c>
    </row>
    <row r="5665" spans="1:5">
      <c r="A5665" s="11">
        <v>2954</v>
      </c>
      <c r="B5665" s="11">
        <v>0</v>
      </c>
      <c r="C5665" t="s">
        <v>8736</v>
      </c>
      <c r="D5665" s="11" t="s">
        <v>3241</v>
      </c>
      <c r="E5665" t="s">
        <v>130</v>
      </c>
    </row>
    <row r="5666" spans="1:5">
      <c r="A5666" s="11">
        <v>2685</v>
      </c>
      <c r="B5666" s="11">
        <v>3</v>
      </c>
      <c r="C5666" t="s">
        <v>12209</v>
      </c>
      <c r="D5666" s="11" t="s">
        <v>8448</v>
      </c>
      <c r="E5666" t="s">
        <v>622</v>
      </c>
    </row>
    <row r="5667" spans="1:5">
      <c r="A5667" s="11">
        <v>2421</v>
      </c>
      <c r="B5667" s="11">
        <v>7</v>
      </c>
      <c r="C5667" t="s">
        <v>5775</v>
      </c>
      <c r="D5667" s="11" t="s">
        <v>2322</v>
      </c>
      <c r="E5667" t="s">
        <v>128</v>
      </c>
    </row>
    <row r="5668" spans="1:5">
      <c r="A5668" s="11">
        <v>1441</v>
      </c>
      <c r="B5668" s="11">
        <v>62</v>
      </c>
      <c r="C5668" t="s">
        <v>5776</v>
      </c>
      <c r="D5668" s="11" t="s">
        <v>2189</v>
      </c>
      <c r="E5668" t="s">
        <v>128</v>
      </c>
    </row>
    <row r="5669" spans="1:5">
      <c r="A5669" s="11">
        <v>1137</v>
      </c>
      <c r="B5669" s="11">
        <v>95</v>
      </c>
      <c r="C5669" t="s">
        <v>5777</v>
      </c>
      <c r="D5669" s="11" t="s">
        <v>2538</v>
      </c>
      <c r="E5669" t="s">
        <v>122</v>
      </c>
    </row>
    <row r="5670" spans="1:5">
      <c r="A5670" s="11">
        <v>608</v>
      </c>
      <c r="B5670" s="11">
        <v>233</v>
      </c>
      <c r="C5670" t="s">
        <v>5778</v>
      </c>
      <c r="D5670" s="11" t="s">
        <v>3068</v>
      </c>
      <c r="E5670" t="s">
        <v>539</v>
      </c>
    </row>
    <row r="5671" spans="1:5">
      <c r="A5671" s="11">
        <v>292</v>
      </c>
      <c r="B5671" s="11">
        <v>466</v>
      </c>
      <c r="C5671" t="s">
        <v>1352</v>
      </c>
      <c r="D5671" s="11" t="s">
        <v>1327</v>
      </c>
      <c r="E5671" t="s">
        <v>139</v>
      </c>
    </row>
    <row r="5672" spans="1:5">
      <c r="A5672" s="11">
        <v>2318</v>
      </c>
      <c r="B5672" s="11">
        <v>9</v>
      </c>
      <c r="C5672" t="s">
        <v>8737</v>
      </c>
      <c r="D5672" s="11" t="s">
        <v>8738</v>
      </c>
      <c r="E5672" t="s">
        <v>740</v>
      </c>
    </row>
    <row r="5673" spans="1:5">
      <c r="A5673" s="11">
        <v>2954</v>
      </c>
      <c r="B5673" s="11">
        <v>0</v>
      </c>
      <c r="C5673" t="s">
        <v>12210</v>
      </c>
      <c r="D5673" s="11" t="s">
        <v>7700</v>
      </c>
      <c r="E5673" t="s">
        <v>3419</v>
      </c>
    </row>
    <row r="5674" spans="1:5">
      <c r="A5674" s="11">
        <v>1779</v>
      </c>
      <c r="B5674" s="11">
        <v>34</v>
      </c>
      <c r="C5674" t="s">
        <v>12211</v>
      </c>
      <c r="D5674" s="11" t="s">
        <v>5391</v>
      </c>
      <c r="E5674" t="s">
        <v>190</v>
      </c>
    </row>
    <row r="5675" spans="1:5">
      <c r="A5675" s="11">
        <v>2203</v>
      </c>
      <c r="B5675" s="11">
        <v>13</v>
      </c>
      <c r="C5675" t="s">
        <v>12212</v>
      </c>
      <c r="D5675" s="11" t="s">
        <v>7948</v>
      </c>
      <c r="E5675" t="s">
        <v>851</v>
      </c>
    </row>
    <row r="5676" spans="1:5">
      <c r="A5676" s="11">
        <v>1814</v>
      </c>
      <c r="B5676" s="11">
        <v>32</v>
      </c>
      <c r="C5676" t="s">
        <v>5779</v>
      </c>
      <c r="D5676" s="11" t="s">
        <v>4033</v>
      </c>
      <c r="E5676" t="s">
        <v>887</v>
      </c>
    </row>
    <row r="5677" spans="1:5">
      <c r="A5677" s="11">
        <v>1542</v>
      </c>
      <c r="B5677" s="11">
        <v>53</v>
      </c>
      <c r="C5677" t="s">
        <v>8739</v>
      </c>
      <c r="D5677" s="11" t="s">
        <v>4440</v>
      </c>
      <c r="E5677" t="s">
        <v>130</v>
      </c>
    </row>
    <row r="5678" spans="1:5">
      <c r="A5678" s="11">
        <v>2373</v>
      </c>
      <c r="B5678" s="11">
        <v>8</v>
      </c>
      <c r="C5678" t="s">
        <v>8740</v>
      </c>
      <c r="D5678" s="11" t="s">
        <v>8741</v>
      </c>
      <c r="E5678" t="s">
        <v>130</v>
      </c>
    </row>
    <row r="5679" spans="1:5">
      <c r="A5679" s="11">
        <v>2373</v>
      </c>
      <c r="B5679" s="11">
        <v>8</v>
      </c>
      <c r="C5679" t="s">
        <v>8742</v>
      </c>
      <c r="D5679" s="11" t="s">
        <v>4834</v>
      </c>
      <c r="E5679" t="s">
        <v>710</v>
      </c>
    </row>
    <row r="5680" spans="1:5">
      <c r="A5680" s="11">
        <v>2373</v>
      </c>
      <c r="B5680" s="11">
        <v>8</v>
      </c>
      <c r="C5680" t="s">
        <v>12213</v>
      </c>
      <c r="D5680" s="11" t="s">
        <v>2462</v>
      </c>
      <c r="E5680" t="s">
        <v>9803</v>
      </c>
    </row>
    <row r="5681" spans="1:5">
      <c r="A5681" s="11">
        <v>2685</v>
      </c>
      <c r="B5681" s="11">
        <v>3</v>
      </c>
      <c r="C5681" t="s">
        <v>12214</v>
      </c>
      <c r="D5681" s="11" t="s">
        <v>2399</v>
      </c>
      <c r="E5681" t="s">
        <v>9803</v>
      </c>
    </row>
    <row r="5682" spans="1:5">
      <c r="A5682" s="11">
        <v>247</v>
      </c>
      <c r="B5682" s="11">
        <v>517</v>
      </c>
      <c r="C5682" t="s">
        <v>5780</v>
      </c>
      <c r="D5682" s="11" t="s">
        <v>2165</v>
      </c>
      <c r="E5682" t="s">
        <v>128</v>
      </c>
    </row>
    <row r="5683" spans="1:5">
      <c r="A5683" s="11">
        <v>1927</v>
      </c>
      <c r="B5683" s="11">
        <v>25</v>
      </c>
      <c r="C5683" t="s">
        <v>12215</v>
      </c>
      <c r="D5683" s="11" t="s">
        <v>2739</v>
      </c>
      <c r="E5683" t="s">
        <v>2679</v>
      </c>
    </row>
    <row r="5684" spans="1:5">
      <c r="A5684" s="11">
        <v>2954</v>
      </c>
      <c r="B5684" s="11">
        <v>0</v>
      </c>
      <c r="C5684" t="s">
        <v>5781</v>
      </c>
      <c r="D5684" s="11" t="s">
        <v>5754</v>
      </c>
      <c r="E5684" t="s">
        <v>2679</v>
      </c>
    </row>
    <row r="5685" spans="1:5">
      <c r="A5685" s="11">
        <v>1044</v>
      </c>
      <c r="B5685" s="11">
        <v>111</v>
      </c>
      <c r="C5685" t="s">
        <v>8743</v>
      </c>
      <c r="D5685" s="11" t="s">
        <v>3545</v>
      </c>
      <c r="E5685" t="s">
        <v>997</v>
      </c>
    </row>
    <row r="5686" spans="1:5">
      <c r="A5686" s="11">
        <v>259</v>
      </c>
      <c r="B5686" s="11">
        <v>502</v>
      </c>
      <c r="C5686" t="s">
        <v>321</v>
      </c>
      <c r="D5686" s="11" t="s">
        <v>322</v>
      </c>
      <c r="E5686" t="s">
        <v>997</v>
      </c>
    </row>
    <row r="5687" spans="1:5">
      <c r="A5687" s="11">
        <v>1266</v>
      </c>
      <c r="B5687" s="11">
        <v>80</v>
      </c>
      <c r="C5687" t="s">
        <v>5782</v>
      </c>
      <c r="D5687" s="11" t="s">
        <v>5288</v>
      </c>
      <c r="E5687" t="s">
        <v>130</v>
      </c>
    </row>
    <row r="5688" spans="1:5">
      <c r="A5688" s="11">
        <v>2685</v>
      </c>
      <c r="B5688" s="11">
        <v>3</v>
      </c>
      <c r="C5688" t="s">
        <v>12216</v>
      </c>
      <c r="D5688" s="11" t="s">
        <v>3638</v>
      </c>
      <c r="E5688" t="s">
        <v>1349</v>
      </c>
    </row>
    <row r="5689" spans="1:5">
      <c r="A5689" s="11">
        <v>1981</v>
      </c>
      <c r="B5689" s="11">
        <v>22</v>
      </c>
      <c r="C5689" t="s">
        <v>12217</v>
      </c>
      <c r="D5689" s="11" t="s">
        <v>2018</v>
      </c>
      <c r="E5689" t="s">
        <v>1095</v>
      </c>
    </row>
    <row r="5690" spans="1:5">
      <c r="A5690" s="11">
        <v>566</v>
      </c>
      <c r="B5690" s="11">
        <v>251</v>
      </c>
      <c r="C5690" t="s">
        <v>5783</v>
      </c>
      <c r="D5690" s="11" t="s">
        <v>250</v>
      </c>
      <c r="E5690" t="s">
        <v>744</v>
      </c>
    </row>
    <row r="5691" spans="1:5">
      <c r="A5691" s="11">
        <v>1417</v>
      </c>
      <c r="B5691" s="11">
        <v>65</v>
      </c>
      <c r="C5691" t="s">
        <v>5784</v>
      </c>
      <c r="D5691" s="11" t="s">
        <v>5144</v>
      </c>
      <c r="E5691" t="s">
        <v>997</v>
      </c>
    </row>
    <row r="5692" spans="1:5">
      <c r="A5692" s="11">
        <v>351</v>
      </c>
      <c r="B5692" s="11">
        <v>405</v>
      </c>
      <c r="C5692" t="s">
        <v>1353</v>
      </c>
      <c r="D5692" s="11" t="s">
        <v>1690</v>
      </c>
      <c r="E5692" t="s">
        <v>128</v>
      </c>
    </row>
    <row r="5693" spans="1:5">
      <c r="A5693" s="11">
        <v>920</v>
      </c>
      <c r="B5693" s="11">
        <v>134</v>
      </c>
      <c r="C5693" t="s">
        <v>5785</v>
      </c>
      <c r="D5693" s="11" t="s">
        <v>3582</v>
      </c>
      <c r="E5693" t="s">
        <v>740</v>
      </c>
    </row>
    <row r="5694" spans="1:5">
      <c r="A5694" s="11">
        <v>1814</v>
      </c>
      <c r="B5694" s="11">
        <v>32</v>
      </c>
      <c r="C5694" t="s">
        <v>12218</v>
      </c>
      <c r="D5694" s="11" t="s">
        <v>7451</v>
      </c>
      <c r="E5694" t="s">
        <v>145</v>
      </c>
    </row>
    <row r="5695" spans="1:5">
      <c r="A5695" s="11">
        <v>1231</v>
      </c>
      <c r="B5695" s="11">
        <v>84</v>
      </c>
      <c r="C5695" t="s">
        <v>5786</v>
      </c>
      <c r="D5695" s="11" t="s">
        <v>5787</v>
      </c>
      <c r="E5695" t="s">
        <v>997</v>
      </c>
    </row>
    <row r="5696" spans="1:5">
      <c r="A5696" s="11">
        <v>1154</v>
      </c>
      <c r="B5696" s="11">
        <v>93</v>
      </c>
      <c r="C5696" t="s">
        <v>5788</v>
      </c>
      <c r="D5696" s="11" t="s">
        <v>5789</v>
      </c>
      <c r="E5696" t="s">
        <v>128</v>
      </c>
    </row>
    <row r="5697" spans="1:5">
      <c r="A5697" s="11">
        <v>1596</v>
      </c>
      <c r="B5697" s="11">
        <v>48</v>
      </c>
      <c r="C5697" t="s">
        <v>12219</v>
      </c>
      <c r="D5697" s="11" t="s">
        <v>4217</v>
      </c>
      <c r="E5697" t="s">
        <v>978</v>
      </c>
    </row>
    <row r="5698" spans="1:5">
      <c r="A5698" s="11">
        <v>740</v>
      </c>
      <c r="B5698" s="11">
        <v>186</v>
      </c>
      <c r="C5698" t="s">
        <v>12220</v>
      </c>
      <c r="D5698" s="11" t="s">
        <v>500</v>
      </c>
      <c r="E5698" t="s">
        <v>531</v>
      </c>
    </row>
    <row r="5699" spans="1:5">
      <c r="A5699" s="11">
        <v>2954</v>
      </c>
      <c r="B5699" s="11">
        <v>0</v>
      </c>
      <c r="C5699" t="s">
        <v>12221</v>
      </c>
      <c r="D5699" s="11" t="s">
        <v>5249</v>
      </c>
      <c r="E5699" t="s">
        <v>1077</v>
      </c>
    </row>
    <row r="5700" spans="1:5">
      <c r="A5700" s="11">
        <v>1558</v>
      </c>
      <c r="B5700" s="11">
        <v>52</v>
      </c>
      <c r="C5700" t="s">
        <v>5790</v>
      </c>
      <c r="D5700" s="11" t="s">
        <v>4142</v>
      </c>
      <c r="E5700" t="s">
        <v>124</v>
      </c>
    </row>
    <row r="5701" spans="1:5">
      <c r="A5701" s="11">
        <v>1736</v>
      </c>
      <c r="B5701" s="11">
        <v>38</v>
      </c>
      <c r="C5701" t="s">
        <v>8745</v>
      </c>
      <c r="D5701" s="11" t="s">
        <v>8746</v>
      </c>
      <c r="E5701" t="s">
        <v>162</v>
      </c>
    </row>
    <row r="5702" spans="1:5">
      <c r="A5702" s="11">
        <v>2954</v>
      </c>
      <c r="B5702" s="11">
        <v>0</v>
      </c>
      <c r="C5702" t="s">
        <v>12222</v>
      </c>
      <c r="D5702" s="11" t="s">
        <v>2508</v>
      </c>
      <c r="E5702" t="s">
        <v>6067</v>
      </c>
    </row>
    <row r="5703" spans="1:5">
      <c r="A5703" s="11">
        <v>1231</v>
      </c>
      <c r="B5703" s="11">
        <v>84</v>
      </c>
      <c r="C5703" t="s">
        <v>5791</v>
      </c>
      <c r="D5703" s="11" t="s">
        <v>2106</v>
      </c>
      <c r="E5703" t="s">
        <v>754</v>
      </c>
    </row>
    <row r="5704" spans="1:5">
      <c r="A5704" s="11">
        <v>1558</v>
      </c>
      <c r="B5704" s="11">
        <v>52</v>
      </c>
      <c r="C5704" t="s">
        <v>5792</v>
      </c>
      <c r="D5704" s="11" t="s">
        <v>5793</v>
      </c>
      <c r="E5704" t="s">
        <v>790</v>
      </c>
    </row>
    <row r="5705" spans="1:5">
      <c r="A5705" s="11">
        <v>2954</v>
      </c>
      <c r="B5705" s="11">
        <v>0</v>
      </c>
      <c r="C5705" t="s">
        <v>5794</v>
      </c>
      <c r="D5705" s="11" t="s">
        <v>5327</v>
      </c>
      <c r="E5705" t="s">
        <v>124</v>
      </c>
    </row>
    <row r="5706" spans="1:5">
      <c r="A5706" s="11">
        <v>2373</v>
      </c>
      <c r="B5706" s="11">
        <v>8</v>
      </c>
      <c r="C5706" t="s">
        <v>8747</v>
      </c>
      <c r="D5706" s="11" t="s">
        <v>2136</v>
      </c>
      <c r="E5706" t="s">
        <v>8</v>
      </c>
    </row>
    <row r="5707" spans="1:5">
      <c r="A5707" s="11">
        <v>1654</v>
      </c>
      <c r="B5707" s="11">
        <v>44</v>
      </c>
      <c r="C5707" t="s">
        <v>8748</v>
      </c>
      <c r="D5707" s="11" t="s">
        <v>5677</v>
      </c>
      <c r="E5707" t="s">
        <v>1566</v>
      </c>
    </row>
    <row r="5708" spans="1:5">
      <c r="A5708" s="11">
        <v>2856</v>
      </c>
      <c r="B5708" s="11">
        <v>1</v>
      </c>
      <c r="C5708" t="s">
        <v>12223</v>
      </c>
      <c r="D5708" s="11" t="s">
        <v>8375</v>
      </c>
      <c r="E5708" t="s">
        <v>162</v>
      </c>
    </row>
    <row r="5709" spans="1:5">
      <c r="A5709" s="11">
        <v>95</v>
      </c>
      <c r="B5709" s="11">
        <v>967</v>
      </c>
      <c r="C5709" t="s">
        <v>5796</v>
      </c>
      <c r="D5709" s="11" t="s">
        <v>5835</v>
      </c>
      <c r="E5709" t="s">
        <v>814</v>
      </c>
    </row>
    <row r="5710" spans="1:5">
      <c r="A5710" s="11">
        <v>303</v>
      </c>
      <c r="B5710" s="11">
        <v>458</v>
      </c>
      <c r="C5710" t="s">
        <v>5797</v>
      </c>
      <c r="D5710" s="11" t="s">
        <v>4597</v>
      </c>
      <c r="E5710" t="s">
        <v>937</v>
      </c>
    </row>
    <row r="5711" spans="1:5">
      <c r="A5711" s="11">
        <v>729</v>
      </c>
      <c r="B5711" s="11">
        <v>188</v>
      </c>
      <c r="C5711" t="s">
        <v>5798</v>
      </c>
      <c r="D5711" s="11" t="s">
        <v>5799</v>
      </c>
      <c r="E5711" t="s">
        <v>122</v>
      </c>
    </row>
    <row r="5712" spans="1:5">
      <c r="A5712" s="11">
        <v>727</v>
      </c>
      <c r="B5712" s="11">
        <v>189</v>
      </c>
      <c r="C5712" t="s">
        <v>5800</v>
      </c>
      <c r="D5712" s="11" t="s">
        <v>5063</v>
      </c>
      <c r="E5712" t="s">
        <v>4178</v>
      </c>
    </row>
    <row r="5713" spans="1:5">
      <c r="A5713" s="11">
        <v>2954</v>
      </c>
      <c r="B5713" s="11">
        <v>0</v>
      </c>
      <c r="C5713" t="s">
        <v>12224</v>
      </c>
      <c r="D5713" s="11" t="s">
        <v>11571</v>
      </c>
      <c r="E5713" t="s">
        <v>565</v>
      </c>
    </row>
    <row r="5714" spans="1:5">
      <c r="A5714" s="11">
        <v>1276</v>
      </c>
      <c r="B5714" s="11">
        <v>79</v>
      </c>
      <c r="C5714" t="s">
        <v>5802</v>
      </c>
      <c r="D5714" s="11" t="s">
        <v>4975</v>
      </c>
      <c r="E5714" t="s">
        <v>267</v>
      </c>
    </row>
    <row r="5715" spans="1:5">
      <c r="A5715" s="11">
        <v>2954</v>
      </c>
      <c r="B5715" s="11">
        <v>0</v>
      </c>
      <c r="C5715" t="s">
        <v>12225</v>
      </c>
      <c r="D5715" s="11" t="s">
        <v>5319</v>
      </c>
      <c r="E5715" t="s">
        <v>124</v>
      </c>
    </row>
    <row r="5716" spans="1:5">
      <c r="A5716" s="11">
        <v>793</v>
      </c>
      <c r="B5716" s="11">
        <v>165</v>
      </c>
      <c r="C5716" t="s">
        <v>12226</v>
      </c>
      <c r="D5716" s="11" t="s">
        <v>12227</v>
      </c>
      <c r="E5716" t="s">
        <v>190</v>
      </c>
    </row>
    <row r="5717" spans="1:5">
      <c r="A5717" s="11">
        <v>2753</v>
      </c>
      <c r="B5717" s="11">
        <v>2</v>
      </c>
      <c r="C5717" t="s">
        <v>12228</v>
      </c>
      <c r="D5717" s="11" t="s">
        <v>2461</v>
      </c>
      <c r="E5717" t="s">
        <v>978</v>
      </c>
    </row>
    <row r="5718" spans="1:5">
      <c r="A5718" s="11">
        <v>2954</v>
      </c>
      <c r="B5718" s="11">
        <v>0</v>
      </c>
      <c r="C5718" t="s">
        <v>8749</v>
      </c>
      <c r="D5718" s="11" t="s">
        <v>4761</v>
      </c>
      <c r="E5718" t="s">
        <v>138</v>
      </c>
    </row>
    <row r="5719" spans="1:5">
      <c r="A5719" s="11">
        <v>2954</v>
      </c>
      <c r="B5719" s="11">
        <v>0</v>
      </c>
      <c r="C5719" t="s">
        <v>12229</v>
      </c>
      <c r="D5719" s="11" t="s">
        <v>9319</v>
      </c>
      <c r="E5719" t="s">
        <v>128</v>
      </c>
    </row>
    <row r="5720" spans="1:5">
      <c r="A5720" s="11">
        <v>375</v>
      </c>
      <c r="B5720" s="11">
        <v>373</v>
      </c>
      <c r="C5720" t="s">
        <v>5804</v>
      </c>
      <c r="D5720" s="11" t="s">
        <v>5267</v>
      </c>
      <c r="E5720" t="s">
        <v>128</v>
      </c>
    </row>
    <row r="5721" spans="1:5">
      <c r="A5721" s="11">
        <v>2685</v>
      </c>
      <c r="B5721" s="11">
        <v>3</v>
      </c>
      <c r="C5721" t="s">
        <v>8750</v>
      </c>
      <c r="D5721" s="11" t="s">
        <v>3445</v>
      </c>
      <c r="E5721" t="s">
        <v>997</v>
      </c>
    </row>
    <row r="5722" spans="1:5">
      <c r="A5722" s="11">
        <v>1078</v>
      </c>
      <c r="B5722" s="11">
        <v>105</v>
      </c>
      <c r="C5722" t="s">
        <v>5805</v>
      </c>
      <c r="D5722" s="11" t="s">
        <v>1500</v>
      </c>
      <c r="E5722" t="s">
        <v>997</v>
      </c>
    </row>
    <row r="5723" spans="1:5">
      <c r="A5723" s="11">
        <v>1423</v>
      </c>
      <c r="B5723" s="11">
        <v>64</v>
      </c>
      <c r="C5723" t="s">
        <v>5805</v>
      </c>
      <c r="D5723" s="11" t="s">
        <v>2996</v>
      </c>
      <c r="E5723" t="s">
        <v>851</v>
      </c>
    </row>
    <row r="5724" spans="1:5">
      <c r="A5724" s="11">
        <v>1699</v>
      </c>
      <c r="B5724" s="11">
        <v>41</v>
      </c>
      <c r="C5724" t="s">
        <v>5805</v>
      </c>
      <c r="D5724" s="11" t="s">
        <v>4306</v>
      </c>
      <c r="E5724" t="s">
        <v>128</v>
      </c>
    </row>
    <row r="5725" spans="1:5">
      <c r="A5725" s="11">
        <v>2856</v>
      </c>
      <c r="B5725" s="11">
        <v>1</v>
      </c>
      <c r="C5725" t="s">
        <v>5805</v>
      </c>
      <c r="D5725" s="11" t="s">
        <v>4654</v>
      </c>
      <c r="E5725" t="s">
        <v>142</v>
      </c>
    </row>
    <row r="5726" spans="1:5">
      <c r="A5726" s="11">
        <v>1441</v>
      </c>
      <c r="B5726" s="11">
        <v>62</v>
      </c>
      <c r="C5726" t="s">
        <v>5806</v>
      </c>
      <c r="D5726" s="11" t="s">
        <v>4001</v>
      </c>
      <c r="E5726" t="s">
        <v>268</v>
      </c>
    </row>
    <row r="5727" spans="1:5">
      <c r="A5727" s="11">
        <v>2753</v>
      </c>
      <c r="B5727" s="11">
        <v>2</v>
      </c>
      <c r="C5727" t="s">
        <v>12230</v>
      </c>
      <c r="D5727" s="11" t="s">
        <v>12231</v>
      </c>
      <c r="E5727" t="s">
        <v>759</v>
      </c>
    </row>
    <row r="5728" spans="1:5">
      <c r="A5728" s="11">
        <v>2954</v>
      </c>
      <c r="B5728" s="11">
        <v>0</v>
      </c>
      <c r="C5728" t="s">
        <v>12232</v>
      </c>
      <c r="D5728" s="11" t="s">
        <v>3990</v>
      </c>
      <c r="E5728" t="s">
        <v>754</v>
      </c>
    </row>
    <row r="5729" spans="1:5">
      <c r="A5729" s="11">
        <v>954</v>
      </c>
      <c r="B5729" s="11">
        <v>128</v>
      </c>
      <c r="C5729" t="s">
        <v>5807</v>
      </c>
      <c r="D5729" s="11" t="s">
        <v>5808</v>
      </c>
      <c r="E5729" t="s">
        <v>997</v>
      </c>
    </row>
    <row r="5730" spans="1:5">
      <c r="A5730" s="11">
        <v>2472</v>
      </c>
      <c r="B5730" s="11">
        <v>6</v>
      </c>
      <c r="C5730" t="s">
        <v>12233</v>
      </c>
      <c r="D5730" s="11" t="s">
        <v>4494</v>
      </c>
      <c r="E5730" t="s">
        <v>751</v>
      </c>
    </row>
    <row r="5731" spans="1:5">
      <c r="A5731" s="11">
        <v>2067</v>
      </c>
      <c r="B5731" s="11">
        <v>18</v>
      </c>
      <c r="C5731" t="s">
        <v>5809</v>
      </c>
      <c r="D5731" s="11" t="s">
        <v>2099</v>
      </c>
      <c r="E5731" t="s">
        <v>1077</v>
      </c>
    </row>
    <row r="5732" spans="1:5">
      <c r="A5732" s="11">
        <v>102</v>
      </c>
      <c r="B5732" s="11">
        <v>940</v>
      </c>
      <c r="C5732" t="s">
        <v>323</v>
      </c>
      <c r="D5732" s="11" t="s">
        <v>477</v>
      </c>
      <c r="E5732" t="s">
        <v>124</v>
      </c>
    </row>
    <row r="5733" spans="1:5">
      <c r="A5733" s="11">
        <v>2954</v>
      </c>
      <c r="B5733" s="11">
        <v>0</v>
      </c>
      <c r="C5733" t="s">
        <v>8751</v>
      </c>
      <c r="D5733" s="11" t="s">
        <v>2813</v>
      </c>
      <c r="E5733" t="s">
        <v>1083</v>
      </c>
    </row>
    <row r="5734" spans="1:5">
      <c r="A5734" s="11">
        <v>2753</v>
      </c>
      <c r="B5734" s="11">
        <v>2</v>
      </c>
      <c r="C5734" t="s">
        <v>12234</v>
      </c>
      <c r="D5734" s="11" t="s">
        <v>427</v>
      </c>
      <c r="E5734" t="s">
        <v>742</v>
      </c>
    </row>
    <row r="5735" spans="1:5">
      <c r="A5735" s="11">
        <v>2954</v>
      </c>
      <c r="B5735" s="11">
        <v>0</v>
      </c>
      <c r="C5735" t="s">
        <v>12235</v>
      </c>
      <c r="D5735" s="11" t="s">
        <v>12236</v>
      </c>
      <c r="E5735" t="s">
        <v>1183</v>
      </c>
    </row>
    <row r="5736" spans="1:5">
      <c r="A5736" s="11">
        <v>464</v>
      </c>
      <c r="B5736" s="11">
        <v>306</v>
      </c>
      <c r="C5736" t="s">
        <v>5811</v>
      </c>
      <c r="D5736" s="11" t="s">
        <v>5490</v>
      </c>
      <c r="E5736" t="s">
        <v>2312</v>
      </c>
    </row>
    <row r="5737" spans="1:5">
      <c r="A5737" s="11">
        <v>2954</v>
      </c>
      <c r="B5737" s="11">
        <v>0</v>
      </c>
      <c r="C5737" t="s">
        <v>12237</v>
      </c>
      <c r="D5737" s="11" t="s">
        <v>6172</v>
      </c>
      <c r="E5737" t="s">
        <v>766</v>
      </c>
    </row>
    <row r="5738" spans="1:5">
      <c r="A5738" s="11">
        <v>1654</v>
      </c>
      <c r="B5738" s="11">
        <v>44</v>
      </c>
      <c r="C5738" t="s">
        <v>5812</v>
      </c>
      <c r="D5738" s="11" t="s">
        <v>3600</v>
      </c>
      <c r="E5738" t="s">
        <v>997</v>
      </c>
    </row>
    <row r="5739" spans="1:5">
      <c r="A5739" s="11">
        <v>2954</v>
      </c>
      <c r="B5739" s="11">
        <v>0</v>
      </c>
      <c r="C5739" t="s">
        <v>12238</v>
      </c>
      <c r="D5739" s="11" t="s">
        <v>3315</v>
      </c>
      <c r="E5739" t="s">
        <v>10194</v>
      </c>
    </row>
    <row r="5740" spans="1:5">
      <c r="A5740" s="11">
        <v>2203</v>
      </c>
      <c r="B5740" s="11">
        <v>13</v>
      </c>
      <c r="C5740" t="s">
        <v>8752</v>
      </c>
      <c r="D5740" s="11" t="s">
        <v>5162</v>
      </c>
      <c r="E5740" t="s">
        <v>128</v>
      </c>
    </row>
    <row r="5741" spans="1:5">
      <c r="A5741" s="11">
        <v>484</v>
      </c>
      <c r="B5741" s="11">
        <v>293</v>
      </c>
      <c r="C5741" t="s">
        <v>5813</v>
      </c>
      <c r="D5741" s="11" t="s">
        <v>612</v>
      </c>
      <c r="E5741" t="s">
        <v>1115</v>
      </c>
    </row>
    <row r="5742" spans="1:5">
      <c r="A5742" s="11">
        <v>2954</v>
      </c>
      <c r="B5742" s="11">
        <v>0</v>
      </c>
      <c r="C5742" t="s">
        <v>12239</v>
      </c>
      <c r="D5742" s="11" t="s">
        <v>4555</v>
      </c>
      <c r="E5742" t="s">
        <v>130</v>
      </c>
    </row>
    <row r="5743" spans="1:5">
      <c r="A5743" s="11">
        <v>391</v>
      </c>
      <c r="B5743" s="11">
        <v>357</v>
      </c>
      <c r="C5743" t="s">
        <v>12240</v>
      </c>
      <c r="D5743" s="11" t="s">
        <v>12241</v>
      </c>
      <c r="E5743" t="s">
        <v>164</v>
      </c>
    </row>
    <row r="5744" spans="1:5">
      <c r="A5744" s="11">
        <v>2028</v>
      </c>
      <c r="B5744" s="11">
        <v>20</v>
      </c>
      <c r="C5744" t="s">
        <v>5814</v>
      </c>
      <c r="D5744" s="11" t="s">
        <v>5815</v>
      </c>
      <c r="E5744" t="s">
        <v>128</v>
      </c>
    </row>
    <row r="5745" spans="1:5">
      <c r="A5745" s="11">
        <v>883</v>
      </c>
      <c r="B5745" s="11">
        <v>141</v>
      </c>
      <c r="C5745" t="s">
        <v>5818</v>
      </c>
      <c r="D5745" s="11" t="s">
        <v>2661</v>
      </c>
      <c r="E5745" t="s">
        <v>997</v>
      </c>
    </row>
    <row r="5746" spans="1:5">
      <c r="A5746" s="11">
        <v>2954</v>
      </c>
      <c r="B5746" s="11">
        <v>0</v>
      </c>
      <c r="C5746" t="s">
        <v>12242</v>
      </c>
      <c r="D5746" s="11" t="s">
        <v>8540</v>
      </c>
      <c r="E5746" t="s">
        <v>710</v>
      </c>
    </row>
    <row r="5747" spans="1:5">
      <c r="A5747" s="11">
        <v>2472</v>
      </c>
      <c r="B5747" s="11">
        <v>6</v>
      </c>
      <c r="C5747" t="s">
        <v>5819</v>
      </c>
      <c r="D5747" s="11" t="s">
        <v>4369</v>
      </c>
      <c r="E5747" t="s">
        <v>2863</v>
      </c>
    </row>
    <row r="5748" spans="1:5">
      <c r="A5748" s="11">
        <v>2685</v>
      </c>
      <c r="B5748" s="11">
        <v>3</v>
      </c>
      <c r="C5748" t="s">
        <v>12243</v>
      </c>
      <c r="D5748" s="11" t="s">
        <v>4900</v>
      </c>
      <c r="E5748" t="s">
        <v>1079</v>
      </c>
    </row>
    <row r="5749" spans="1:5">
      <c r="A5749" s="11">
        <v>2613</v>
      </c>
      <c r="B5749" s="11">
        <v>4</v>
      </c>
      <c r="C5749" t="s">
        <v>8753</v>
      </c>
      <c r="D5749" s="11" t="s">
        <v>2624</v>
      </c>
      <c r="E5749" t="s">
        <v>1599</v>
      </c>
    </row>
    <row r="5750" spans="1:5">
      <c r="A5750" s="11">
        <v>927</v>
      </c>
      <c r="B5750" s="11">
        <v>133</v>
      </c>
      <c r="C5750" t="s">
        <v>5820</v>
      </c>
      <c r="D5750" s="11" t="s">
        <v>3683</v>
      </c>
      <c r="E5750" t="s">
        <v>142</v>
      </c>
    </row>
    <row r="5751" spans="1:5">
      <c r="A5751" s="11">
        <v>2373</v>
      </c>
      <c r="B5751" s="11">
        <v>8</v>
      </c>
      <c r="C5751" t="s">
        <v>5821</v>
      </c>
      <c r="D5751" s="11" t="s">
        <v>5822</v>
      </c>
      <c r="E5751" t="s">
        <v>2282</v>
      </c>
    </row>
    <row r="5752" spans="1:5">
      <c r="A5752" s="11">
        <v>908</v>
      </c>
      <c r="B5752" s="11">
        <v>137</v>
      </c>
      <c r="C5752" t="s">
        <v>5823</v>
      </c>
      <c r="D5752" s="11" t="s">
        <v>5824</v>
      </c>
      <c r="E5752" t="s">
        <v>145</v>
      </c>
    </row>
    <row r="5753" spans="1:5">
      <c r="A5753" s="11">
        <v>2954</v>
      </c>
      <c r="B5753" s="11">
        <v>0</v>
      </c>
      <c r="C5753" t="s">
        <v>12244</v>
      </c>
      <c r="D5753" s="11" t="s">
        <v>12245</v>
      </c>
      <c r="E5753" t="s">
        <v>2630</v>
      </c>
    </row>
    <row r="5754" spans="1:5">
      <c r="A5754" s="11">
        <v>1051</v>
      </c>
      <c r="B5754" s="11">
        <v>110</v>
      </c>
      <c r="C5754" t="s">
        <v>5825</v>
      </c>
      <c r="D5754" s="11" t="s">
        <v>5826</v>
      </c>
      <c r="E5754" t="s">
        <v>997</v>
      </c>
    </row>
    <row r="5755" spans="1:5">
      <c r="A5755" s="11">
        <v>34</v>
      </c>
      <c r="B5755" s="11">
        <v>1580</v>
      </c>
      <c r="C5755" t="s">
        <v>5827</v>
      </c>
      <c r="D5755" s="11" t="s">
        <v>1420</v>
      </c>
      <c r="E5755" t="s">
        <v>128</v>
      </c>
    </row>
    <row r="5756" spans="1:5">
      <c r="A5756" s="11">
        <v>535</v>
      </c>
      <c r="B5756" s="11">
        <v>265</v>
      </c>
      <c r="C5756" t="s">
        <v>5827</v>
      </c>
      <c r="D5756" s="11" t="s">
        <v>5828</v>
      </c>
      <c r="E5756" t="s">
        <v>122</v>
      </c>
    </row>
    <row r="5757" spans="1:5">
      <c r="A5757" s="11">
        <v>2954</v>
      </c>
      <c r="B5757" s="11">
        <v>0</v>
      </c>
      <c r="C5757" t="s">
        <v>12246</v>
      </c>
      <c r="D5757" s="11" t="s">
        <v>9502</v>
      </c>
      <c r="E5757" t="s">
        <v>751</v>
      </c>
    </row>
    <row r="5758" spans="1:5">
      <c r="A5758" s="11">
        <v>451</v>
      </c>
      <c r="B5758" s="11">
        <v>315</v>
      </c>
      <c r="C5758" t="s">
        <v>5829</v>
      </c>
      <c r="D5758" s="11" t="s">
        <v>1042</v>
      </c>
      <c r="E5758" t="s">
        <v>145</v>
      </c>
    </row>
    <row r="5759" spans="1:5">
      <c r="A5759" s="11">
        <v>1859</v>
      </c>
      <c r="B5759" s="11">
        <v>29</v>
      </c>
      <c r="C5759" t="s">
        <v>8754</v>
      </c>
      <c r="D5759" s="11" t="s">
        <v>2791</v>
      </c>
      <c r="E5759" t="s">
        <v>997</v>
      </c>
    </row>
    <row r="5760" spans="1:5">
      <c r="A5760" s="11">
        <v>667</v>
      </c>
      <c r="B5760" s="11">
        <v>213</v>
      </c>
      <c r="C5760" t="s">
        <v>5830</v>
      </c>
      <c r="D5760" s="11" t="s">
        <v>5307</v>
      </c>
      <c r="E5760" t="s">
        <v>1728</v>
      </c>
    </row>
    <row r="5761" spans="1:5">
      <c r="A5761" s="11">
        <v>13</v>
      </c>
      <c r="B5761" s="11">
        <v>1746</v>
      </c>
      <c r="C5761" t="s">
        <v>325</v>
      </c>
      <c r="D5761" s="11" t="s">
        <v>326</v>
      </c>
      <c r="E5761" t="s">
        <v>128</v>
      </c>
    </row>
    <row r="5762" spans="1:5">
      <c r="A5762" s="11">
        <v>2000</v>
      </c>
      <c r="B5762" s="11">
        <v>21</v>
      </c>
      <c r="C5762" t="s">
        <v>12247</v>
      </c>
      <c r="D5762" s="11" t="s">
        <v>12248</v>
      </c>
      <c r="E5762" t="s">
        <v>767</v>
      </c>
    </row>
    <row r="5763" spans="1:5">
      <c r="A5763" s="11">
        <v>1013</v>
      </c>
      <c r="B5763" s="11">
        <v>116</v>
      </c>
      <c r="C5763" t="s">
        <v>5831</v>
      </c>
      <c r="D5763" s="11" t="s">
        <v>1528</v>
      </c>
      <c r="E5763" t="s">
        <v>1877</v>
      </c>
    </row>
    <row r="5764" spans="1:5">
      <c r="A5764" s="11">
        <v>2954</v>
      </c>
      <c r="B5764" s="11">
        <v>0</v>
      </c>
      <c r="C5764" t="s">
        <v>12249</v>
      </c>
      <c r="D5764" s="11" t="s">
        <v>7225</v>
      </c>
      <c r="E5764" t="s">
        <v>130</v>
      </c>
    </row>
    <row r="5765" spans="1:5">
      <c r="A5765" s="11">
        <v>1458</v>
      </c>
      <c r="B5765" s="11">
        <v>61</v>
      </c>
      <c r="C5765" t="s">
        <v>5832</v>
      </c>
      <c r="D5765" s="11" t="s">
        <v>5833</v>
      </c>
      <c r="E5765" t="s">
        <v>539</v>
      </c>
    </row>
    <row r="5766" spans="1:5">
      <c r="A5766" s="11">
        <v>2318</v>
      </c>
      <c r="B5766" s="11">
        <v>9</v>
      </c>
      <c r="C5766" t="s">
        <v>12250</v>
      </c>
      <c r="D5766" s="11" t="s">
        <v>12251</v>
      </c>
      <c r="E5766" t="s">
        <v>271</v>
      </c>
    </row>
    <row r="5767" spans="1:5">
      <c r="A5767" s="11">
        <v>503</v>
      </c>
      <c r="B5767" s="11">
        <v>285</v>
      </c>
      <c r="C5767" t="s">
        <v>5834</v>
      </c>
      <c r="D5767" s="11" t="s">
        <v>5835</v>
      </c>
      <c r="E5767" t="s">
        <v>758</v>
      </c>
    </row>
    <row r="5768" spans="1:5">
      <c r="A5768" s="11">
        <v>2067</v>
      </c>
      <c r="B5768" s="11">
        <v>18</v>
      </c>
      <c r="C5768" t="s">
        <v>5834</v>
      </c>
      <c r="D5768" s="11" t="s">
        <v>3522</v>
      </c>
      <c r="E5768" t="s">
        <v>1046</v>
      </c>
    </row>
    <row r="5769" spans="1:5">
      <c r="A5769" s="11">
        <v>868</v>
      </c>
      <c r="B5769" s="11">
        <v>146</v>
      </c>
      <c r="C5769" t="s">
        <v>5836</v>
      </c>
      <c r="D5769" s="11" t="s">
        <v>3539</v>
      </c>
      <c r="E5769" t="s">
        <v>61</v>
      </c>
    </row>
    <row r="5770" spans="1:5">
      <c r="A5770" s="11">
        <v>1411</v>
      </c>
      <c r="B5770" s="11">
        <v>66</v>
      </c>
      <c r="C5770" t="s">
        <v>8755</v>
      </c>
      <c r="D5770" s="11" t="s">
        <v>4605</v>
      </c>
      <c r="E5770" t="s">
        <v>2489</v>
      </c>
    </row>
    <row r="5771" spans="1:5">
      <c r="A5771" s="11">
        <v>2685</v>
      </c>
      <c r="B5771" s="11">
        <v>3</v>
      </c>
      <c r="C5771" t="s">
        <v>12252</v>
      </c>
      <c r="D5771" s="11" t="s">
        <v>4616</v>
      </c>
      <c r="E5771" t="s">
        <v>2095</v>
      </c>
    </row>
    <row r="5772" spans="1:5">
      <c r="A5772" s="11">
        <v>2954</v>
      </c>
      <c r="B5772" s="11">
        <v>0</v>
      </c>
      <c r="C5772" t="s">
        <v>5837</v>
      </c>
      <c r="D5772" s="11" t="s">
        <v>5838</v>
      </c>
      <c r="E5772" t="s">
        <v>130</v>
      </c>
    </row>
    <row r="5773" spans="1:5">
      <c r="A5773" s="11">
        <v>135</v>
      </c>
      <c r="B5773" s="11">
        <v>812</v>
      </c>
      <c r="C5773" t="s">
        <v>327</v>
      </c>
      <c r="D5773" s="11" t="s">
        <v>328</v>
      </c>
      <c r="E5773" t="s">
        <v>268</v>
      </c>
    </row>
    <row r="5774" spans="1:5">
      <c r="A5774" s="11">
        <v>223</v>
      </c>
      <c r="B5774" s="11">
        <v>556</v>
      </c>
      <c r="C5774" t="s">
        <v>1356</v>
      </c>
      <c r="D5774" s="11" t="s">
        <v>1357</v>
      </c>
      <c r="E5774" t="s">
        <v>122</v>
      </c>
    </row>
    <row r="5775" spans="1:5">
      <c r="A5775" s="11">
        <v>2753</v>
      </c>
      <c r="B5775" s="11">
        <v>2</v>
      </c>
      <c r="C5775" t="s">
        <v>12253</v>
      </c>
      <c r="D5775" s="11" t="s">
        <v>4631</v>
      </c>
      <c r="E5775" t="s">
        <v>128</v>
      </c>
    </row>
    <row r="5776" spans="1:5">
      <c r="A5776" s="11">
        <v>941</v>
      </c>
      <c r="B5776" s="11">
        <v>130</v>
      </c>
      <c r="C5776" t="s">
        <v>5839</v>
      </c>
      <c r="D5776" s="11" t="s">
        <v>4042</v>
      </c>
      <c r="E5776" t="s">
        <v>149</v>
      </c>
    </row>
    <row r="5777" spans="1:5">
      <c r="A5777" s="11">
        <v>2613</v>
      </c>
      <c r="B5777" s="11">
        <v>4</v>
      </c>
      <c r="C5777" t="s">
        <v>12254</v>
      </c>
      <c r="D5777" s="11" t="s">
        <v>9896</v>
      </c>
      <c r="E5777" t="s">
        <v>742</v>
      </c>
    </row>
    <row r="5778" spans="1:5">
      <c r="A5778" s="11">
        <v>1480</v>
      </c>
      <c r="B5778" s="11">
        <v>59</v>
      </c>
      <c r="C5778" t="s">
        <v>8756</v>
      </c>
      <c r="D5778" s="11" t="s">
        <v>4641</v>
      </c>
      <c r="E5778" t="s">
        <v>1650</v>
      </c>
    </row>
    <row r="5779" spans="1:5">
      <c r="A5779" s="11">
        <v>2856</v>
      </c>
      <c r="B5779" s="11">
        <v>1</v>
      </c>
      <c r="C5779" t="s">
        <v>12255</v>
      </c>
      <c r="D5779" s="11" t="s">
        <v>6312</v>
      </c>
      <c r="E5779" t="s">
        <v>1355</v>
      </c>
    </row>
    <row r="5780" spans="1:5">
      <c r="A5780" s="11">
        <v>1981</v>
      </c>
      <c r="B5780" s="11">
        <v>22</v>
      </c>
      <c r="C5780" t="s">
        <v>1977</v>
      </c>
      <c r="D5780" s="11" t="s">
        <v>2508</v>
      </c>
      <c r="E5780" t="s">
        <v>743</v>
      </c>
    </row>
    <row r="5781" spans="1:5">
      <c r="A5781" s="11">
        <v>2954</v>
      </c>
      <c r="B5781" s="11">
        <v>0</v>
      </c>
      <c r="C5781" t="s">
        <v>12256</v>
      </c>
      <c r="D5781" s="11" t="s">
        <v>8579</v>
      </c>
      <c r="E5781" t="s">
        <v>747</v>
      </c>
    </row>
    <row r="5782" spans="1:5">
      <c r="A5782" s="11">
        <v>1846</v>
      </c>
      <c r="B5782" s="11">
        <v>30</v>
      </c>
      <c r="C5782" t="s">
        <v>8758</v>
      </c>
      <c r="D5782" s="11" t="s">
        <v>6447</v>
      </c>
      <c r="E5782" t="s">
        <v>124</v>
      </c>
    </row>
    <row r="5783" spans="1:5">
      <c r="A5783" s="11">
        <v>200</v>
      </c>
      <c r="B5783" s="11">
        <v>610</v>
      </c>
      <c r="C5783" t="s">
        <v>5840</v>
      </c>
      <c r="D5783" s="11" t="s">
        <v>1106</v>
      </c>
      <c r="E5783" t="s">
        <v>184</v>
      </c>
    </row>
    <row r="5784" spans="1:5">
      <c r="A5784" s="11">
        <v>176</v>
      </c>
      <c r="B5784" s="11">
        <v>664</v>
      </c>
      <c r="C5784" t="s">
        <v>5841</v>
      </c>
      <c r="D5784" s="11" t="s">
        <v>1689</v>
      </c>
      <c r="E5784" t="s">
        <v>1263</v>
      </c>
    </row>
    <row r="5785" spans="1:5">
      <c r="A5785" s="11">
        <v>291</v>
      </c>
      <c r="B5785" s="11">
        <v>468</v>
      </c>
      <c r="C5785" t="s">
        <v>5842</v>
      </c>
      <c r="D5785" s="11" t="s">
        <v>5843</v>
      </c>
      <c r="E5785" t="s">
        <v>251</v>
      </c>
    </row>
    <row r="5786" spans="1:5">
      <c r="A5786" s="11">
        <v>2262</v>
      </c>
      <c r="B5786" s="11">
        <v>11</v>
      </c>
      <c r="C5786" t="s">
        <v>12257</v>
      </c>
      <c r="D5786" s="11" t="s">
        <v>9562</v>
      </c>
      <c r="E5786" t="s">
        <v>758</v>
      </c>
    </row>
    <row r="5787" spans="1:5">
      <c r="A5787" s="11">
        <v>2954</v>
      </c>
      <c r="B5787" s="11">
        <v>0</v>
      </c>
      <c r="C5787" t="s">
        <v>12258</v>
      </c>
      <c r="D5787" s="11" t="s">
        <v>5084</v>
      </c>
      <c r="E5787" t="s">
        <v>141</v>
      </c>
    </row>
    <row r="5788" spans="1:5">
      <c r="A5788" s="11">
        <v>1284</v>
      </c>
      <c r="B5788" s="11">
        <v>78</v>
      </c>
      <c r="C5788" t="s">
        <v>8759</v>
      </c>
      <c r="D5788" s="11" t="s">
        <v>3084</v>
      </c>
      <c r="E5788" t="s">
        <v>1566</v>
      </c>
    </row>
    <row r="5789" spans="1:5">
      <c r="A5789" s="11">
        <v>2028</v>
      </c>
      <c r="B5789" s="11">
        <v>20</v>
      </c>
      <c r="C5789" t="s">
        <v>5844</v>
      </c>
      <c r="D5789" s="11" t="s">
        <v>3307</v>
      </c>
      <c r="E5789" t="s">
        <v>952</v>
      </c>
    </row>
    <row r="5790" spans="1:5">
      <c r="A5790" s="11">
        <v>2685</v>
      </c>
      <c r="B5790" s="11">
        <v>3</v>
      </c>
      <c r="C5790" t="s">
        <v>12259</v>
      </c>
      <c r="D5790" s="11" t="s">
        <v>6930</v>
      </c>
      <c r="E5790" t="s">
        <v>165</v>
      </c>
    </row>
    <row r="5791" spans="1:5">
      <c r="A5791" s="11">
        <v>213</v>
      </c>
      <c r="B5791" s="11">
        <v>571</v>
      </c>
      <c r="C5791" t="s">
        <v>5845</v>
      </c>
      <c r="D5791" s="11" t="s">
        <v>342</v>
      </c>
      <c r="E5791" t="s">
        <v>130</v>
      </c>
    </row>
    <row r="5792" spans="1:5">
      <c r="A5792" s="11">
        <v>209</v>
      </c>
      <c r="B5792" s="11">
        <v>594</v>
      </c>
      <c r="C5792" t="s">
        <v>8760</v>
      </c>
      <c r="D5792" s="11" t="s">
        <v>8761</v>
      </c>
      <c r="E5792" t="s">
        <v>128</v>
      </c>
    </row>
    <row r="5793" spans="1:5">
      <c r="A5793" s="11">
        <v>1787</v>
      </c>
      <c r="B5793" s="11">
        <v>33</v>
      </c>
      <c r="C5793" t="s">
        <v>8762</v>
      </c>
      <c r="D5793" s="11" t="s">
        <v>4001</v>
      </c>
      <c r="E5793" t="s">
        <v>1482</v>
      </c>
    </row>
    <row r="5794" spans="1:5">
      <c r="A5794" s="11">
        <v>1716</v>
      </c>
      <c r="B5794" s="11">
        <v>40</v>
      </c>
      <c r="C5794" t="s">
        <v>8763</v>
      </c>
      <c r="D5794" s="11" t="s">
        <v>2339</v>
      </c>
      <c r="E5794" t="s">
        <v>1066</v>
      </c>
    </row>
    <row r="5795" spans="1:5">
      <c r="A5795" s="11">
        <v>2954</v>
      </c>
      <c r="B5795" s="11">
        <v>0</v>
      </c>
      <c r="C5795" t="s">
        <v>12260</v>
      </c>
      <c r="D5795" s="11" t="s">
        <v>2709</v>
      </c>
      <c r="E5795" t="s">
        <v>122</v>
      </c>
    </row>
    <row r="5796" spans="1:5">
      <c r="A5796" s="11">
        <v>1117</v>
      </c>
      <c r="B5796" s="11">
        <v>99</v>
      </c>
      <c r="C5796" t="s">
        <v>5846</v>
      </c>
      <c r="D5796" s="11" t="s">
        <v>3424</v>
      </c>
      <c r="E5796" t="s">
        <v>1079</v>
      </c>
    </row>
    <row r="5797" spans="1:5">
      <c r="A5797" s="11">
        <v>2613</v>
      </c>
      <c r="B5797" s="11">
        <v>4</v>
      </c>
      <c r="C5797" t="s">
        <v>1980</v>
      </c>
      <c r="D5797" s="11" t="s">
        <v>12261</v>
      </c>
      <c r="E5797" t="s">
        <v>1134</v>
      </c>
    </row>
    <row r="5798" spans="1:5">
      <c r="A5798" s="11">
        <v>2954</v>
      </c>
      <c r="B5798" s="11">
        <v>0</v>
      </c>
      <c r="C5798" t="s">
        <v>1980</v>
      </c>
      <c r="D5798" s="11" t="s">
        <v>9137</v>
      </c>
      <c r="E5798" t="s">
        <v>9582</v>
      </c>
    </row>
    <row r="5799" spans="1:5">
      <c r="A5799" s="11">
        <v>400</v>
      </c>
      <c r="B5799" s="11">
        <v>346</v>
      </c>
      <c r="C5799" t="s">
        <v>1358</v>
      </c>
      <c r="D5799" s="11" t="s">
        <v>5439</v>
      </c>
      <c r="E5799" t="s">
        <v>145</v>
      </c>
    </row>
    <row r="5800" spans="1:5">
      <c r="A5800" s="11">
        <v>157</v>
      </c>
      <c r="B5800" s="11">
        <v>722</v>
      </c>
      <c r="C5800" t="s">
        <v>329</v>
      </c>
      <c r="D5800" s="11" t="s">
        <v>16</v>
      </c>
      <c r="E5800" t="s">
        <v>268</v>
      </c>
    </row>
    <row r="5801" spans="1:5">
      <c r="A5801" s="11">
        <v>1828</v>
      </c>
      <c r="B5801" s="11">
        <v>31</v>
      </c>
      <c r="C5801" t="s">
        <v>8764</v>
      </c>
      <c r="D5801" s="11" t="s">
        <v>2844</v>
      </c>
      <c r="E5801" t="s">
        <v>128</v>
      </c>
    </row>
    <row r="5802" spans="1:5">
      <c r="A5802" s="11">
        <v>17</v>
      </c>
      <c r="B5802" s="11">
        <v>1731</v>
      </c>
      <c r="C5802" t="s">
        <v>1983</v>
      </c>
      <c r="D5802" s="11" t="s">
        <v>1410</v>
      </c>
      <c r="E5802" t="s">
        <v>122</v>
      </c>
    </row>
    <row r="5803" spans="1:5">
      <c r="A5803" s="11">
        <v>2472</v>
      </c>
      <c r="B5803" s="11">
        <v>6</v>
      </c>
      <c r="C5803" t="s">
        <v>8765</v>
      </c>
      <c r="D5803" s="11" t="s">
        <v>8152</v>
      </c>
      <c r="E5803" t="s">
        <v>122</v>
      </c>
    </row>
    <row r="5804" spans="1:5">
      <c r="A5804" s="11">
        <v>1137</v>
      </c>
      <c r="B5804" s="11">
        <v>95</v>
      </c>
      <c r="C5804" t="s">
        <v>5847</v>
      </c>
      <c r="D5804" s="11" t="s">
        <v>3852</v>
      </c>
      <c r="E5804" t="s">
        <v>128</v>
      </c>
    </row>
    <row r="5805" spans="1:5">
      <c r="A5805" s="11">
        <v>2954</v>
      </c>
      <c r="B5805" s="11">
        <v>0</v>
      </c>
      <c r="C5805" t="s">
        <v>12262</v>
      </c>
      <c r="D5805" s="11" t="s">
        <v>7724</v>
      </c>
      <c r="E5805" t="s">
        <v>814</v>
      </c>
    </row>
    <row r="5806" spans="1:5">
      <c r="A5806" s="11">
        <v>54</v>
      </c>
      <c r="B5806" s="11">
        <v>1330</v>
      </c>
      <c r="C5806" t="s">
        <v>5849</v>
      </c>
      <c r="D5806" s="11" t="s">
        <v>5850</v>
      </c>
      <c r="E5806" t="s">
        <v>130</v>
      </c>
    </row>
    <row r="5807" spans="1:5">
      <c r="A5807" s="11">
        <v>883</v>
      </c>
      <c r="B5807" s="11">
        <v>141</v>
      </c>
      <c r="C5807" t="s">
        <v>5851</v>
      </c>
      <c r="D5807" s="11" t="s">
        <v>2289</v>
      </c>
      <c r="E5807" t="s">
        <v>766</v>
      </c>
    </row>
    <row r="5808" spans="1:5">
      <c r="A5808" s="11">
        <v>2685</v>
      </c>
      <c r="B5808" s="11">
        <v>3</v>
      </c>
      <c r="C5808" t="s">
        <v>8766</v>
      </c>
      <c r="D5808" s="11" t="s">
        <v>2129</v>
      </c>
      <c r="E5808" t="s">
        <v>1880</v>
      </c>
    </row>
    <row r="5809" spans="1:5">
      <c r="A5809" s="11">
        <v>1765</v>
      </c>
      <c r="B5809" s="11">
        <v>35</v>
      </c>
      <c r="C5809" t="s">
        <v>5852</v>
      </c>
      <c r="D5809" s="11" t="s">
        <v>5853</v>
      </c>
      <c r="E5809" t="s">
        <v>122</v>
      </c>
    </row>
    <row r="5810" spans="1:5">
      <c r="A5810" s="11">
        <v>2954</v>
      </c>
      <c r="B5810" s="11">
        <v>0</v>
      </c>
      <c r="C5810" t="s">
        <v>5854</v>
      </c>
      <c r="D5810" s="11" t="s">
        <v>3847</v>
      </c>
      <c r="E5810" t="s">
        <v>190</v>
      </c>
    </row>
    <row r="5811" spans="1:5">
      <c r="A5811" s="11">
        <v>1441</v>
      </c>
      <c r="B5811" s="11">
        <v>62</v>
      </c>
      <c r="C5811" t="s">
        <v>5855</v>
      </c>
      <c r="D5811" s="11" t="s">
        <v>3778</v>
      </c>
      <c r="E5811" t="s">
        <v>142</v>
      </c>
    </row>
    <row r="5812" spans="1:5">
      <c r="A5812" s="11">
        <v>1061</v>
      </c>
      <c r="B5812" s="11">
        <v>108</v>
      </c>
      <c r="C5812" t="s">
        <v>5856</v>
      </c>
      <c r="D5812" s="11" t="s">
        <v>5857</v>
      </c>
      <c r="E5812" t="s">
        <v>1262</v>
      </c>
    </row>
    <row r="5813" spans="1:5">
      <c r="A5813" s="11">
        <v>2856</v>
      </c>
      <c r="B5813" s="11">
        <v>1</v>
      </c>
      <c r="C5813" t="s">
        <v>12263</v>
      </c>
      <c r="D5813" s="11" t="s">
        <v>3064</v>
      </c>
      <c r="E5813" t="s">
        <v>122</v>
      </c>
    </row>
    <row r="5814" spans="1:5">
      <c r="A5814" s="11">
        <v>2954</v>
      </c>
      <c r="B5814" s="11">
        <v>0</v>
      </c>
      <c r="C5814" t="s">
        <v>12264</v>
      </c>
      <c r="D5814" s="11" t="s">
        <v>5772</v>
      </c>
      <c r="E5814" t="s">
        <v>1077</v>
      </c>
    </row>
    <row r="5815" spans="1:5">
      <c r="A5815" s="11">
        <v>598</v>
      </c>
      <c r="B5815" s="11">
        <v>237</v>
      </c>
      <c r="C5815" t="s">
        <v>330</v>
      </c>
      <c r="D5815" s="11" t="s">
        <v>1034</v>
      </c>
      <c r="E5815" t="s">
        <v>145</v>
      </c>
    </row>
    <row r="5816" spans="1:5">
      <c r="A5816" s="11">
        <v>2954</v>
      </c>
      <c r="B5816" s="11">
        <v>0</v>
      </c>
      <c r="C5816" t="s">
        <v>12265</v>
      </c>
      <c r="D5816" s="11" t="s">
        <v>12266</v>
      </c>
      <c r="E5816" t="s">
        <v>128</v>
      </c>
    </row>
    <row r="5817" spans="1:5">
      <c r="A5817" s="11">
        <v>612</v>
      </c>
      <c r="B5817" s="11">
        <v>231</v>
      </c>
      <c r="C5817" t="s">
        <v>5860</v>
      </c>
      <c r="D5817" s="11" t="s">
        <v>3389</v>
      </c>
      <c r="E5817" t="s">
        <v>122</v>
      </c>
    </row>
    <row r="5818" spans="1:5">
      <c r="A5818" s="11">
        <v>1162</v>
      </c>
      <c r="B5818" s="11">
        <v>92</v>
      </c>
      <c r="C5818" t="s">
        <v>12267</v>
      </c>
      <c r="D5818" s="11" t="s">
        <v>2751</v>
      </c>
      <c r="E5818" t="s">
        <v>297</v>
      </c>
    </row>
    <row r="5819" spans="1:5">
      <c r="A5819" s="11">
        <v>1589</v>
      </c>
      <c r="B5819" s="11">
        <v>49</v>
      </c>
      <c r="C5819" t="s">
        <v>8767</v>
      </c>
      <c r="D5819" s="11" t="s">
        <v>8385</v>
      </c>
      <c r="E5819" t="s">
        <v>756</v>
      </c>
    </row>
    <row r="5820" spans="1:5">
      <c r="A5820" s="11">
        <v>2536</v>
      </c>
      <c r="B5820" s="11">
        <v>5</v>
      </c>
      <c r="C5820" t="s">
        <v>5861</v>
      </c>
      <c r="D5820" s="11" t="s">
        <v>2206</v>
      </c>
      <c r="E5820" t="s">
        <v>122</v>
      </c>
    </row>
    <row r="5821" spans="1:5">
      <c r="A5821" s="11">
        <v>988</v>
      </c>
      <c r="B5821" s="11">
        <v>121</v>
      </c>
      <c r="C5821" t="s">
        <v>5862</v>
      </c>
      <c r="D5821" s="11" t="s">
        <v>3979</v>
      </c>
      <c r="E5821" t="s">
        <v>675</v>
      </c>
    </row>
    <row r="5822" spans="1:5">
      <c r="A5822" s="11">
        <v>2121</v>
      </c>
      <c r="B5822" s="11">
        <v>16</v>
      </c>
      <c r="C5822" t="s">
        <v>8768</v>
      </c>
      <c r="D5822" s="11" t="s">
        <v>3966</v>
      </c>
      <c r="E5822" t="s">
        <v>675</v>
      </c>
    </row>
    <row r="5823" spans="1:5">
      <c r="A5823" s="11">
        <v>2954</v>
      </c>
      <c r="B5823" s="11">
        <v>0</v>
      </c>
      <c r="C5823" t="s">
        <v>12268</v>
      </c>
      <c r="D5823" s="11" t="s">
        <v>10252</v>
      </c>
      <c r="E5823" t="s">
        <v>251</v>
      </c>
    </row>
    <row r="5824" spans="1:5">
      <c r="A5824" s="11">
        <v>422</v>
      </c>
      <c r="B5824" s="11">
        <v>332</v>
      </c>
      <c r="C5824" t="s">
        <v>5863</v>
      </c>
      <c r="D5824" s="11" t="s">
        <v>5864</v>
      </c>
      <c r="E5824" t="s">
        <v>138</v>
      </c>
    </row>
    <row r="5825" spans="1:5">
      <c r="A5825" s="11">
        <v>1913</v>
      </c>
      <c r="B5825" s="11">
        <v>26</v>
      </c>
      <c r="C5825" t="s">
        <v>5865</v>
      </c>
      <c r="D5825" s="11" t="s">
        <v>5866</v>
      </c>
      <c r="E5825" t="s">
        <v>138</v>
      </c>
    </row>
    <row r="5826" spans="1:5">
      <c r="A5826" s="11">
        <v>2954</v>
      </c>
      <c r="B5826" s="11">
        <v>0</v>
      </c>
      <c r="C5826" t="s">
        <v>12269</v>
      </c>
      <c r="D5826" s="11" t="s">
        <v>12270</v>
      </c>
      <c r="E5826" t="s">
        <v>790</v>
      </c>
    </row>
    <row r="5827" spans="1:5">
      <c r="A5827" s="11">
        <v>2954</v>
      </c>
      <c r="B5827" s="11">
        <v>0</v>
      </c>
      <c r="C5827" t="s">
        <v>12271</v>
      </c>
      <c r="D5827" s="11" t="s">
        <v>3626</v>
      </c>
      <c r="E5827" t="s">
        <v>2260</v>
      </c>
    </row>
    <row r="5828" spans="1:5">
      <c r="A5828" s="11">
        <v>1859</v>
      </c>
      <c r="B5828" s="11">
        <v>29</v>
      </c>
      <c r="C5828" t="s">
        <v>5868</v>
      </c>
      <c r="D5828" s="11" t="s">
        <v>2138</v>
      </c>
      <c r="E5828" t="s">
        <v>5869</v>
      </c>
    </row>
    <row r="5829" spans="1:5">
      <c r="A5829" s="11">
        <v>1814</v>
      </c>
      <c r="B5829" s="11">
        <v>32</v>
      </c>
      <c r="C5829" t="s">
        <v>5870</v>
      </c>
      <c r="D5829" s="11" t="s">
        <v>3472</v>
      </c>
      <c r="E5829" t="s">
        <v>2863</v>
      </c>
    </row>
    <row r="5830" spans="1:5">
      <c r="A5830" s="11">
        <v>231</v>
      </c>
      <c r="B5830" s="11">
        <v>547</v>
      </c>
      <c r="C5830" t="s">
        <v>331</v>
      </c>
      <c r="D5830" s="11" t="s">
        <v>332</v>
      </c>
      <c r="E5830" t="s">
        <v>142</v>
      </c>
    </row>
    <row r="5831" spans="1:5">
      <c r="A5831" s="11">
        <v>778</v>
      </c>
      <c r="B5831" s="11">
        <v>172</v>
      </c>
      <c r="C5831" t="s">
        <v>1426</v>
      </c>
      <c r="D5831" s="11" t="s">
        <v>5871</v>
      </c>
      <c r="E5831" t="s">
        <v>850</v>
      </c>
    </row>
    <row r="5832" spans="1:5">
      <c r="A5832" s="11">
        <v>2472</v>
      </c>
      <c r="B5832" s="11">
        <v>6</v>
      </c>
      <c r="C5832" t="s">
        <v>12272</v>
      </c>
      <c r="D5832" s="11" t="s">
        <v>3427</v>
      </c>
      <c r="E5832" t="s">
        <v>2693</v>
      </c>
    </row>
    <row r="5833" spans="1:5">
      <c r="A5833" s="11">
        <v>2954</v>
      </c>
      <c r="B5833" s="11">
        <v>0</v>
      </c>
      <c r="C5833" t="s">
        <v>12273</v>
      </c>
      <c r="D5833" s="11" t="s">
        <v>8389</v>
      </c>
      <c r="E5833" t="s">
        <v>3797</v>
      </c>
    </row>
    <row r="5834" spans="1:5">
      <c r="A5834" s="11">
        <v>751</v>
      </c>
      <c r="B5834" s="11">
        <v>181</v>
      </c>
      <c r="C5834" t="s">
        <v>5872</v>
      </c>
      <c r="D5834" s="11" t="s">
        <v>5873</v>
      </c>
      <c r="E5834" t="s">
        <v>147</v>
      </c>
    </row>
    <row r="5835" spans="1:5">
      <c r="A5835" s="11">
        <v>658</v>
      </c>
      <c r="B5835" s="11">
        <v>215</v>
      </c>
      <c r="C5835" t="s">
        <v>5874</v>
      </c>
      <c r="D5835" s="11" t="s">
        <v>3563</v>
      </c>
      <c r="E5835" t="s">
        <v>271</v>
      </c>
    </row>
    <row r="5836" spans="1:5">
      <c r="A5836" s="11">
        <v>2049</v>
      </c>
      <c r="B5836" s="11">
        <v>19</v>
      </c>
      <c r="C5836" t="s">
        <v>5875</v>
      </c>
      <c r="D5836" s="11" t="s">
        <v>5876</v>
      </c>
      <c r="E5836" t="s">
        <v>1115</v>
      </c>
    </row>
    <row r="5837" spans="1:5">
      <c r="A5837" s="11">
        <v>2954</v>
      </c>
      <c r="B5837" s="11">
        <v>0</v>
      </c>
      <c r="C5837" t="s">
        <v>12274</v>
      </c>
      <c r="D5837" s="11" t="s">
        <v>11663</v>
      </c>
      <c r="E5837" t="s">
        <v>124</v>
      </c>
    </row>
    <row r="5838" spans="1:5">
      <c r="A5838" s="11">
        <v>1070</v>
      </c>
      <c r="B5838" s="11">
        <v>107</v>
      </c>
      <c r="C5838" t="s">
        <v>8769</v>
      </c>
      <c r="D5838" s="11" t="s">
        <v>4191</v>
      </c>
      <c r="E5838" t="s">
        <v>768</v>
      </c>
    </row>
    <row r="5839" spans="1:5">
      <c r="A5839" s="11">
        <v>1296</v>
      </c>
      <c r="B5839" s="11">
        <v>77</v>
      </c>
      <c r="C5839" t="s">
        <v>8770</v>
      </c>
      <c r="D5839" s="11" t="s">
        <v>3340</v>
      </c>
      <c r="E5839" t="s">
        <v>1023</v>
      </c>
    </row>
    <row r="5840" spans="1:5">
      <c r="A5840" s="11">
        <v>2049</v>
      </c>
      <c r="B5840" s="11">
        <v>19</v>
      </c>
      <c r="C5840" t="s">
        <v>8771</v>
      </c>
      <c r="D5840" s="11" t="s">
        <v>8772</v>
      </c>
      <c r="E5840" t="s">
        <v>124</v>
      </c>
    </row>
    <row r="5841" spans="1:5">
      <c r="A5841" s="11">
        <v>524</v>
      </c>
      <c r="B5841" s="11">
        <v>272</v>
      </c>
      <c r="C5841" t="s">
        <v>5878</v>
      </c>
      <c r="D5841" s="11" t="s">
        <v>1348</v>
      </c>
      <c r="E5841" t="s">
        <v>790</v>
      </c>
    </row>
    <row r="5842" spans="1:5">
      <c r="A5842" s="11">
        <v>1787</v>
      </c>
      <c r="B5842" s="11">
        <v>33</v>
      </c>
      <c r="C5842" t="s">
        <v>12275</v>
      </c>
      <c r="D5842" s="11" t="s">
        <v>12276</v>
      </c>
      <c r="E5842" t="s">
        <v>268</v>
      </c>
    </row>
    <row r="5843" spans="1:5">
      <c r="A5843" s="11">
        <v>2000</v>
      </c>
      <c r="B5843" s="11">
        <v>21</v>
      </c>
      <c r="C5843" t="s">
        <v>8773</v>
      </c>
      <c r="D5843" s="11" t="s">
        <v>5434</v>
      </c>
      <c r="E5843" t="s">
        <v>164</v>
      </c>
    </row>
    <row r="5844" spans="1:5">
      <c r="A5844" s="11">
        <v>653</v>
      </c>
      <c r="B5844" s="11">
        <v>216</v>
      </c>
      <c r="C5844" t="s">
        <v>5879</v>
      </c>
      <c r="D5844" s="11" t="s">
        <v>3842</v>
      </c>
      <c r="E5844" t="s">
        <v>1172</v>
      </c>
    </row>
    <row r="5845" spans="1:5">
      <c r="A5845" s="11">
        <v>1306</v>
      </c>
      <c r="B5845" s="11">
        <v>76</v>
      </c>
      <c r="C5845" t="s">
        <v>5880</v>
      </c>
      <c r="D5845" s="11" t="s">
        <v>5651</v>
      </c>
      <c r="E5845" t="s">
        <v>850</v>
      </c>
    </row>
    <row r="5846" spans="1:5">
      <c r="A5846" s="11">
        <v>221</v>
      </c>
      <c r="B5846" s="11">
        <v>559</v>
      </c>
      <c r="C5846" t="s">
        <v>5881</v>
      </c>
      <c r="D5846" s="11" t="s">
        <v>1544</v>
      </c>
      <c r="E5846" t="s">
        <v>124</v>
      </c>
    </row>
    <row r="5847" spans="1:5">
      <c r="A5847" s="11">
        <v>756</v>
      </c>
      <c r="B5847" s="11">
        <v>178</v>
      </c>
      <c r="C5847" t="s">
        <v>5882</v>
      </c>
      <c r="D5847" s="11" t="s">
        <v>4597</v>
      </c>
      <c r="E5847" t="s">
        <v>1001</v>
      </c>
    </row>
    <row r="5848" spans="1:5">
      <c r="A5848" s="11">
        <v>2954</v>
      </c>
      <c r="B5848" s="11">
        <v>0</v>
      </c>
      <c r="C5848" t="s">
        <v>12277</v>
      </c>
      <c r="D5848" s="11" t="s">
        <v>2894</v>
      </c>
      <c r="E5848" t="s">
        <v>790</v>
      </c>
    </row>
    <row r="5849" spans="1:5">
      <c r="A5849" s="11">
        <v>1913</v>
      </c>
      <c r="B5849" s="11">
        <v>26</v>
      </c>
      <c r="C5849" t="s">
        <v>8774</v>
      </c>
      <c r="D5849" s="11" t="s">
        <v>2590</v>
      </c>
      <c r="E5849" t="s">
        <v>8</v>
      </c>
    </row>
    <row r="5850" spans="1:5">
      <c r="A5850" s="11">
        <v>2954</v>
      </c>
      <c r="B5850" s="11">
        <v>0</v>
      </c>
      <c r="C5850" t="s">
        <v>12278</v>
      </c>
      <c r="D5850" s="11" t="s">
        <v>12279</v>
      </c>
      <c r="E5850" t="s">
        <v>124</v>
      </c>
    </row>
    <row r="5851" spans="1:5">
      <c r="A5851" s="11">
        <v>1284</v>
      </c>
      <c r="B5851" s="11">
        <v>78</v>
      </c>
      <c r="C5851" t="s">
        <v>5883</v>
      </c>
      <c r="D5851" s="11" t="s">
        <v>5884</v>
      </c>
      <c r="E5851" t="s">
        <v>142</v>
      </c>
    </row>
    <row r="5852" spans="1:5">
      <c r="A5852" s="11">
        <v>2094</v>
      </c>
      <c r="B5852" s="11">
        <v>17</v>
      </c>
      <c r="C5852" t="s">
        <v>12280</v>
      </c>
      <c r="D5852" s="11" t="s">
        <v>11220</v>
      </c>
      <c r="E5852" t="s">
        <v>1242</v>
      </c>
    </row>
    <row r="5853" spans="1:5">
      <c r="A5853" s="11">
        <v>578</v>
      </c>
      <c r="B5853" s="11">
        <v>243</v>
      </c>
      <c r="C5853" t="s">
        <v>1359</v>
      </c>
      <c r="D5853" s="11" t="s">
        <v>605</v>
      </c>
      <c r="E5853" t="s">
        <v>1002</v>
      </c>
    </row>
    <row r="5854" spans="1:5">
      <c r="A5854" s="11">
        <v>927</v>
      </c>
      <c r="B5854" s="11">
        <v>133</v>
      </c>
      <c r="C5854" t="s">
        <v>5885</v>
      </c>
      <c r="D5854" s="11" t="s">
        <v>3076</v>
      </c>
      <c r="E5854" t="s">
        <v>149</v>
      </c>
    </row>
    <row r="5855" spans="1:5">
      <c r="A5855" s="11">
        <v>398</v>
      </c>
      <c r="B5855" s="11">
        <v>349</v>
      </c>
      <c r="C5855" t="s">
        <v>8775</v>
      </c>
      <c r="D5855" s="11" t="s">
        <v>8776</v>
      </c>
      <c r="E5855" t="s">
        <v>5130</v>
      </c>
    </row>
    <row r="5856" spans="1:5">
      <c r="A5856" s="11">
        <v>515</v>
      </c>
      <c r="B5856" s="11">
        <v>279</v>
      </c>
      <c r="C5856" t="s">
        <v>5886</v>
      </c>
      <c r="D5856" s="11" t="s">
        <v>1624</v>
      </c>
      <c r="E5856" t="s">
        <v>122</v>
      </c>
    </row>
    <row r="5857" spans="1:5">
      <c r="A5857" s="11">
        <v>432</v>
      </c>
      <c r="B5857" s="11">
        <v>325</v>
      </c>
      <c r="C5857" t="s">
        <v>5887</v>
      </c>
      <c r="D5857" s="11" t="s">
        <v>3281</v>
      </c>
      <c r="E5857" t="s">
        <v>2594</v>
      </c>
    </row>
    <row r="5858" spans="1:5">
      <c r="A5858" s="11">
        <v>1126</v>
      </c>
      <c r="B5858" s="11">
        <v>97</v>
      </c>
      <c r="C5858" t="s">
        <v>5888</v>
      </c>
      <c r="D5858" s="11" t="s">
        <v>3600</v>
      </c>
      <c r="E5858" t="s">
        <v>1441</v>
      </c>
    </row>
    <row r="5859" spans="1:5">
      <c r="A5859" s="11">
        <v>2094</v>
      </c>
      <c r="B5859" s="11">
        <v>17</v>
      </c>
      <c r="C5859" t="s">
        <v>12281</v>
      </c>
      <c r="D5859" s="11" t="s">
        <v>12282</v>
      </c>
      <c r="E5859" t="s">
        <v>1428</v>
      </c>
    </row>
    <row r="5860" spans="1:5">
      <c r="A5860" s="11">
        <v>1542</v>
      </c>
      <c r="B5860" s="11">
        <v>53</v>
      </c>
      <c r="C5860" t="s">
        <v>5889</v>
      </c>
      <c r="D5860" s="11" t="s">
        <v>2642</v>
      </c>
      <c r="E5860" t="s">
        <v>222</v>
      </c>
    </row>
    <row r="5861" spans="1:5">
      <c r="A5861" s="11">
        <v>2954</v>
      </c>
      <c r="B5861" s="11">
        <v>0</v>
      </c>
      <c r="C5861" t="s">
        <v>5890</v>
      </c>
      <c r="D5861" s="11" t="s">
        <v>5327</v>
      </c>
      <c r="E5861" t="s">
        <v>124</v>
      </c>
    </row>
    <row r="5862" spans="1:5">
      <c r="A5862" s="11">
        <v>1078</v>
      </c>
      <c r="B5862" s="11">
        <v>105</v>
      </c>
      <c r="C5862" t="s">
        <v>12283</v>
      </c>
      <c r="D5862" s="11" t="s">
        <v>6457</v>
      </c>
      <c r="E5862" t="s">
        <v>3972</v>
      </c>
    </row>
    <row r="5863" spans="1:5">
      <c r="A5863" s="11">
        <v>528</v>
      </c>
      <c r="B5863" s="11">
        <v>267</v>
      </c>
      <c r="C5863" t="s">
        <v>5891</v>
      </c>
      <c r="D5863" s="11" t="s">
        <v>5892</v>
      </c>
      <c r="E5863" t="s">
        <v>142</v>
      </c>
    </row>
    <row r="5864" spans="1:5">
      <c r="A5864" s="11">
        <v>2613</v>
      </c>
      <c r="B5864" s="11">
        <v>4</v>
      </c>
      <c r="C5864" t="s">
        <v>5893</v>
      </c>
      <c r="D5864" s="11" t="s">
        <v>3813</v>
      </c>
      <c r="E5864" t="s">
        <v>169</v>
      </c>
    </row>
    <row r="5865" spans="1:5">
      <c r="A5865" s="11">
        <v>883</v>
      </c>
      <c r="B5865" s="11">
        <v>141</v>
      </c>
      <c r="C5865" t="s">
        <v>5894</v>
      </c>
      <c r="D5865" s="11" t="s">
        <v>5895</v>
      </c>
      <c r="E5865" t="s">
        <v>1001</v>
      </c>
    </row>
    <row r="5866" spans="1:5">
      <c r="A5866" s="11">
        <v>2613</v>
      </c>
      <c r="B5866" s="11">
        <v>4</v>
      </c>
      <c r="C5866" t="s">
        <v>12284</v>
      </c>
      <c r="D5866" s="11" t="s">
        <v>2449</v>
      </c>
      <c r="E5866" t="s">
        <v>122</v>
      </c>
    </row>
    <row r="5867" spans="1:5">
      <c r="A5867" s="11">
        <v>2954</v>
      </c>
      <c r="B5867" s="11">
        <v>0</v>
      </c>
      <c r="C5867" t="s">
        <v>12285</v>
      </c>
      <c r="D5867" s="11" t="s">
        <v>9344</v>
      </c>
      <c r="E5867" t="s">
        <v>1115</v>
      </c>
    </row>
    <row r="5868" spans="1:5">
      <c r="A5868" s="11">
        <v>2262</v>
      </c>
      <c r="B5868" s="11">
        <v>11</v>
      </c>
      <c r="C5868" t="s">
        <v>8777</v>
      </c>
      <c r="D5868" s="11" t="s">
        <v>5994</v>
      </c>
      <c r="E5868" t="s">
        <v>124</v>
      </c>
    </row>
    <row r="5869" spans="1:5">
      <c r="A5869" s="11">
        <v>2000</v>
      </c>
      <c r="B5869" s="11">
        <v>21</v>
      </c>
      <c r="C5869" t="s">
        <v>8778</v>
      </c>
      <c r="D5869" s="11" t="s">
        <v>8324</v>
      </c>
      <c r="E5869" t="s">
        <v>124</v>
      </c>
    </row>
    <row r="5870" spans="1:5">
      <c r="A5870" s="11">
        <v>2954</v>
      </c>
      <c r="B5870" s="11">
        <v>0</v>
      </c>
      <c r="C5870" t="s">
        <v>12286</v>
      </c>
      <c r="D5870" s="11" t="s">
        <v>12287</v>
      </c>
      <c r="E5870" t="s">
        <v>790</v>
      </c>
    </row>
    <row r="5871" spans="1:5">
      <c r="A5871" s="11">
        <v>1470</v>
      </c>
      <c r="B5871" s="11">
        <v>60</v>
      </c>
      <c r="C5871" t="s">
        <v>8779</v>
      </c>
      <c r="D5871" s="11" t="s">
        <v>2997</v>
      </c>
      <c r="E5871" t="s">
        <v>147</v>
      </c>
    </row>
    <row r="5872" spans="1:5">
      <c r="A5872" s="11">
        <v>551</v>
      </c>
      <c r="B5872" s="11">
        <v>256</v>
      </c>
      <c r="C5872" t="s">
        <v>5896</v>
      </c>
      <c r="D5872" s="11" t="s">
        <v>500</v>
      </c>
      <c r="E5872" t="s">
        <v>1131</v>
      </c>
    </row>
    <row r="5873" spans="1:5">
      <c r="A5873" s="11">
        <v>461</v>
      </c>
      <c r="B5873" s="11">
        <v>308</v>
      </c>
      <c r="C5873" t="s">
        <v>5897</v>
      </c>
      <c r="D5873" s="11" t="s">
        <v>3354</v>
      </c>
      <c r="E5873" t="s">
        <v>143</v>
      </c>
    </row>
    <row r="5874" spans="1:5">
      <c r="A5874" s="11">
        <v>317</v>
      </c>
      <c r="B5874" s="11">
        <v>441</v>
      </c>
      <c r="C5874" t="s">
        <v>1360</v>
      </c>
      <c r="D5874" s="11" t="s">
        <v>352</v>
      </c>
      <c r="E5874" t="s">
        <v>139</v>
      </c>
    </row>
    <row r="5875" spans="1:5">
      <c r="A5875" s="11">
        <v>927</v>
      </c>
      <c r="B5875" s="11">
        <v>133</v>
      </c>
      <c r="C5875" t="s">
        <v>5898</v>
      </c>
      <c r="D5875" s="11" t="s">
        <v>2907</v>
      </c>
      <c r="E5875" t="s">
        <v>2028</v>
      </c>
    </row>
    <row r="5876" spans="1:5">
      <c r="A5876" s="11">
        <v>58</v>
      </c>
      <c r="B5876" s="11">
        <v>1277</v>
      </c>
      <c r="C5876" t="s">
        <v>12288</v>
      </c>
      <c r="D5876" s="11" t="s">
        <v>12289</v>
      </c>
      <c r="E5876" t="s">
        <v>122</v>
      </c>
    </row>
    <row r="5877" spans="1:5">
      <c r="A5877" s="11">
        <v>2856</v>
      </c>
      <c r="B5877" s="11">
        <v>1</v>
      </c>
      <c r="C5877" t="s">
        <v>8780</v>
      </c>
      <c r="D5877" s="11" t="s">
        <v>5559</v>
      </c>
      <c r="E5877" t="s">
        <v>122</v>
      </c>
    </row>
    <row r="5878" spans="1:5">
      <c r="A5878" s="11">
        <v>2373</v>
      </c>
      <c r="B5878" s="11">
        <v>8</v>
      </c>
      <c r="C5878" t="s">
        <v>12290</v>
      </c>
      <c r="D5878" s="11" t="s">
        <v>2867</v>
      </c>
      <c r="E5878" t="s">
        <v>7431</v>
      </c>
    </row>
    <row r="5879" spans="1:5">
      <c r="A5879" s="11">
        <v>2049</v>
      </c>
      <c r="B5879" s="11">
        <v>19</v>
      </c>
      <c r="C5879" t="s">
        <v>8781</v>
      </c>
      <c r="D5879" s="11" t="s">
        <v>4349</v>
      </c>
      <c r="E5879" t="s">
        <v>1066</v>
      </c>
    </row>
    <row r="5880" spans="1:5">
      <c r="A5880" s="11">
        <v>1434</v>
      </c>
      <c r="B5880" s="11">
        <v>63</v>
      </c>
      <c r="C5880" t="s">
        <v>5899</v>
      </c>
      <c r="D5880" s="11" t="s">
        <v>2866</v>
      </c>
      <c r="E5880" t="s">
        <v>124</v>
      </c>
    </row>
    <row r="5881" spans="1:5">
      <c r="A5881" s="11">
        <v>2954</v>
      </c>
      <c r="B5881" s="11">
        <v>0</v>
      </c>
      <c r="C5881" t="s">
        <v>12291</v>
      </c>
      <c r="D5881" s="11" t="s">
        <v>10581</v>
      </c>
      <c r="E5881" t="s">
        <v>124</v>
      </c>
    </row>
    <row r="5882" spans="1:5">
      <c r="A5882" s="11">
        <v>2954</v>
      </c>
      <c r="B5882" s="11">
        <v>0</v>
      </c>
      <c r="C5882" t="s">
        <v>12292</v>
      </c>
      <c r="D5882" s="11" t="s">
        <v>4155</v>
      </c>
      <c r="E5882" t="s">
        <v>1428</v>
      </c>
    </row>
    <row r="5883" spans="1:5">
      <c r="A5883" s="11">
        <v>980</v>
      </c>
      <c r="B5883" s="11">
        <v>123</v>
      </c>
      <c r="C5883" t="s">
        <v>5900</v>
      </c>
      <c r="D5883" s="11" t="s">
        <v>4538</v>
      </c>
      <c r="E5883" t="s">
        <v>757</v>
      </c>
    </row>
    <row r="5884" spans="1:5">
      <c r="A5884" s="11">
        <v>1736</v>
      </c>
      <c r="B5884" s="11">
        <v>38</v>
      </c>
      <c r="C5884" t="s">
        <v>8782</v>
      </c>
      <c r="D5884" s="11" t="s">
        <v>2215</v>
      </c>
      <c r="E5884" t="s">
        <v>128</v>
      </c>
    </row>
    <row r="5885" spans="1:5">
      <c r="A5885" s="11">
        <v>1458</v>
      </c>
      <c r="B5885" s="11">
        <v>61</v>
      </c>
      <c r="C5885" t="s">
        <v>5901</v>
      </c>
      <c r="D5885" s="11" t="s">
        <v>2139</v>
      </c>
      <c r="E5885" t="s">
        <v>123</v>
      </c>
    </row>
    <row r="5886" spans="1:5">
      <c r="A5886" s="11">
        <v>1779</v>
      </c>
      <c r="B5886" s="11">
        <v>34</v>
      </c>
      <c r="C5886" t="s">
        <v>12293</v>
      </c>
      <c r="D5886" s="11" t="s">
        <v>2439</v>
      </c>
      <c r="E5886" t="s">
        <v>1046</v>
      </c>
    </row>
    <row r="5887" spans="1:5">
      <c r="A5887" s="11">
        <v>2954</v>
      </c>
      <c r="B5887" s="11">
        <v>0</v>
      </c>
      <c r="C5887" t="s">
        <v>8783</v>
      </c>
      <c r="D5887" s="11" t="s">
        <v>8478</v>
      </c>
      <c r="E5887" t="s">
        <v>122</v>
      </c>
    </row>
    <row r="5888" spans="1:5">
      <c r="A5888" s="11">
        <v>787</v>
      </c>
      <c r="B5888" s="11">
        <v>167</v>
      </c>
      <c r="C5888" t="s">
        <v>1361</v>
      </c>
      <c r="D5888" s="11" t="s">
        <v>272</v>
      </c>
      <c r="E5888" t="s">
        <v>128</v>
      </c>
    </row>
    <row r="5889" spans="1:5">
      <c r="A5889" s="11">
        <v>383</v>
      </c>
      <c r="B5889" s="11">
        <v>370</v>
      </c>
      <c r="C5889" t="s">
        <v>1362</v>
      </c>
      <c r="D5889" s="11" t="s">
        <v>1363</v>
      </c>
      <c r="E5889" t="s">
        <v>122</v>
      </c>
    </row>
    <row r="5890" spans="1:5">
      <c r="A5890" s="11">
        <v>983</v>
      </c>
      <c r="B5890" s="11">
        <v>122</v>
      </c>
      <c r="C5890" t="s">
        <v>5903</v>
      </c>
      <c r="D5890" s="11" t="s">
        <v>5904</v>
      </c>
      <c r="E5890" t="s">
        <v>2028</v>
      </c>
    </row>
    <row r="5891" spans="1:5">
      <c r="A5891" s="11">
        <v>1846</v>
      </c>
      <c r="B5891" s="11">
        <v>30</v>
      </c>
      <c r="C5891" t="s">
        <v>5905</v>
      </c>
      <c r="D5891" s="11" t="s">
        <v>6508</v>
      </c>
      <c r="E5891" t="s">
        <v>1532</v>
      </c>
    </row>
    <row r="5892" spans="1:5">
      <c r="A5892" s="11">
        <v>1375</v>
      </c>
      <c r="B5892" s="11">
        <v>70</v>
      </c>
      <c r="C5892" t="s">
        <v>5906</v>
      </c>
      <c r="D5892" s="11" t="s">
        <v>4144</v>
      </c>
      <c r="E5892" t="s">
        <v>124</v>
      </c>
    </row>
    <row r="5893" spans="1:5">
      <c r="A5893" s="11">
        <v>2954</v>
      </c>
      <c r="B5893" s="11">
        <v>0</v>
      </c>
      <c r="C5893" t="s">
        <v>12294</v>
      </c>
      <c r="D5893" s="11" t="s">
        <v>12295</v>
      </c>
      <c r="E5893" t="s">
        <v>128</v>
      </c>
    </row>
    <row r="5894" spans="1:5">
      <c r="A5894" s="11">
        <v>1859</v>
      </c>
      <c r="B5894" s="11">
        <v>29</v>
      </c>
      <c r="C5894" t="s">
        <v>5907</v>
      </c>
      <c r="D5894" s="11" t="s">
        <v>3936</v>
      </c>
      <c r="E5894" t="s">
        <v>893</v>
      </c>
    </row>
    <row r="5895" spans="1:5">
      <c r="A5895" s="11">
        <v>658</v>
      </c>
      <c r="B5895" s="11">
        <v>215</v>
      </c>
      <c r="C5895" t="s">
        <v>12296</v>
      </c>
      <c r="D5895" s="11" t="s">
        <v>2513</v>
      </c>
      <c r="E5895" t="s">
        <v>122</v>
      </c>
    </row>
    <row r="5896" spans="1:5">
      <c r="A5896" s="11">
        <v>1724</v>
      </c>
      <c r="B5896" s="11">
        <v>39</v>
      </c>
      <c r="C5896" t="s">
        <v>8784</v>
      </c>
      <c r="D5896" s="11" t="s">
        <v>8785</v>
      </c>
      <c r="E5896" t="s">
        <v>123</v>
      </c>
    </row>
    <row r="5897" spans="1:5">
      <c r="A5897" s="11">
        <v>81</v>
      </c>
      <c r="B5897" s="11">
        <v>1066</v>
      </c>
      <c r="C5897" t="s">
        <v>5908</v>
      </c>
      <c r="D5897" s="11" t="s">
        <v>681</v>
      </c>
      <c r="E5897" t="s">
        <v>123</v>
      </c>
    </row>
    <row r="5898" spans="1:5">
      <c r="A5898" s="11">
        <v>1306</v>
      </c>
      <c r="B5898" s="11">
        <v>76</v>
      </c>
      <c r="C5898" t="s">
        <v>5909</v>
      </c>
      <c r="D5898" s="11" t="s">
        <v>2596</v>
      </c>
      <c r="E5898" t="s">
        <v>997</v>
      </c>
    </row>
    <row r="5899" spans="1:5">
      <c r="A5899" s="11">
        <v>2856</v>
      </c>
      <c r="B5899" s="11">
        <v>1</v>
      </c>
      <c r="C5899" t="s">
        <v>12297</v>
      </c>
      <c r="D5899" s="11" t="s">
        <v>12298</v>
      </c>
      <c r="E5899" t="s">
        <v>169</v>
      </c>
    </row>
    <row r="5900" spans="1:5">
      <c r="A5900" s="11">
        <v>2028</v>
      </c>
      <c r="B5900" s="11">
        <v>20</v>
      </c>
      <c r="C5900" t="s">
        <v>12299</v>
      </c>
      <c r="D5900" s="11" t="s">
        <v>12300</v>
      </c>
      <c r="E5900" t="s">
        <v>128</v>
      </c>
    </row>
    <row r="5901" spans="1:5">
      <c r="A5901" s="11">
        <v>1859</v>
      </c>
      <c r="B5901" s="11">
        <v>29</v>
      </c>
      <c r="C5901" t="s">
        <v>5910</v>
      </c>
      <c r="D5901" s="11" t="s">
        <v>3108</v>
      </c>
      <c r="E5901" t="s">
        <v>997</v>
      </c>
    </row>
    <row r="5902" spans="1:5">
      <c r="A5902" s="11">
        <v>1542</v>
      </c>
      <c r="B5902" s="11">
        <v>53</v>
      </c>
      <c r="C5902" t="s">
        <v>5911</v>
      </c>
      <c r="D5902" s="11" t="s">
        <v>4989</v>
      </c>
      <c r="E5902" t="s">
        <v>222</v>
      </c>
    </row>
    <row r="5903" spans="1:5">
      <c r="A5903" s="11">
        <v>1644</v>
      </c>
      <c r="B5903" s="11">
        <v>45</v>
      </c>
      <c r="C5903" t="s">
        <v>12301</v>
      </c>
      <c r="D5903" s="11" t="s">
        <v>4596</v>
      </c>
      <c r="E5903" t="s">
        <v>222</v>
      </c>
    </row>
    <row r="5904" spans="1:5">
      <c r="A5904" s="11">
        <v>2753</v>
      </c>
      <c r="B5904" s="11">
        <v>2</v>
      </c>
      <c r="C5904" t="s">
        <v>5912</v>
      </c>
      <c r="D5904" s="11" t="s">
        <v>3030</v>
      </c>
      <c r="E5904" t="s">
        <v>124</v>
      </c>
    </row>
    <row r="5905" spans="1:5">
      <c r="A5905" s="11">
        <v>2954</v>
      </c>
      <c r="B5905" s="11">
        <v>0</v>
      </c>
      <c r="C5905" t="s">
        <v>5913</v>
      </c>
      <c r="D5905" s="11" t="s">
        <v>3369</v>
      </c>
      <c r="E5905" t="s">
        <v>2489</v>
      </c>
    </row>
    <row r="5906" spans="1:5">
      <c r="A5906" s="11">
        <v>708</v>
      </c>
      <c r="B5906" s="11">
        <v>196</v>
      </c>
      <c r="C5906" t="s">
        <v>12302</v>
      </c>
      <c r="D5906" s="11" t="s">
        <v>12303</v>
      </c>
      <c r="E5906" t="s">
        <v>146</v>
      </c>
    </row>
    <row r="5907" spans="1:5">
      <c r="A5907" s="11">
        <v>2613</v>
      </c>
      <c r="B5907" s="11">
        <v>4</v>
      </c>
      <c r="C5907" t="s">
        <v>12304</v>
      </c>
      <c r="D5907" s="11" t="s">
        <v>2122</v>
      </c>
      <c r="E5907" t="s">
        <v>146</v>
      </c>
    </row>
    <row r="5908" spans="1:5">
      <c r="A5908" s="11">
        <v>2954</v>
      </c>
      <c r="B5908" s="11">
        <v>0</v>
      </c>
      <c r="C5908" t="s">
        <v>5914</v>
      </c>
      <c r="D5908" s="11" t="s">
        <v>5915</v>
      </c>
      <c r="E5908" t="s">
        <v>124</v>
      </c>
    </row>
    <row r="5909" spans="1:5">
      <c r="A5909" s="11">
        <v>2954</v>
      </c>
      <c r="B5909" s="11">
        <v>0</v>
      </c>
      <c r="C5909" t="s">
        <v>12305</v>
      </c>
      <c r="D5909" s="11" t="s">
        <v>8545</v>
      </c>
      <c r="E5909" t="s">
        <v>790</v>
      </c>
    </row>
    <row r="5910" spans="1:5">
      <c r="A5910" s="11">
        <v>1231</v>
      </c>
      <c r="B5910" s="11">
        <v>84</v>
      </c>
      <c r="C5910" t="s">
        <v>5916</v>
      </c>
      <c r="D5910" s="11" t="s">
        <v>2464</v>
      </c>
      <c r="E5910" t="s">
        <v>983</v>
      </c>
    </row>
    <row r="5911" spans="1:5">
      <c r="A5911" s="11">
        <v>974</v>
      </c>
      <c r="B5911" s="11">
        <v>124</v>
      </c>
      <c r="C5911" t="s">
        <v>5917</v>
      </c>
      <c r="D5911" s="11" t="s">
        <v>4986</v>
      </c>
      <c r="E5911" t="s">
        <v>232</v>
      </c>
    </row>
    <row r="5912" spans="1:5">
      <c r="A5912" s="11">
        <v>2954</v>
      </c>
      <c r="B5912" s="11">
        <v>0</v>
      </c>
      <c r="C5912" t="s">
        <v>12306</v>
      </c>
      <c r="D5912" s="11" t="s">
        <v>8929</v>
      </c>
      <c r="E5912" t="s">
        <v>138</v>
      </c>
    </row>
    <row r="5913" spans="1:5">
      <c r="A5913" s="11">
        <v>1256</v>
      </c>
      <c r="B5913" s="11">
        <v>81</v>
      </c>
      <c r="C5913" t="s">
        <v>5918</v>
      </c>
      <c r="D5913" s="11" t="s">
        <v>5919</v>
      </c>
      <c r="E5913" t="s">
        <v>251</v>
      </c>
    </row>
    <row r="5914" spans="1:5">
      <c r="A5914" s="11">
        <v>2472</v>
      </c>
      <c r="B5914" s="11">
        <v>6</v>
      </c>
      <c r="C5914" t="s">
        <v>12307</v>
      </c>
      <c r="D5914" s="11" t="s">
        <v>3772</v>
      </c>
      <c r="E5914" t="s">
        <v>1079</v>
      </c>
    </row>
    <row r="5915" spans="1:5">
      <c r="A5915" s="11">
        <v>2954</v>
      </c>
      <c r="B5915" s="11">
        <v>0</v>
      </c>
      <c r="C5915" t="s">
        <v>12308</v>
      </c>
      <c r="D5915" s="11" t="s">
        <v>7109</v>
      </c>
      <c r="E5915" t="s">
        <v>770</v>
      </c>
    </row>
    <row r="5916" spans="1:5">
      <c r="A5916" s="11">
        <v>2685</v>
      </c>
      <c r="B5916" s="11">
        <v>3</v>
      </c>
      <c r="C5916" t="s">
        <v>12309</v>
      </c>
      <c r="D5916" s="11" t="s">
        <v>2182</v>
      </c>
      <c r="E5916" t="s">
        <v>1066</v>
      </c>
    </row>
    <row r="5917" spans="1:5">
      <c r="A5917" s="11">
        <v>2203</v>
      </c>
      <c r="B5917" s="11">
        <v>13</v>
      </c>
      <c r="C5917" t="s">
        <v>12310</v>
      </c>
      <c r="D5917" s="11" t="s">
        <v>12311</v>
      </c>
      <c r="E5917" t="s">
        <v>169</v>
      </c>
    </row>
    <row r="5918" spans="1:5">
      <c r="A5918" s="11">
        <v>2954</v>
      </c>
      <c r="B5918" s="11">
        <v>0</v>
      </c>
      <c r="C5918" t="s">
        <v>12312</v>
      </c>
      <c r="D5918" s="11" t="s">
        <v>3648</v>
      </c>
      <c r="E5918" t="s">
        <v>138</v>
      </c>
    </row>
    <row r="5919" spans="1:5">
      <c r="A5919" s="11">
        <v>2203</v>
      </c>
      <c r="B5919" s="11">
        <v>13</v>
      </c>
      <c r="C5919" t="s">
        <v>12313</v>
      </c>
      <c r="D5919" s="11" t="s">
        <v>2084</v>
      </c>
      <c r="E5919" t="s">
        <v>2746</v>
      </c>
    </row>
    <row r="5920" spans="1:5">
      <c r="A5920" s="11">
        <v>2318</v>
      </c>
      <c r="B5920" s="11">
        <v>9</v>
      </c>
      <c r="C5920" t="s">
        <v>8786</v>
      </c>
      <c r="D5920" s="11" t="s">
        <v>6702</v>
      </c>
      <c r="E5920" t="s">
        <v>740</v>
      </c>
    </row>
    <row r="5921" spans="1:5">
      <c r="A5921" s="11">
        <v>2373</v>
      </c>
      <c r="B5921" s="11">
        <v>8</v>
      </c>
      <c r="C5921" t="s">
        <v>8787</v>
      </c>
      <c r="D5921" s="11" t="s">
        <v>2928</v>
      </c>
      <c r="E5921" t="s">
        <v>740</v>
      </c>
    </row>
    <row r="5922" spans="1:5">
      <c r="A5922" s="11">
        <v>2472</v>
      </c>
      <c r="B5922" s="11">
        <v>6</v>
      </c>
      <c r="C5922" t="s">
        <v>12314</v>
      </c>
      <c r="D5922" s="11" t="s">
        <v>4104</v>
      </c>
      <c r="E5922" t="s">
        <v>271</v>
      </c>
    </row>
    <row r="5923" spans="1:5">
      <c r="A5923" s="11">
        <v>1086</v>
      </c>
      <c r="B5923" s="11">
        <v>104</v>
      </c>
      <c r="C5923" t="s">
        <v>5921</v>
      </c>
      <c r="D5923" s="11" t="s">
        <v>5922</v>
      </c>
      <c r="E5923" t="s">
        <v>281</v>
      </c>
    </row>
    <row r="5924" spans="1:5">
      <c r="A5924" s="11">
        <v>1162</v>
      </c>
      <c r="B5924" s="11">
        <v>92</v>
      </c>
      <c r="C5924" t="s">
        <v>8788</v>
      </c>
      <c r="D5924" s="11" t="s">
        <v>2721</v>
      </c>
      <c r="E5924" t="s">
        <v>148</v>
      </c>
    </row>
    <row r="5925" spans="1:5">
      <c r="A5925" s="11">
        <v>1061</v>
      </c>
      <c r="B5925" s="11">
        <v>108</v>
      </c>
      <c r="C5925" t="s">
        <v>5923</v>
      </c>
      <c r="D5925" s="11" t="s">
        <v>3310</v>
      </c>
      <c r="E5925" t="s">
        <v>2630</v>
      </c>
    </row>
    <row r="5926" spans="1:5">
      <c r="A5926" s="11">
        <v>1787</v>
      </c>
      <c r="B5926" s="11">
        <v>33</v>
      </c>
      <c r="C5926" t="s">
        <v>5924</v>
      </c>
      <c r="D5926" s="11" t="s">
        <v>5925</v>
      </c>
      <c r="E5926" t="s">
        <v>1172</v>
      </c>
    </row>
    <row r="5927" spans="1:5">
      <c r="A5927" s="11">
        <v>2613</v>
      </c>
      <c r="B5927" s="11">
        <v>4</v>
      </c>
      <c r="C5927" t="s">
        <v>12315</v>
      </c>
      <c r="D5927" s="11" t="s">
        <v>8222</v>
      </c>
      <c r="E5927" t="s">
        <v>767</v>
      </c>
    </row>
    <row r="5928" spans="1:5">
      <c r="A5928" s="11">
        <v>357</v>
      </c>
      <c r="B5928" s="11">
        <v>393</v>
      </c>
      <c r="C5928" t="s">
        <v>334</v>
      </c>
      <c r="D5928" s="11" t="s">
        <v>909</v>
      </c>
      <c r="E5928" t="s">
        <v>139</v>
      </c>
    </row>
    <row r="5929" spans="1:5">
      <c r="A5929" s="11">
        <v>1145</v>
      </c>
      <c r="B5929" s="11">
        <v>94</v>
      </c>
      <c r="C5929" t="s">
        <v>8789</v>
      </c>
      <c r="D5929" s="11" t="s">
        <v>5926</v>
      </c>
      <c r="E5929" t="s">
        <v>152</v>
      </c>
    </row>
    <row r="5930" spans="1:5">
      <c r="A5930" s="11">
        <v>2954</v>
      </c>
      <c r="B5930" s="11">
        <v>0</v>
      </c>
      <c r="C5930" t="s">
        <v>5927</v>
      </c>
      <c r="D5930" s="11" t="s">
        <v>5928</v>
      </c>
      <c r="E5930" t="s">
        <v>128</v>
      </c>
    </row>
    <row r="5931" spans="1:5">
      <c r="A5931" s="11">
        <v>2954</v>
      </c>
      <c r="B5931" s="11">
        <v>0</v>
      </c>
      <c r="C5931" t="s">
        <v>12316</v>
      </c>
      <c r="D5931" s="11" t="s">
        <v>12317</v>
      </c>
      <c r="E5931" t="s">
        <v>2521</v>
      </c>
    </row>
    <row r="5932" spans="1:5">
      <c r="A5932" s="11">
        <v>1589</v>
      </c>
      <c r="B5932" s="11">
        <v>49</v>
      </c>
      <c r="C5932" t="s">
        <v>8790</v>
      </c>
      <c r="D5932" s="11" t="s">
        <v>2018</v>
      </c>
      <c r="E5932" t="s">
        <v>267</v>
      </c>
    </row>
    <row r="5933" spans="1:5">
      <c r="A5933" s="11">
        <v>2954</v>
      </c>
      <c r="B5933" s="11">
        <v>0</v>
      </c>
      <c r="C5933" t="s">
        <v>12318</v>
      </c>
      <c r="D5933" s="11" t="s">
        <v>12319</v>
      </c>
      <c r="E5933" t="s">
        <v>138</v>
      </c>
    </row>
    <row r="5934" spans="1:5">
      <c r="A5934" s="11">
        <v>1946</v>
      </c>
      <c r="B5934" s="11">
        <v>24</v>
      </c>
      <c r="C5934" t="s">
        <v>8791</v>
      </c>
      <c r="D5934" s="11" t="s">
        <v>5469</v>
      </c>
      <c r="E5934" t="s">
        <v>1285</v>
      </c>
    </row>
    <row r="5935" spans="1:5">
      <c r="A5935" s="11">
        <v>1765</v>
      </c>
      <c r="B5935" s="11">
        <v>35</v>
      </c>
      <c r="C5935" t="s">
        <v>8792</v>
      </c>
      <c r="D5935" s="11" t="s">
        <v>7256</v>
      </c>
      <c r="E5935" t="s">
        <v>1245</v>
      </c>
    </row>
    <row r="5936" spans="1:5">
      <c r="A5936" s="11">
        <v>1346</v>
      </c>
      <c r="B5936" s="11">
        <v>72</v>
      </c>
      <c r="C5936" t="s">
        <v>8793</v>
      </c>
      <c r="D5936" s="11" t="s">
        <v>8794</v>
      </c>
      <c r="E5936" t="s">
        <v>843</v>
      </c>
    </row>
    <row r="5937" spans="1:5">
      <c r="A5937" s="11">
        <v>468</v>
      </c>
      <c r="B5937" s="11">
        <v>304</v>
      </c>
      <c r="C5937" t="s">
        <v>8795</v>
      </c>
      <c r="D5937" s="11" t="s">
        <v>8796</v>
      </c>
      <c r="E5937" t="s">
        <v>122</v>
      </c>
    </row>
    <row r="5938" spans="1:5">
      <c r="A5938" s="11">
        <v>153</v>
      </c>
      <c r="B5938" s="11">
        <v>731</v>
      </c>
      <c r="C5938" t="s">
        <v>335</v>
      </c>
      <c r="D5938" s="11" t="s">
        <v>12320</v>
      </c>
      <c r="E5938" t="s">
        <v>128</v>
      </c>
    </row>
    <row r="5939" spans="1:5">
      <c r="A5939" s="11">
        <v>2613</v>
      </c>
      <c r="B5939" s="11">
        <v>4</v>
      </c>
      <c r="C5939" t="s">
        <v>335</v>
      </c>
      <c r="D5939" s="11" t="s">
        <v>8797</v>
      </c>
      <c r="E5939" t="s">
        <v>145</v>
      </c>
    </row>
    <row r="5940" spans="1:5">
      <c r="A5940" s="11">
        <v>2954</v>
      </c>
      <c r="B5940" s="11">
        <v>0</v>
      </c>
      <c r="C5940" t="s">
        <v>12321</v>
      </c>
      <c r="D5940" s="11" t="s">
        <v>12261</v>
      </c>
      <c r="E5940" t="s">
        <v>747</v>
      </c>
    </row>
    <row r="5941" spans="1:5">
      <c r="A5941" s="11">
        <v>2856</v>
      </c>
      <c r="B5941" s="11">
        <v>1</v>
      </c>
      <c r="C5941" t="s">
        <v>8798</v>
      </c>
      <c r="D5941" s="11" t="s">
        <v>4122</v>
      </c>
      <c r="E5941" t="s">
        <v>130</v>
      </c>
    </row>
    <row r="5942" spans="1:5">
      <c r="A5942" s="11">
        <v>97</v>
      </c>
      <c r="B5942" s="11">
        <v>961</v>
      </c>
      <c r="C5942" t="s">
        <v>5929</v>
      </c>
      <c r="D5942" s="11" t="s">
        <v>1531</v>
      </c>
      <c r="E5942" t="s">
        <v>145</v>
      </c>
    </row>
    <row r="5943" spans="1:5">
      <c r="A5943" s="11">
        <v>2954</v>
      </c>
      <c r="B5943" s="11">
        <v>0</v>
      </c>
      <c r="C5943" t="s">
        <v>12322</v>
      </c>
      <c r="D5943" s="11" t="s">
        <v>5162</v>
      </c>
      <c r="E5943" t="s">
        <v>622</v>
      </c>
    </row>
    <row r="5944" spans="1:5">
      <c r="A5944" s="11">
        <v>1318</v>
      </c>
      <c r="B5944" s="11">
        <v>75</v>
      </c>
      <c r="C5944" t="s">
        <v>5930</v>
      </c>
      <c r="D5944" s="11" t="s">
        <v>5931</v>
      </c>
      <c r="E5944" t="s">
        <v>139</v>
      </c>
    </row>
    <row r="5945" spans="1:5">
      <c r="A5945" s="11">
        <v>1256</v>
      </c>
      <c r="B5945" s="11">
        <v>81</v>
      </c>
      <c r="C5945" t="s">
        <v>5932</v>
      </c>
      <c r="D5945" s="11" t="s">
        <v>3612</v>
      </c>
      <c r="E5945" t="s">
        <v>742</v>
      </c>
    </row>
    <row r="5946" spans="1:5">
      <c r="A5946" s="11">
        <v>2472</v>
      </c>
      <c r="B5946" s="11">
        <v>6</v>
      </c>
      <c r="C5946" t="s">
        <v>8799</v>
      </c>
      <c r="D5946" s="11" t="s">
        <v>6556</v>
      </c>
      <c r="E5946" t="s">
        <v>742</v>
      </c>
    </row>
    <row r="5947" spans="1:5">
      <c r="A5947" s="11">
        <v>446</v>
      </c>
      <c r="B5947" s="11">
        <v>318</v>
      </c>
      <c r="C5947" t="s">
        <v>12323</v>
      </c>
      <c r="D5947" s="11" t="s">
        <v>12324</v>
      </c>
      <c r="E5947" t="s">
        <v>122</v>
      </c>
    </row>
    <row r="5948" spans="1:5">
      <c r="A5948" s="11">
        <v>2536</v>
      </c>
      <c r="B5948" s="11">
        <v>5</v>
      </c>
      <c r="C5948" t="s">
        <v>12325</v>
      </c>
      <c r="D5948" s="11" t="s">
        <v>7801</v>
      </c>
      <c r="E5948" t="s">
        <v>149</v>
      </c>
    </row>
    <row r="5949" spans="1:5">
      <c r="A5949" s="11">
        <v>2373</v>
      </c>
      <c r="B5949" s="11">
        <v>8</v>
      </c>
      <c r="C5949" t="s">
        <v>8800</v>
      </c>
      <c r="D5949" s="11" t="s">
        <v>2536</v>
      </c>
      <c r="E5949" t="s">
        <v>1001</v>
      </c>
    </row>
    <row r="5950" spans="1:5">
      <c r="A5950" s="11">
        <v>2236</v>
      </c>
      <c r="B5950" s="11">
        <v>12</v>
      </c>
      <c r="C5950" t="s">
        <v>8801</v>
      </c>
      <c r="D5950" s="11" t="s">
        <v>2862</v>
      </c>
      <c r="E5950" t="s">
        <v>252</v>
      </c>
    </row>
    <row r="5951" spans="1:5">
      <c r="A5951" s="11">
        <v>1207</v>
      </c>
      <c r="B5951" s="11">
        <v>88</v>
      </c>
      <c r="C5951" t="s">
        <v>5934</v>
      </c>
      <c r="D5951" s="11" t="s">
        <v>4042</v>
      </c>
      <c r="E5951" t="s">
        <v>1001</v>
      </c>
    </row>
    <row r="5952" spans="1:5">
      <c r="A5952" s="11">
        <v>861</v>
      </c>
      <c r="B5952" s="11">
        <v>147</v>
      </c>
      <c r="C5952" t="s">
        <v>5935</v>
      </c>
      <c r="D5952" s="11" t="s">
        <v>2133</v>
      </c>
      <c r="E5952" t="s">
        <v>1115</v>
      </c>
    </row>
    <row r="5953" spans="1:5">
      <c r="A5953" s="11">
        <v>2954</v>
      </c>
      <c r="B5953" s="11">
        <v>0</v>
      </c>
      <c r="C5953" t="s">
        <v>1937</v>
      </c>
      <c r="D5953" s="11" t="s">
        <v>5936</v>
      </c>
      <c r="E5953" t="s">
        <v>124</v>
      </c>
    </row>
    <row r="5954" spans="1:5">
      <c r="A5954" s="11">
        <v>1765</v>
      </c>
      <c r="B5954" s="11">
        <v>35</v>
      </c>
      <c r="C5954" t="s">
        <v>5937</v>
      </c>
      <c r="D5954" s="11" t="s">
        <v>5877</v>
      </c>
      <c r="E5954" t="s">
        <v>194</v>
      </c>
    </row>
    <row r="5955" spans="1:5">
      <c r="A5955" s="11">
        <v>2536</v>
      </c>
      <c r="B5955" s="11">
        <v>5</v>
      </c>
      <c r="C5955" t="s">
        <v>8802</v>
      </c>
      <c r="D5955" s="11" t="s">
        <v>3944</v>
      </c>
      <c r="E5955" t="s">
        <v>162</v>
      </c>
    </row>
    <row r="5956" spans="1:5">
      <c r="A5956" s="11">
        <v>684</v>
      </c>
      <c r="B5956" s="11">
        <v>207</v>
      </c>
      <c r="C5956" t="s">
        <v>5938</v>
      </c>
      <c r="D5956" s="11" t="s">
        <v>2060</v>
      </c>
      <c r="E5956" t="s">
        <v>997</v>
      </c>
    </row>
    <row r="5957" spans="1:5">
      <c r="A5957" s="11">
        <v>1787</v>
      </c>
      <c r="B5957" s="11">
        <v>33</v>
      </c>
      <c r="C5957" t="s">
        <v>5939</v>
      </c>
      <c r="D5957" s="11" t="s">
        <v>4273</v>
      </c>
      <c r="E5957" t="s">
        <v>756</v>
      </c>
    </row>
    <row r="5958" spans="1:5">
      <c r="A5958" s="11">
        <v>793</v>
      </c>
      <c r="B5958" s="11">
        <v>165</v>
      </c>
      <c r="C5958" t="s">
        <v>5940</v>
      </c>
      <c r="D5958" s="11" t="s">
        <v>5941</v>
      </c>
      <c r="E5958" t="s">
        <v>124</v>
      </c>
    </row>
    <row r="5959" spans="1:5">
      <c r="A5959" s="11">
        <v>1391</v>
      </c>
      <c r="B5959" s="11">
        <v>68</v>
      </c>
      <c r="C5959" t="s">
        <v>5942</v>
      </c>
      <c r="D5959" s="11" t="s">
        <v>3468</v>
      </c>
      <c r="E5959" t="s">
        <v>1467</v>
      </c>
    </row>
    <row r="5960" spans="1:5">
      <c r="A5960" s="11">
        <v>50</v>
      </c>
      <c r="B5960" s="11">
        <v>1388</v>
      </c>
      <c r="C5960" t="s">
        <v>5943</v>
      </c>
      <c r="D5960" s="11" t="s">
        <v>1424</v>
      </c>
      <c r="E5960" t="s">
        <v>122</v>
      </c>
    </row>
    <row r="5961" spans="1:5">
      <c r="A5961" s="11">
        <v>2094</v>
      </c>
      <c r="B5961" s="11">
        <v>17</v>
      </c>
      <c r="C5961" t="s">
        <v>12326</v>
      </c>
      <c r="D5961" s="11" t="s">
        <v>3658</v>
      </c>
      <c r="E5961" t="s">
        <v>130</v>
      </c>
    </row>
    <row r="5962" spans="1:5">
      <c r="A5962" s="11">
        <v>2049</v>
      </c>
      <c r="B5962" s="11">
        <v>19</v>
      </c>
      <c r="C5962" t="s">
        <v>12327</v>
      </c>
      <c r="D5962" s="11" t="s">
        <v>3474</v>
      </c>
      <c r="E5962" t="s">
        <v>184</v>
      </c>
    </row>
    <row r="5963" spans="1:5">
      <c r="A5963" s="11">
        <v>1003</v>
      </c>
      <c r="B5963" s="11">
        <v>118</v>
      </c>
      <c r="C5963" t="s">
        <v>8803</v>
      </c>
      <c r="D5963" s="11" t="s">
        <v>3272</v>
      </c>
      <c r="E5963" t="s">
        <v>123</v>
      </c>
    </row>
    <row r="5964" spans="1:5">
      <c r="A5964" s="11">
        <v>2536</v>
      </c>
      <c r="B5964" s="11">
        <v>5</v>
      </c>
      <c r="C5964" t="s">
        <v>12328</v>
      </c>
      <c r="D5964" s="11" t="s">
        <v>9434</v>
      </c>
      <c r="E5964" t="s">
        <v>1183</v>
      </c>
    </row>
    <row r="5965" spans="1:5">
      <c r="A5965" s="11">
        <v>1765</v>
      </c>
      <c r="B5965" s="11">
        <v>35</v>
      </c>
      <c r="C5965" t="s">
        <v>5944</v>
      </c>
      <c r="D5965" s="11" t="s">
        <v>4555</v>
      </c>
      <c r="E5965" t="s">
        <v>122</v>
      </c>
    </row>
    <row r="5966" spans="1:5">
      <c r="A5966" s="11">
        <v>711</v>
      </c>
      <c r="B5966" s="11">
        <v>194</v>
      </c>
      <c r="C5966" t="s">
        <v>5945</v>
      </c>
      <c r="D5966" s="11" t="s">
        <v>5946</v>
      </c>
      <c r="E5966" t="s">
        <v>742</v>
      </c>
    </row>
    <row r="5967" spans="1:5">
      <c r="A5967" s="11">
        <v>2472</v>
      </c>
      <c r="B5967" s="11">
        <v>6</v>
      </c>
      <c r="C5967" t="s">
        <v>12329</v>
      </c>
      <c r="D5967" s="11" t="s">
        <v>4137</v>
      </c>
      <c r="E5967" t="s">
        <v>127</v>
      </c>
    </row>
    <row r="5968" spans="1:5">
      <c r="A5968" s="11">
        <v>2753</v>
      </c>
      <c r="B5968" s="11">
        <v>2</v>
      </c>
      <c r="C5968" t="s">
        <v>12330</v>
      </c>
      <c r="D5968" s="11" t="s">
        <v>12098</v>
      </c>
      <c r="E5968" t="s">
        <v>128</v>
      </c>
    </row>
    <row r="5969" spans="1:5">
      <c r="A5969" s="11">
        <v>641</v>
      </c>
      <c r="B5969" s="11">
        <v>219</v>
      </c>
      <c r="C5969" t="s">
        <v>5947</v>
      </c>
      <c r="D5969" s="11" t="s">
        <v>5948</v>
      </c>
      <c r="E5969" t="s">
        <v>1023</v>
      </c>
    </row>
    <row r="5970" spans="1:5">
      <c r="A5970" s="11">
        <v>2685</v>
      </c>
      <c r="B5970" s="11">
        <v>3</v>
      </c>
      <c r="C5970" t="s">
        <v>12331</v>
      </c>
      <c r="D5970" s="11" t="s">
        <v>8926</v>
      </c>
      <c r="E5970" t="s">
        <v>224</v>
      </c>
    </row>
    <row r="5971" spans="1:5">
      <c r="A5971" s="11">
        <v>2954</v>
      </c>
      <c r="B5971" s="11">
        <v>0</v>
      </c>
      <c r="C5971" t="s">
        <v>12332</v>
      </c>
      <c r="D5971" s="11" t="s">
        <v>12333</v>
      </c>
      <c r="E5971" t="s">
        <v>790</v>
      </c>
    </row>
    <row r="5972" spans="1:5">
      <c r="A5972" s="11">
        <v>2856</v>
      </c>
      <c r="B5972" s="11">
        <v>1</v>
      </c>
      <c r="C5972" t="s">
        <v>8804</v>
      </c>
      <c r="D5972" s="11" t="s">
        <v>2544</v>
      </c>
      <c r="E5972" t="s">
        <v>128</v>
      </c>
    </row>
    <row r="5973" spans="1:5">
      <c r="A5973" s="11">
        <v>1629</v>
      </c>
      <c r="B5973" s="11">
        <v>46</v>
      </c>
      <c r="C5973" t="s">
        <v>5950</v>
      </c>
      <c r="D5973" s="11" t="s">
        <v>3006</v>
      </c>
      <c r="E5973" t="s">
        <v>130</v>
      </c>
    </row>
    <row r="5974" spans="1:5">
      <c r="A5974" s="11">
        <v>2954</v>
      </c>
      <c r="B5974" s="11">
        <v>0</v>
      </c>
      <c r="C5974" t="s">
        <v>5951</v>
      </c>
      <c r="D5974" s="11" t="s">
        <v>4347</v>
      </c>
      <c r="E5974" t="s">
        <v>128</v>
      </c>
    </row>
    <row r="5975" spans="1:5">
      <c r="A5975" s="11">
        <v>196</v>
      </c>
      <c r="B5975" s="11">
        <v>618</v>
      </c>
      <c r="C5975" t="s">
        <v>5952</v>
      </c>
      <c r="D5975" s="11" t="s">
        <v>1890</v>
      </c>
      <c r="E5975" t="s">
        <v>747</v>
      </c>
    </row>
    <row r="5976" spans="1:5">
      <c r="A5976" s="11">
        <v>1005</v>
      </c>
      <c r="B5976" s="11">
        <v>117</v>
      </c>
      <c r="C5976" t="s">
        <v>5953</v>
      </c>
      <c r="D5976" s="11" t="s">
        <v>5954</v>
      </c>
      <c r="E5976" t="s">
        <v>740</v>
      </c>
    </row>
    <row r="5977" spans="1:5">
      <c r="A5977" s="11">
        <v>2121</v>
      </c>
      <c r="B5977" s="11">
        <v>16</v>
      </c>
      <c r="C5977" t="s">
        <v>8805</v>
      </c>
      <c r="D5977" s="11" t="s">
        <v>2359</v>
      </c>
      <c r="E5977" t="s">
        <v>1464</v>
      </c>
    </row>
    <row r="5978" spans="1:5">
      <c r="A5978" s="11">
        <v>1231</v>
      </c>
      <c r="B5978" s="11">
        <v>84</v>
      </c>
      <c r="C5978" t="s">
        <v>5955</v>
      </c>
      <c r="D5978" s="11" t="s">
        <v>2049</v>
      </c>
      <c r="E5978" t="s">
        <v>1079</v>
      </c>
    </row>
    <row r="5979" spans="1:5">
      <c r="A5979" s="11">
        <v>343</v>
      </c>
      <c r="B5979" s="11">
        <v>413</v>
      </c>
      <c r="C5979" t="s">
        <v>337</v>
      </c>
      <c r="D5979" s="11" t="s">
        <v>336</v>
      </c>
      <c r="E5979" t="s">
        <v>1077</v>
      </c>
    </row>
    <row r="5980" spans="1:5">
      <c r="A5980" s="11">
        <v>2421</v>
      </c>
      <c r="B5980" s="11">
        <v>7</v>
      </c>
      <c r="C5980" t="s">
        <v>8806</v>
      </c>
      <c r="D5980" s="11" t="s">
        <v>872</v>
      </c>
      <c r="E5980" t="s">
        <v>997</v>
      </c>
    </row>
    <row r="5981" spans="1:5">
      <c r="A5981" s="11">
        <v>2148</v>
      </c>
      <c r="B5981" s="11">
        <v>15</v>
      </c>
      <c r="C5981" t="s">
        <v>5956</v>
      </c>
      <c r="D5981" s="11" t="s">
        <v>5957</v>
      </c>
      <c r="E5981" t="s">
        <v>1272</v>
      </c>
    </row>
    <row r="5982" spans="1:5">
      <c r="A5982" s="11">
        <v>2318</v>
      </c>
      <c r="B5982" s="11">
        <v>9</v>
      </c>
      <c r="C5982" t="s">
        <v>5958</v>
      </c>
      <c r="D5982" s="11" t="s">
        <v>5876</v>
      </c>
      <c r="E5982" t="s">
        <v>1094</v>
      </c>
    </row>
    <row r="5983" spans="1:5">
      <c r="A5983" s="11">
        <v>506</v>
      </c>
      <c r="B5983" s="11">
        <v>284</v>
      </c>
      <c r="C5983" t="s">
        <v>5959</v>
      </c>
      <c r="D5983" s="11" t="s">
        <v>3363</v>
      </c>
      <c r="E5983" t="s">
        <v>130</v>
      </c>
    </row>
    <row r="5984" spans="1:5">
      <c r="A5984" s="11">
        <v>1589</v>
      </c>
      <c r="B5984" s="11">
        <v>49</v>
      </c>
      <c r="C5984" t="s">
        <v>12334</v>
      </c>
      <c r="D5984" s="11" t="s">
        <v>4143</v>
      </c>
      <c r="E5984" t="s">
        <v>190</v>
      </c>
    </row>
    <row r="5985" spans="1:5">
      <c r="A5985" s="11">
        <v>1946</v>
      </c>
      <c r="B5985" s="11">
        <v>24</v>
      </c>
      <c r="C5985" t="s">
        <v>8807</v>
      </c>
      <c r="D5985" s="11" t="s">
        <v>5549</v>
      </c>
      <c r="E5985" t="s">
        <v>1079</v>
      </c>
    </row>
    <row r="5986" spans="1:5">
      <c r="A5986" s="11">
        <v>2954</v>
      </c>
      <c r="B5986" s="11">
        <v>0</v>
      </c>
      <c r="C5986" t="s">
        <v>12335</v>
      </c>
      <c r="D5986" s="11" t="s">
        <v>7415</v>
      </c>
      <c r="E5986" t="s">
        <v>884</v>
      </c>
    </row>
    <row r="5987" spans="1:5">
      <c r="A5987" s="11">
        <v>1145</v>
      </c>
      <c r="B5987" s="11">
        <v>94</v>
      </c>
      <c r="C5987" t="s">
        <v>5960</v>
      </c>
      <c r="D5987" s="11" t="s">
        <v>5961</v>
      </c>
      <c r="E5987" t="s">
        <v>766</v>
      </c>
    </row>
    <row r="5988" spans="1:5">
      <c r="A5988" s="11">
        <v>747</v>
      </c>
      <c r="B5988" s="11">
        <v>182</v>
      </c>
      <c r="C5988" t="s">
        <v>5962</v>
      </c>
      <c r="D5988" s="11" t="s">
        <v>2515</v>
      </c>
      <c r="E5988" t="s">
        <v>996</v>
      </c>
    </row>
    <row r="5989" spans="1:5">
      <c r="A5989" s="11">
        <v>2856</v>
      </c>
      <c r="B5989" s="11">
        <v>1</v>
      </c>
      <c r="C5989" t="s">
        <v>8808</v>
      </c>
      <c r="D5989" s="11" t="s">
        <v>6886</v>
      </c>
      <c r="E5989" t="s">
        <v>1110</v>
      </c>
    </row>
    <row r="5990" spans="1:5">
      <c r="A5990" s="11">
        <v>524</v>
      </c>
      <c r="B5990" s="11">
        <v>272</v>
      </c>
      <c r="C5990" t="s">
        <v>5963</v>
      </c>
      <c r="D5990" s="11" t="s">
        <v>3210</v>
      </c>
      <c r="E5990" t="s">
        <v>851</v>
      </c>
    </row>
    <row r="5991" spans="1:5">
      <c r="A5991" s="11">
        <v>103</v>
      </c>
      <c r="B5991" s="11">
        <v>939</v>
      </c>
      <c r="C5991" t="s">
        <v>5964</v>
      </c>
      <c r="D5991" s="11" t="s">
        <v>2606</v>
      </c>
      <c r="E5991" t="s">
        <v>742</v>
      </c>
    </row>
    <row r="5992" spans="1:5">
      <c r="A5992" s="11">
        <v>1441</v>
      </c>
      <c r="B5992" s="11">
        <v>62</v>
      </c>
      <c r="C5992" t="s">
        <v>1429</v>
      </c>
      <c r="D5992" s="11" t="s">
        <v>5965</v>
      </c>
      <c r="E5992" t="s">
        <v>271</v>
      </c>
    </row>
    <row r="5993" spans="1:5">
      <c r="A5993" s="11">
        <v>1256</v>
      </c>
      <c r="B5993" s="11">
        <v>81</v>
      </c>
      <c r="C5993" t="s">
        <v>12336</v>
      </c>
      <c r="D5993" s="11" t="s">
        <v>3395</v>
      </c>
      <c r="E5993" t="s">
        <v>128</v>
      </c>
    </row>
    <row r="5994" spans="1:5">
      <c r="A5994" s="11">
        <v>2536</v>
      </c>
      <c r="B5994" s="11">
        <v>5</v>
      </c>
      <c r="C5994" t="s">
        <v>12337</v>
      </c>
      <c r="D5994" s="11" t="s">
        <v>8860</v>
      </c>
      <c r="E5994" t="s">
        <v>622</v>
      </c>
    </row>
    <row r="5995" spans="1:5">
      <c r="A5995" s="11">
        <v>2954</v>
      </c>
      <c r="B5995" s="11">
        <v>0</v>
      </c>
      <c r="C5995" t="s">
        <v>8809</v>
      </c>
      <c r="D5995" s="11" t="s">
        <v>2724</v>
      </c>
      <c r="E5995" t="s">
        <v>823</v>
      </c>
    </row>
    <row r="5996" spans="1:5">
      <c r="A5996" s="11">
        <v>1927</v>
      </c>
      <c r="B5996" s="11">
        <v>25</v>
      </c>
      <c r="C5996" t="s">
        <v>5966</v>
      </c>
      <c r="D5996" s="11" t="s">
        <v>4588</v>
      </c>
      <c r="E5996" t="s">
        <v>130</v>
      </c>
    </row>
    <row r="5997" spans="1:5">
      <c r="A5997" s="11">
        <v>2954</v>
      </c>
      <c r="B5997" s="11">
        <v>0</v>
      </c>
      <c r="C5997" t="s">
        <v>12338</v>
      </c>
      <c r="D5997" s="11" t="s">
        <v>5848</v>
      </c>
      <c r="E5997" t="s">
        <v>9589</v>
      </c>
    </row>
    <row r="5998" spans="1:5">
      <c r="A5998" s="11">
        <v>1256</v>
      </c>
      <c r="B5998" s="11">
        <v>81</v>
      </c>
      <c r="C5998" t="s">
        <v>5967</v>
      </c>
      <c r="D5998" s="11" t="s">
        <v>3934</v>
      </c>
      <c r="E5998" t="s">
        <v>217</v>
      </c>
    </row>
    <row r="5999" spans="1:5">
      <c r="A5999" s="11">
        <v>2289</v>
      </c>
      <c r="B5999" s="11">
        <v>10</v>
      </c>
      <c r="C5999" t="s">
        <v>12339</v>
      </c>
      <c r="D5999" s="11" t="s">
        <v>5415</v>
      </c>
      <c r="E5999" t="s">
        <v>150</v>
      </c>
    </row>
    <row r="6000" spans="1:5">
      <c r="A6000" s="11">
        <v>480</v>
      </c>
      <c r="B6000" s="11">
        <v>294</v>
      </c>
      <c r="C6000" t="s">
        <v>5968</v>
      </c>
      <c r="D6000" s="11" t="s">
        <v>2322</v>
      </c>
      <c r="E6000" t="s">
        <v>122</v>
      </c>
    </row>
    <row r="6001" spans="1:5">
      <c r="A6001" s="11">
        <v>2954</v>
      </c>
      <c r="B6001" s="11">
        <v>0</v>
      </c>
      <c r="C6001" t="s">
        <v>1932</v>
      </c>
      <c r="D6001" s="11" t="s">
        <v>3315</v>
      </c>
      <c r="E6001" t="s">
        <v>2863</v>
      </c>
    </row>
    <row r="6002" spans="1:5">
      <c r="A6002" s="11">
        <v>1480</v>
      </c>
      <c r="B6002" s="11">
        <v>59</v>
      </c>
      <c r="C6002" t="s">
        <v>8810</v>
      </c>
      <c r="D6002" s="11" t="s">
        <v>4945</v>
      </c>
      <c r="E6002" t="s">
        <v>61</v>
      </c>
    </row>
    <row r="6003" spans="1:5">
      <c r="A6003" s="11">
        <v>1284</v>
      </c>
      <c r="B6003" s="11">
        <v>78</v>
      </c>
      <c r="C6003" t="s">
        <v>5969</v>
      </c>
      <c r="D6003" s="11" t="s">
        <v>5062</v>
      </c>
      <c r="E6003" t="s">
        <v>269</v>
      </c>
    </row>
    <row r="6004" spans="1:5">
      <c r="A6004" s="11">
        <v>1558</v>
      </c>
      <c r="B6004" s="11">
        <v>52</v>
      </c>
      <c r="C6004" t="s">
        <v>5970</v>
      </c>
      <c r="D6004" s="11" t="s">
        <v>580</v>
      </c>
      <c r="E6004" t="s">
        <v>128</v>
      </c>
    </row>
    <row r="6005" spans="1:5">
      <c r="A6005" s="11">
        <v>1724</v>
      </c>
      <c r="B6005" s="11">
        <v>39</v>
      </c>
      <c r="C6005" t="s">
        <v>12340</v>
      </c>
      <c r="D6005" s="11" t="s">
        <v>2054</v>
      </c>
      <c r="E6005" t="s">
        <v>133</v>
      </c>
    </row>
    <row r="6006" spans="1:5">
      <c r="A6006" s="11">
        <v>861</v>
      </c>
      <c r="B6006" s="11">
        <v>147</v>
      </c>
      <c r="C6006" t="s">
        <v>12341</v>
      </c>
      <c r="D6006" s="11" t="s">
        <v>12248</v>
      </c>
      <c r="E6006" t="s">
        <v>762</v>
      </c>
    </row>
    <row r="6007" spans="1:5">
      <c r="A6007" s="11">
        <v>716</v>
      </c>
      <c r="B6007" s="11">
        <v>193</v>
      </c>
      <c r="C6007" t="s">
        <v>5971</v>
      </c>
      <c r="D6007" s="11" t="s">
        <v>4254</v>
      </c>
      <c r="E6007" t="s">
        <v>845</v>
      </c>
    </row>
    <row r="6008" spans="1:5">
      <c r="A6008" s="11">
        <v>135</v>
      </c>
      <c r="B6008" s="11">
        <v>812</v>
      </c>
      <c r="C6008" t="s">
        <v>5972</v>
      </c>
      <c r="D6008" s="11" t="s">
        <v>5973</v>
      </c>
      <c r="E6008" t="s">
        <v>124</v>
      </c>
    </row>
    <row r="6009" spans="1:5">
      <c r="A6009" s="11">
        <v>1510</v>
      </c>
      <c r="B6009" s="11">
        <v>56</v>
      </c>
      <c r="C6009" t="s">
        <v>5974</v>
      </c>
      <c r="D6009" s="11" t="s">
        <v>5975</v>
      </c>
      <c r="E6009" t="s">
        <v>996</v>
      </c>
    </row>
    <row r="6010" spans="1:5">
      <c r="A6010" s="11">
        <v>2954</v>
      </c>
      <c r="B6010" s="11">
        <v>0</v>
      </c>
      <c r="C6010" t="s">
        <v>5976</v>
      </c>
      <c r="D6010" s="11" t="s">
        <v>5542</v>
      </c>
      <c r="E6010" t="s">
        <v>407</v>
      </c>
    </row>
    <row r="6011" spans="1:5">
      <c r="A6011" s="11">
        <v>320</v>
      </c>
      <c r="B6011" s="11">
        <v>439</v>
      </c>
      <c r="C6011" t="s">
        <v>8811</v>
      </c>
      <c r="D6011" s="11" t="s">
        <v>1287</v>
      </c>
      <c r="E6011" t="s">
        <v>122</v>
      </c>
    </row>
    <row r="6012" spans="1:5">
      <c r="A6012" s="11">
        <v>667</v>
      </c>
      <c r="B6012" s="11">
        <v>213</v>
      </c>
      <c r="C6012" t="s">
        <v>5977</v>
      </c>
      <c r="D6012" s="11" t="s">
        <v>5978</v>
      </c>
      <c r="E6012" t="s">
        <v>130</v>
      </c>
    </row>
    <row r="6013" spans="1:5">
      <c r="A6013" s="11">
        <v>729</v>
      </c>
      <c r="B6013" s="11">
        <v>188</v>
      </c>
      <c r="C6013" t="s">
        <v>5979</v>
      </c>
      <c r="D6013" s="11" t="s">
        <v>1955</v>
      </c>
      <c r="E6013" t="s">
        <v>122</v>
      </c>
    </row>
    <row r="6014" spans="1:5">
      <c r="A6014" s="11">
        <v>2421</v>
      </c>
      <c r="B6014" s="11">
        <v>7</v>
      </c>
      <c r="C6014" t="s">
        <v>5980</v>
      </c>
      <c r="D6014" s="11" t="s">
        <v>2673</v>
      </c>
      <c r="E6014" t="s">
        <v>122</v>
      </c>
    </row>
    <row r="6015" spans="1:5">
      <c r="A6015" s="11">
        <v>1053</v>
      </c>
      <c r="B6015" s="11">
        <v>109</v>
      </c>
      <c r="C6015" t="s">
        <v>5981</v>
      </c>
      <c r="D6015" s="11" t="s">
        <v>5982</v>
      </c>
      <c r="E6015" t="s">
        <v>724</v>
      </c>
    </row>
    <row r="6016" spans="1:5">
      <c r="A6016" s="11">
        <v>327</v>
      </c>
      <c r="B6016" s="11">
        <v>429</v>
      </c>
      <c r="C6016" t="s">
        <v>1365</v>
      </c>
      <c r="D6016" s="11" t="s">
        <v>484</v>
      </c>
      <c r="E6016" t="s">
        <v>757</v>
      </c>
    </row>
    <row r="6017" spans="1:5">
      <c r="A6017" s="11">
        <v>2954</v>
      </c>
      <c r="B6017" s="11">
        <v>0</v>
      </c>
      <c r="C6017" t="s">
        <v>5983</v>
      </c>
      <c r="D6017" s="11" t="s">
        <v>5118</v>
      </c>
      <c r="E6017" t="s">
        <v>126</v>
      </c>
    </row>
    <row r="6018" spans="1:5">
      <c r="A6018" s="11">
        <v>2373</v>
      </c>
      <c r="B6018" s="11">
        <v>8</v>
      </c>
      <c r="C6018" t="s">
        <v>12342</v>
      </c>
      <c r="D6018" s="11" t="s">
        <v>9447</v>
      </c>
      <c r="E6018" t="s">
        <v>646</v>
      </c>
    </row>
    <row r="6019" spans="1:5">
      <c r="A6019" s="11">
        <v>400</v>
      </c>
      <c r="B6019" s="11">
        <v>346</v>
      </c>
      <c r="C6019" t="s">
        <v>1431</v>
      </c>
      <c r="D6019" s="11" t="s">
        <v>5984</v>
      </c>
      <c r="E6019" t="s">
        <v>123</v>
      </c>
    </row>
    <row r="6020" spans="1:5">
      <c r="A6020" s="11">
        <v>1458</v>
      </c>
      <c r="B6020" s="11">
        <v>61</v>
      </c>
      <c r="C6020" t="s">
        <v>8812</v>
      </c>
      <c r="D6020" s="11" t="s">
        <v>3075</v>
      </c>
      <c r="E6020" t="s">
        <v>740</v>
      </c>
    </row>
    <row r="6021" spans="1:5">
      <c r="A6021" s="11">
        <v>2121</v>
      </c>
      <c r="B6021" s="11">
        <v>16</v>
      </c>
      <c r="C6021" t="s">
        <v>8813</v>
      </c>
      <c r="D6021" s="11" t="s">
        <v>2377</v>
      </c>
      <c r="E6021" t="s">
        <v>978</v>
      </c>
    </row>
    <row r="6022" spans="1:5">
      <c r="A6022" s="11">
        <v>228</v>
      </c>
      <c r="B6022" s="11">
        <v>550</v>
      </c>
      <c r="C6022" t="s">
        <v>1433</v>
      </c>
      <c r="D6022" s="11" t="s">
        <v>1434</v>
      </c>
      <c r="E6022" t="s">
        <v>132</v>
      </c>
    </row>
    <row r="6023" spans="1:5">
      <c r="A6023" s="11">
        <v>1666</v>
      </c>
      <c r="B6023" s="11">
        <v>43</v>
      </c>
      <c r="C6023" t="s">
        <v>5985</v>
      </c>
      <c r="D6023" s="11" t="s">
        <v>3078</v>
      </c>
      <c r="E6023" t="s">
        <v>122</v>
      </c>
    </row>
    <row r="6024" spans="1:5">
      <c r="A6024" s="11">
        <v>2373</v>
      </c>
      <c r="B6024" s="11">
        <v>8</v>
      </c>
      <c r="C6024" t="s">
        <v>8814</v>
      </c>
      <c r="D6024" s="11" t="s">
        <v>8815</v>
      </c>
      <c r="E6024" t="s">
        <v>10259</v>
      </c>
    </row>
    <row r="6025" spans="1:5">
      <c r="A6025" s="11">
        <v>2954</v>
      </c>
      <c r="B6025" s="11">
        <v>0</v>
      </c>
      <c r="C6025" t="s">
        <v>8816</v>
      </c>
      <c r="D6025" s="11" t="s">
        <v>4725</v>
      </c>
      <c r="E6025" t="s">
        <v>766</v>
      </c>
    </row>
    <row r="6026" spans="1:5">
      <c r="A6026" s="11">
        <v>2954</v>
      </c>
      <c r="B6026" s="11">
        <v>0</v>
      </c>
      <c r="C6026" t="s">
        <v>12343</v>
      </c>
      <c r="D6026" s="11" t="s">
        <v>4223</v>
      </c>
      <c r="E6026" t="s">
        <v>124</v>
      </c>
    </row>
    <row r="6027" spans="1:5">
      <c r="A6027" s="11">
        <v>1699</v>
      </c>
      <c r="B6027" s="11">
        <v>41</v>
      </c>
      <c r="C6027" t="s">
        <v>8817</v>
      </c>
      <c r="D6027" s="11" t="s">
        <v>5089</v>
      </c>
      <c r="E6027" t="s">
        <v>8348</v>
      </c>
    </row>
    <row r="6028" spans="1:5">
      <c r="A6028" s="11">
        <v>2954</v>
      </c>
      <c r="B6028" s="11">
        <v>0</v>
      </c>
      <c r="C6028" t="s">
        <v>8818</v>
      </c>
      <c r="D6028" s="11" t="s">
        <v>7883</v>
      </c>
      <c r="E6028" t="s">
        <v>307</v>
      </c>
    </row>
    <row r="6029" spans="1:5">
      <c r="A6029" s="11">
        <v>1579</v>
      </c>
      <c r="B6029" s="11">
        <v>50</v>
      </c>
      <c r="C6029" t="s">
        <v>5986</v>
      </c>
      <c r="D6029" s="11" t="s">
        <v>5286</v>
      </c>
      <c r="E6029" t="s">
        <v>135</v>
      </c>
    </row>
    <row r="6030" spans="1:5">
      <c r="A6030" s="11">
        <v>1596</v>
      </c>
      <c r="B6030" s="11">
        <v>48</v>
      </c>
      <c r="C6030" t="s">
        <v>12344</v>
      </c>
      <c r="D6030" s="11" t="s">
        <v>5530</v>
      </c>
      <c r="E6030" t="s">
        <v>1194</v>
      </c>
    </row>
    <row r="6031" spans="1:5">
      <c r="A6031" s="11">
        <v>2954</v>
      </c>
      <c r="B6031" s="11">
        <v>0</v>
      </c>
      <c r="C6031" t="s">
        <v>12345</v>
      </c>
      <c r="D6031" s="11" t="s">
        <v>2559</v>
      </c>
      <c r="E6031" t="s">
        <v>138</v>
      </c>
    </row>
    <row r="6032" spans="1:5">
      <c r="A6032" s="11">
        <v>2472</v>
      </c>
      <c r="B6032" s="11">
        <v>6</v>
      </c>
      <c r="C6032" t="s">
        <v>12346</v>
      </c>
      <c r="D6032" s="11" t="s">
        <v>7602</v>
      </c>
      <c r="E6032" t="s">
        <v>7649</v>
      </c>
    </row>
    <row r="6033" spans="1:5">
      <c r="A6033" s="11">
        <v>28</v>
      </c>
      <c r="B6033" s="11">
        <v>1654</v>
      </c>
      <c r="C6033" t="s">
        <v>731</v>
      </c>
      <c r="D6033" s="11" t="s">
        <v>153</v>
      </c>
      <c r="E6033" t="s">
        <v>130</v>
      </c>
    </row>
    <row r="6034" spans="1:5">
      <c r="A6034" s="11">
        <v>2954</v>
      </c>
      <c r="B6034" s="11">
        <v>0</v>
      </c>
      <c r="C6034" t="s">
        <v>12347</v>
      </c>
      <c r="D6034" s="11" t="s">
        <v>12348</v>
      </c>
      <c r="E6034" t="s">
        <v>996</v>
      </c>
    </row>
    <row r="6035" spans="1:5">
      <c r="A6035" s="11">
        <v>2318</v>
      </c>
      <c r="B6035" s="11">
        <v>9</v>
      </c>
      <c r="C6035" t="s">
        <v>5987</v>
      </c>
      <c r="D6035" s="11" t="s">
        <v>5988</v>
      </c>
      <c r="E6035" t="s">
        <v>124</v>
      </c>
    </row>
    <row r="6036" spans="1:5">
      <c r="A6036" s="11">
        <v>2613</v>
      </c>
      <c r="B6036" s="11">
        <v>4</v>
      </c>
      <c r="C6036" t="s">
        <v>12349</v>
      </c>
      <c r="D6036" s="11" t="s">
        <v>3867</v>
      </c>
      <c r="E6036" t="s">
        <v>125</v>
      </c>
    </row>
    <row r="6037" spans="1:5">
      <c r="A6037" s="11">
        <v>204</v>
      </c>
      <c r="B6037" s="11">
        <v>602</v>
      </c>
      <c r="C6037" t="s">
        <v>5989</v>
      </c>
      <c r="D6037" s="11" t="s">
        <v>5186</v>
      </c>
      <c r="E6037" t="s">
        <v>128</v>
      </c>
    </row>
    <row r="6038" spans="1:5">
      <c r="A6038" s="11">
        <v>2954</v>
      </c>
      <c r="B6038" s="11">
        <v>0</v>
      </c>
      <c r="C6038" t="s">
        <v>12350</v>
      </c>
      <c r="D6038" s="11" t="s">
        <v>5565</v>
      </c>
      <c r="E6038" t="s">
        <v>9991</v>
      </c>
    </row>
    <row r="6039" spans="1:5">
      <c r="A6039" s="11">
        <v>2954</v>
      </c>
      <c r="B6039" s="11">
        <v>0</v>
      </c>
      <c r="C6039" t="s">
        <v>12351</v>
      </c>
      <c r="D6039" s="11" t="s">
        <v>7320</v>
      </c>
      <c r="E6039" t="s">
        <v>769</v>
      </c>
    </row>
    <row r="6040" spans="1:5">
      <c r="A6040" s="11">
        <v>2954</v>
      </c>
      <c r="B6040" s="11">
        <v>0</v>
      </c>
      <c r="C6040" t="s">
        <v>12352</v>
      </c>
      <c r="D6040" s="11" t="s">
        <v>2862</v>
      </c>
      <c r="E6040" t="s">
        <v>4199</v>
      </c>
    </row>
    <row r="6041" spans="1:5">
      <c r="A6041" s="11">
        <v>2094</v>
      </c>
      <c r="B6041" s="11">
        <v>17</v>
      </c>
      <c r="C6041" t="s">
        <v>5990</v>
      </c>
      <c r="D6041" s="11" t="s">
        <v>5991</v>
      </c>
      <c r="E6041" t="s">
        <v>5992</v>
      </c>
    </row>
    <row r="6042" spans="1:5">
      <c r="A6042" s="11">
        <v>2856</v>
      </c>
      <c r="B6042" s="11">
        <v>1</v>
      </c>
      <c r="C6042" t="s">
        <v>12353</v>
      </c>
      <c r="D6042" s="11" t="s">
        <v>12098</v>
      </c>
      <c r="E6042" t="s">
        <v>133</v>
      </c>
    </row>
    <row r="6043" spans="1:5">
      <c r="A6043" s="11">
        <v>190</v>
      </c>
      <c r="B6043" s="11">
        <v>629</v>
      </c>
      <c r="C6043" t="s">
        <v>338</v>
      </c>
      <c r="D6043" s="11" t="s">
        <v>926</v>
      </c>
      <c r="E6043" t="s">
        <v>754</v>
      </c>
    </row>
    <row r="6044" spans="1:5">
      <c r="A6044" s="11">
        <v>2954</v>
      </c>
      <c r="B6044" s="11">
        <v>0</v>
      </c>
      <c r="C6044" t="s">
        <v>12354</v>
      </c>
      <c r="D6044" s="11" t="s">
        <v>6513</v>
      </c>
      <c r="E6044" t="s">
        <v>805</v>
      </c>
    </row>
    <row r="6045" spans="1:5">
      <c r="A6045" s="11">
        <v>2954</v>
      </c>
      <c r="B6045" s="11">
        <v>0</v>
      </c>
      <c r="C6045" t="s">
        <v>12355</v>
      </c>
      <c r="D6045" s="11" t="s">
        <v>12356</v>
      </c>
      <c r="E6045" t="s">
        <v>805</v>
      </c>
    </row>
    <row r="6046" spans="1:5">
      <c r="A6046" s="11">
        <v>1814</v>
      </c>
      <c r="B6046" s="11">
        <v>32</v>
      </c>
      <c r="C6046" t="s">
        <v>5993</v>
      </c>
      <c r="D6046" s="11" t="s">
        <v>5994</v>
      </c>
      <c r="E6046" t="s">
        <v>1001</v>
      </c>
    </row>
    <row r="6047" spans="1:5">
      <c r="A6047" s="11">
        <v>357</v>
      </c>
      <c r="B6047" s="11">
        <v>393</v>
      </c>
      <c r="C6047" t="s">
        <v>339</v>
      </c>
      <c r="D6047" s="11" t="s">
        <v>928</v>
      </c>
      <c r="E6047" t="s">
        <v>151</v>
      </c>
    </row>
    <row r="6048" spans="1:5">
      <c r="A6048" s="11">
        <v>974</v>
      </c>
      <c r="B6048" s="11">
        <v>124</v>
      </c>
      <c r="C6048" t="s">
        <v>5995</v>
      </c>
      <c r="D6048" s="11" t="s">
        <v>1425</v>
      </c>
      <c r="E6048" t="s">
        <v>12357</v>
      </c>
    </row>
    <row r="6049" spans="1:5">
      <c r="A6049" s="11">
        <v>868</v>
      </c>
      <c r="B6049" s="11">
        <v>146</v>
      </c>
      <c r="C6049" t="s">
        <v>12358</v>
      </c>
      <c r="D6049" s="11" t="s">
        <v>12359</v>
      </c>
      <c r="E6049" t="s">
        <v>12357</v>
      </c>
    </row>
    <row r="6050" spans="1:5">
      <c r="A6050" s="11">
        <v>776</v>
      </c>
      <c r="B6050" s="11">
        <v>173</v>
      </c>
      <c r="C6050" t="s">
        <v>5996</v>
      </c>
      <c r="D6050" s="11" t="s">
        <v>5997</v>
      </c>
      <c r="E6050" t="s">
        <v>407</v>
      </c>
    </row>
    <row r="6051" spans="1:5">
      <c r="A6051" s="11">
        <v>1098</v>
      </c>
      <c r="B6051" s="11">
        <v>102</v>
      </c>
      <c r="C6051" t="s">
        <v>5998</v>
      </c>
      <c r="D6051" s="11" t="s">
        <v>2037</v>
      </c>
      <c r="E6051" t="s">
        <v>130</v>
      </c>
    </row>
    <row r="6052" spans="1:5">
      <c r="A6052" s="11">
        <v>2685</v>
      </c>
      <c r="B6052" s="11">
        <v>3</v>
      </c>
      <c r="C6052" t="s">
        <v>12360</v>
      </c>
      <c r="D6052" s="11" t="s">
        <v>12282</v>
      </c>
      <c r="E6052" t="s">
        <v>952</v>
      </c>
    </row>
    <row r="6053" spans="1:5">
      <c r="A6053" s="11">
        <v>2536</v>
      </c>
      <c r="B6053" s="11">
        <v>5</v>
      </c>
      <c r="C6053" t="s">
        <v>5999</v>
      </c>
      <c r="D6053" s="11" t="s">
        <v>2716</v>
      </c>
      <c r="E6053" t="s">
        <v>122</v>
      </c>
    </row>
    <row r="6054" spans="1:5">
      <c r="A6054" s="11">
        <v>384</v>
      </c>
      <c r="B6054" s="11">
        <v>368</v>
      </c>
      <c r="C6054" t="s">
        <v>6000</v>
      </c>
      <c r="D6054" s="11" t="s">
        <v>6001</v>
      </c>
      <c r="E6054" t="s">
        <v>139</v>
      </c>
    </row>
    <row r="6055" spans="1:5">
      <c r="A6055" s="11">
        <v>755</v>
      </c>
      <c r="B6055" s="11">
        <v>179</v>
      </c>
      <c r="C6055" t="s">
        <v>8819</v>
      </c>
      <c r="D6055" s="11" t="s">
        <v>8257</v>
      </c>
      <c r="E6055" t="s">
        <v>1002</v>
      </c>
    </row>
    <row r="6056" spans="1:5">
      <c r="A6056" s="11">
        <v>312</v>
      </c>
      <c r="B6056" s="11">
        <v>448</v>
      </c>
      <c r="C6056" t="s">
        <v>12361</v>
      </c>
      <c r="D6056" s="11" t="s">
        <v>12362</v>
      </c>
      <c r="E6056" t="s">
        <v>739</v>
      </c>
    </row>
    <row r="6057" spans="1:5">
      <c r="A6057" s="11">
        <v>1963</v>
      </c>
      <c r="B6057" s="11">
        <v>23</v>
      </c>
      <c r="C6057" t="s">
        <v>12363</v>
      </c>
      <c r="D6057" s="11" t="s">
        <v>5196</v>
      </c>
      <c r="E6057" t="s">
        <v>281</v>
      </c>
    </row>
    <row r="6058" spans="1:5">
      <c r="A6058" s="11">
        <v>1828</v>
      </c>
      <c r="B6058" s="11">
        <v>31</v>
      </c>
      <c r="C6058" t="s">
        <v>6003</v>
      </c>
      <c r="D6058" s="11" t="s">
        <v>2665</v>
      </c>
      <c r="E6058" t="s">
        <v>128</v>
      </c>
    </row>
    <row r="6059" spans="1:5">
      <c r="A6059" s="11">
        <v>100</v>
      </c>
      <c r="B6059" s="11">
        <v>957</v>
      </c>
      <c r="C6059" t="s">
        <v>6004</v>
      </c>
      <c r="D6059" s="11" t="s">
        <v>3696</v>
      </c>
      <c r="E6059" t="s">
        <v>814</v>
      </c>
    </row>
    <row r="6060" spans="1:5">
      <c r="A6060" s="11">
        <v>2954</v>
      </c>
      <c r="B6060" s="11">
        <v>0</v>
      </c>
      <c r="C6060" t="s">
        <v>8820</v>
      </c>
      <c r="D6060" s="11" t="s">
        <v>2692</v>
      </c>
      <c r="E6060" t="s">
        <v>128</v>
      </c>
    </row>
    <row r="6061" spans="1:5">
      <c r="A6061" s="11">
        <v>2536</v>
      </c>
      <c r="B6061" s="11">
        <v>5</v>
      </c>
      <c r="C6061" t="s">
        <v>8821</v>
      </c>
      <c r="D6061" s="11" t="s">
        <v>8822</v>
      </c>
      <c r="E6061" t="s">
        <v>814</v>
      </c>
    </row>
    <row r="6062" spans="1:5">
      <c r="A6062" s="11">
        <v>419</v>
      </c>
      <c r="B6062" s="11">
        <v>334</v>
      </c>
      <c r="C6062" t="s">
        <v>6005</v>
      </c>
      <c r="D6062" s="11" t="s">
        <v>2155</v>
      </c>
      <c r="E6062" t="s">
        <v>1134</v>
      </c>
    </row>
    <row r="6063" spans="1:5">
      <c r="A6063" s="11">
        <v>1458</v>
      </c>
      <c r="B6063" s="11">
        <v>61</v>
      </c>
      <c r="C6063" t="s">
        <v>6006</v>
      </c>
      <c r="D6063" s="11" t="s">
        <v>4954</v>
      </c>
      <c r="E6063" t="s">
        <v>1006</v>
      </c>
    </row>
    <row r="6064" spans="1:5">
      <c r="A6064" s="11">
        <v>124</v>
      </c>
      <c r="B6064" s="11">
        <v>847</v>
      </c>
      <c r="C6064" t="s">
        <v>6007</v>
      </c>
      <c r="D6064" s="11" t="s">
        <v>6008</v>
      </c>
      <c r="E6064" t="s">
        <v>130</v>
      </c>
    </row>
    <row r="6065" spans="1:5">
      <c r="A6065" s="11">
        <v>2536</v>
      </c>
      <c r="B6065" s="11">
        <v>5</v>
      </c>
      <c r="C6065" t="s">
        <v>12364</v>
      </c>
      <c r="D6065" s="11" t="s">
        <v>3233</v>
      </c>
      <c r="E6065" t="s">
        <v>742</v>
      </c>
    </row>
    <row r="6066" spans="1:5">
      <c r="A6066" s="11">
        <v>2954</v>
      </c>
      <c r="B6066" s="11">
        <v>0</v>
      </c>
      <c r="C6066" t="s">
        <v>12365</v>
      </c>
      <c r="D6066" s="11" t="s">
        <v>3621</v>
      </c>
      <c r="E6066" t="s">
        <v>2497</v>
      </c>
    </row>
    <row r="6067" spans="1:5">
      <c r="A6067" s="11">
        <v>1480</v>
      </c>
      <c r="B6067" s="11">
        <v>59</v>
      </c>
      <c r="C6067" t="s">
        <v>8823</v>
      </c>
      <c r="D6067" s="11" t="s">
        <v>2383</v>
      </c>
      <c r="E6067" t="s">
        <v>1095</v>
      </c>
    </row>
    <row r="6068" spans="1:5">
      <c r="A6068" s="11">
        <v>85</v>
      </c>
      <c r="B6068" s="11">
        <v>1045</v>
      </c>
      <c r="C6068" t="s">
        <v>1888</v>
      </c>
      <c r="D6068" s="11" t="s">
        <v>1553</v>
      </c>
      <c r="E6068" t="s">
        <v>127</v>
      </c>
    </row>
    <row r="6069" spans="1:5">
      <c r="A6069" s="11">
        <v>1005</v>
      </c>
      <c r="B6069" s="11">
        <v>117</v>
      </c>
      <c r="C6069" t="s">
        <v>6009</v>
      </c>
      <c r="D6069" s="11" t="s">
        <v>2572</v>
      </c>
      <c r="E6069" t="s">
        <v>138</v>
      </c>
    </row>
    <row r="6070" spans="1:5">
      <c r="A6070" s="11">
        <v>150</v>
      </c>
      <c r="B6070" s="11">
        <v>738</v>
      </c>
      <c r="C6070" t="s">
        <v>6010</v>
      </c>
      <c r="D6070" s="11" t="s">
        <v>5478</v>
      </c>
      <c r="E6070" t="s">
        <v>124</v>
      </c>
    </row>
    <row r="6071" spans="1:5">
      <c r="A6071" s="11">
        <v>2172</v>
      </c>
      <c r="B6071" s="11">
        <v>14</v>
      </c>
      <c r="C6071" t="s">
        <v>6011</v>
      </c>
      <c r="D6071" s="11" t="s">
        <v>6012</v>
      </c>
      <c r="E6071" t="s">
        <v>124</v>
      </c>
    </row>
    <row r="6072" spans="1:5">
      <c r="A6072" s="11">
        <v>2172</v>
      </c>
      <c r="B6072" s="11">
        <v>14</v>
      </c>
      <c r="C6072" t="s">
        <v>12366</v>
      </c>
      <c r="D6072" s="11" t="s">
        <v>3015</v>
      </c>
      <c r="E6072" t="s">
        <v>151</v>
      </c>
    </row>
    <row r="6073" spans="1:5">
      <c r="A6073" s="11">
        <v>2318</v>
      </c>
      <c r="B6073" s="11">
        <v>9</v>
      </c>
      <c r="C6073" t="s">
        <v>12367</v>
      </c>
      <c r="D6073" s="11" t="s">
        <v>3944</v>
      </c>
      <c r="E6073" t="s">
        <v>952</v>
      </c>
    </row>
    <row r="6074" spans="1:5">
      <c r="A6074" s="11">
        <v>420</v>
      </c>
      <c r="B6074" s="11">
        <v>333</v>
      </c>
      <c r="C6074" t="s">
        <v>6013</v>
      </c>
      <c r="D6074" s="11" t="s">
        <v>3085</v>
      </c>
      <c r="E6074" t="s">
        <v>133</v>
      </c>
    </row>
    <row r="6075" spans="1:5">
      <c r="A6075" s="11">
        <v>2954</v>
      </c>
      <c r="B6075" s="11">
        <v>0</v>
      </c>
      <c r="C6075" t="s">
        <v>8824</v>
      </c>
      <c r="D6075" s="11" t="s">
        <v>2797</v>
      </c>
      <c r="E6075" t="s">
        <v>128</v>
      </c>
    </row>
    <row r="6076" spans="1:5">
      <c r="A6076" s="11">
        <v>2203</v>
      </c>
      <c r="B6076" s="11">
        <v>13</v>
      </c>
      <c r="C6076" t="s">
        <v>12368</v>
      </c>
      <c r="D6076" s="11" t="s">
        <v>8502</v>
      </c>
      <c r="E6076" t="s">
        <v>646</v>
      </c>
    </row>
    <row r="6077" spans="1:5">
      <c r="A6077" s="11">
        <v>2472</v>
      </c>
      <c r="B6077" s="11">
        <v>6</v>
      </c>
      <c r="C6077" t="s">
        <v>12369</v>
      </c>
      <c r="D6077" s="11" t="s">
        <v>8327</v>
      </c>
      <c r="E6077" t="s">
        <v>1662</v>
      </c>
    </row>
    <row r="6078" spans="1:5">
      <c r="A6078" s="11">
        <v>1090</v>
      </c>
      <c r="B6078" s="11">
        <v>103</v>
      </c>
      <c r="C6078" t="s">
        <v>6014</v>
      </c>
      <c r="D6078" s="11" t="s">
        <v>5997</v>
      </c>
      <c r="E6078" t="s">
        <v>162</v>
      </c>
    </row>
    <row r="6079" spans="1:5">
      <c r="A6079" s="11">
        <v>211</v>
      </c>
      <c r="B6079" s="11">
        <v>582</v>
      </c>
      <c r="C6079" t="s">
        <v>6015</v>
      </c>
      <c r="D6079" s="11" t="s">
        <v>6016</v>
      </c>
      <c r="E6079" t="s">
        <v>128</v>
      </c>
    </row>
    <row r="6080" spans="1:5">
      <c r="A6080" s="11">
        <v>2536</v>
      </c>
      <c r="B6080" s="11">
        <v>5</v>
      </c>
      <c r="C6080" t="s">
        <v>8825</v>
      </c>
      <c r="D6080" s="11" t="s">
        <v>8826</v>
      </c>
      <c r="E6080" t="s">
        <v>1172</v>
      </c>
    </row>
    <row r="6081" spans="1:5">
      <c r="A6081" s="11">
        <v>2954</v>
      </c>
      <c r="B6081" s="11">
        <v>0</v>
      </c>
      <c r="C6081" t="s">
        <v>12370</v>
      </c>
      <c r="D6081" s="11" t="s">
        <v>2189</v>
      </c>
      <c r="E6081" t="s">
        <v>142</v>
      </c>
    </row>
    <row r="6082" spans="1:5">
      <c r="A6082" s="11">
        <v>814</v>
      </c>
      <c r="B6082" s="11">
        <v>160</v>
      </c>
      <c r="C6082" t="s">
        <v>6017</v>
      </c>
      <c r="D6082" s="11" t="s">
        <v>3020</v>
      </c>
      <c r="E6082" t="s">
        <v>2489</v>
      </c>
    </row>
    <row r="6083" spans="1:5">
      <c r="A6083" s="11">
        <v>1894</v>
      </c>
      <c r="B6083" s="11">
        <v>27</v>
      </c>
      <c r="C6083" t="s">
        <v>8827</v>
      </c>
      <c r="D6083" s="11" t="s">
        <v>7734</v>
      </c>
      <c r="E6083" t="s">
        <v>271</v>
      </c>
    </row>
    <row r="6084" spans="1:5">
      <c r="A6084" s="11">
        <v>1699</v>
      </c>
      <c r="B6084" s="11">
        <v>41</v>
      </c>
      <c r="C6084" t="s">
        <v>12371</v>
      </c>
      <c r="D6084" s="11" t="s">
        <v>2730</v>
      </c>
      <c r="E6084" t="s">
        <v>997</v>
      </c>
    </row>
    <row r="6085" spans="1:5">
      <c r="A6085" s="11">
        <v>2954</v>
      </c>
      <c r="B6085" s="11">
        <v>0</v>
      </c>
      <c r="C6085" t="s">
        <v>12372</v>
      </c>
      <c r="D6085" s="11" t="s">
        <v>2186</v>
      </c>
      <c r="E6085" t="s">
        <v>271</v>
      </c>
    </row>
    <row r="6086" spans="1:5">
      <c r="A6086" s="11">
        <v>2954</v>
      </c>
      <c r="B6086" s="11">
        <v>0</v>
      </c>
      <c r="C6086" t="s">
        <v>12373</v>
      </c>
      <c r="D6086" s="11" t="s">
        <v>12374</v>
      </c>
      <c r="E6086" t="s">
        <v>952</v>
      </c>
    </row>
    <row r="6087" spans="1:5">
      <c r="A6087" s="11">
        <v>2421</v>
      </c>
      <c r="B6087" s="11">
        <v>7</v>
      </c>
      <c r="C6087" t="s">
        <v>12375</v>
      </c>
      <c r="D6087" s="11" t="s">
        <v>9129</v>
      </c>
      <c r="E6087" t="s">
        <v>269</v>
      </c>
    </row>
    <row r="6088" spans="1:5">
      <c r="A6088" s="11">
        <v>2067</v>
      </c>
      <c r="B6088" s="11">
        <v>18</v>
      </c>
      <c r="C6088" t="s">
        <v>12376</v>
      </c>
      <c r="D6088" s="11" t="s">
        <v>4283</v>
      </c>
      <c r="E6088" t="s">
        <v>169</v>
      </c>
    </row>
    <row r="6089" spans="1:5">
      <c r="A6089" s="11">
        <v>1859</v>
      </c>
      <c r="B6089" s="11">
        <v>29</v>
      </c>
      <c r="C6089" t="s">
        <v>8828</v>
      </c>
      <c r="D6089" s="11" t="s">
        <v>2368</v>
      </c>
      <c r="E6089" t="s">
        <v>5545</v>
      </c>
    </row>
    <row r="6090" spans="1:5">
      <c r="A6090" s="11">
        <v>2954</v>
      </c>
      <c r="B6090" s="11">
        <v>0</v>
      </c>
      <c r="C6090" t="s">
        <v>6019</v>
      </c>
      <c r="D6090" s="11" t="s">
        <v>2367</v>
      </c>
      <c r="E6090" t="s">
        <v>1134</v>
      </c>
    </row>
    <row r="6091" spans="1:5">
      <c r="A6091" s="11">
        <v>1023</v>
      </c>
      <c r="B6091" s="11">
        <v>114</v>
      </c>
      <c r="C6091" t="s">
        <v>6020</v>
      </c>
      <c r="D6091" s="11" t="s">
        <v>4619</v>
      </c>
      <c r="E6091" t="s">
        <v>757</v>
      </c>
    </row>
    <row r="6092" spans="1:5">
      <c r="A6092" s="11">
        <v>653</v>
      </c>
      <c r="B6092" s="11">
        <v>216</v>
      </c>
      <c r="C6092" t="s">
        <v>6021</v>
      </c>
      <c r="D6092" s="11" t="s">
        <v>6022</v>
      </c>
      <c r="E6092" t="s">
        <v>133</v>
      </c>
    </row>
    <row r="6093" spans="1:5">
      <c r="A6093" s="11">
        <v>2954</v>
      </c>
      <c r="B6093" s="11">
        <v>0</v>
      </c>
      <c r="C6093" t="s">
        <v>12377</v>
      </c>
      <c r="D6093" s="11" t="s">
        <v>12378</v>
      </c>
      <c r="E6093" t="s">
        <v>757</v>
      </c>
    </row>
    <row r="6094" spans="1:5">
      <c r="A6094" s="11">
        <v>272</v>
      </c>
      <c r="B6094" s="11">
        <v>484</v>
      </c>
      <c r="C6094" t="s">
        <v>6023</v>
      </c>
      <c r="D6094" s="11" t="s">
        <v>6024</v>
      </c>
      <c r="E6094" t="s">
        <v>128</v>
      </c>
    </row>
    <row r="6095" spans="1:5">
      <c r="A6095" s="11">
        <v>1417</v>
      </c>
      <c r="B6095" s="11">
        <v>65</v>
      </c>
      <c r="C6095" t="s">
        <v>6023</v>
      </c>
      <c r="D6095" s="11" t="s">
        <v>5075</v>
      </c>
      <c r="E6095" t="s">
        <v>744</v>
      </c>
    </row>
    <row r="6096" spans="1:5">
      <c r="A6096" s="11">
        <v>2856</v>
      </c>
      <c r="B6096" s="11">
        <v>1</v>
      </c>
      <c r="C6096" t="s">
        <v>8829</v>
      </c>
      <c r="D6096" s="11" t="s">
        <v>3098</v>
      </c>
      <c r="E6096" t="s">
        <v>125</v>
      </c>
    </row>
    <row r="6097" spans="1:5">
      <c r="A6097" s="11">
        <v>2954</v>
      </c>
      <c r="B6097" s="11">
        <v>0</v>
      </c>
      <c r="C6097" t="s">
        <v>8830</v>
      </c>
      <c r="D6097" s="11" t="s">
        <v>7685</v>
      </c>
      <c r="E6097" t="s">
        <v>565</v>
      </c>
    </row>
    <row r="6098" spans="1:5">
      <c r="A6098" s="11">
        <v>194</v>
      </c>
      <c r="B6098" s="11">
        <v>626</v>
      </c>
      <c r="C6098" t="s">
        <v>6025</v>
      </c>
      <c r="D6098" s="11" t="s">
        <v>6026</v>
      </c>
      <c r="E6098" t="s">
        <v>122</v>
      </c>
    </row>
    <row r="6099" spans="1:5">
      <c r="A6099" s="11">
        <v>854</v>
      </c>
      <c r="B6099" s="11">
        <v>149</v>
      </c>
      <c r="C6099" t="s">
        <v>6027</v>
      </c>
      <c r="D6099" s="11" t="s">
        <v>3569</v>
      </c>
      <c r="E6099" t="s">
        <v>142</v>
      </c>
    </row>
    <row r="6100" spans="1:5">
      <c r="A6100" s="11">
        <v>2954</v>
      </c>
      <c r="B6100" s="11">
        <v>0</v>
      </c>
      <c r="C6100" t="s">
        <v>6028</v>
      </c>
      <c r="D6100" s="11" t="s">
        <v>4117</v>
      </c>
      <c r="E6100" t="s">
        <v>169</v>
      </c>
    </row>
    <row r="6101" spans="1:5">
      <c r="A6101" s="11">
        <v>2954</v>
      </c>
      <c r="B6101" s="11">
        <v>0</v>
      </c>
      <c r="C6101" t="s">
        <v>12379</v>
      </c>
      <c r="D6101" s="11" t="s">
        <v>6586</v>
      </c>
      <c r="E6101" t="s">
        <v>766</v>
      </c>
    </row>
    <row r="6102" spans="1:5">
      <c r="A6102" s="11">
        <v>355</v>
      </c>
      <c r="B6102" s="11">
        <v>395</v>
      </c>
      <c r="C6102" t="s">
        <v>6029</v>
      </c>
      <c r="D6102" s="11" t="s">
        <v>2178</v>
      </c>
      <c r="E6102" t="s">
        <v>814</v>
      </c>
    </row>
    <row r="6103" spans="1:5">
      <c r="A6103" s="11">
        <v>1654</v>
      </c>
      <c r="B6103" s="11">
        <v>44</v>
      </c>
      <c r="C6103" t="s">
        <v>6030</v>
      </c>
      <c r="D6103" s="11" t="s">
        <v>5949</v>
      </c>
      <c r="E6103" t="s">
        <v>122</v>
      </c>
    </row>
    <row r="6104" spans="1:5">
      <c r="A6104" s="11">
        <v>716</v>
      </c>
      <c r="B6104" s="11">
        <v>193</v>
      </c>
      <c r="C6104" t="s">
        <v>6031</v>
      </c>
      <c r="D6104" s="11" t="s">
        <v>6032</v>
      </c>
      <c r="E6104" t="s">
        <v>122</v>
      </c>
    </row>
    <row r="6105" spans="1:5">
      <c r="A6105" s="11">
        <v>491</v>
      </c>
      <c r="B6105" s="11">
        <v>290</v>
      </c>
      <c r="C6105" t="s">
        <v>6033</v>
      </c>
      <c r="D6105" s="11" t="s">
        <v>2241</v>
      </c>
      <c r="E6105" t="s">
        <v>2630</v>
      </c>
    </row>
    <row r="6106" spans="1:5">
      <c r="A6106" s="11">
        <v>2318</v>
      </c>
      <c r="B6106" s="11">
        <v>9</v>
      </c>
      <c r="C6106" t="s">
        <v>12380</v>
      </c>
      <c r="D6106" s="11" t="s">
        <v>3472</v>
      </c>
      <c r="E6106" t="s">
        <v>757</v>
      </c>
    </row>
    <row r="6107" spans="1:5">
      <c r="A6107" s="11">
        <v>890</v>
      </c>
      <c r="B6107" s="11">
        <v>140</v>
      </c>
      <c r="C6107" t="s">
        <v>8831</v>
      </c>
      <c r="D6107" s="11" t="s">
        <v>3193</v>
      </c>
      <c r="E6107" t="s">
        <v>1134</v>
      </c>
    </row>
    <row r="6108" spans="1:5">
      <c r="A6108" s="11">
        <v>2289</v>
      </c>
      <c r="B6108" s="11">
        <v>10</v>
      </c>
      <c r="C6108" t="s">
        <v>6034</v>
      </c>
      <c r="D6108" s="11" t="s">
        <v>4584</v>
      </c>
      <c r="E6108" t="s">
        <v>122</v>
      </c>
    </row>
    <row r="6109" spans="1:5">
      <c r="A6109" s="11">
        <v>1219</v>
      </c>
      <c r="B6109" s="11">
        <v>86</v>
      </c>
      <c r="C6109" t="s">
        <v>6035</v>
      </c>
      <c r="D6109" s="11" t="s">
        <v>4053</v>
      </c>
      <c r="E6109" t="s">
        <v>122</v>
      </c>
    </row>
    <row r="6110" spans="1:5">
      <c r="A6110" s="11">
        <v>2954</v>
      </c>
      <c r="B6110" s="11">
        <v>0</v>
      </c>
      <c r="C6110" t="s">
        <v>8832</v>
      </c>
      <c r="D6110" s="11" t="s">
        <v>2855</v>
      </c>
      <c r="E6110" t="s">
        <v>765</v>
      </c>
    </row>
    <row r="6111" spans="1:5">
      <c r="A6111" s="11">
        <v>1023</v>
      </c>
      <c r="B6111" s="11">
        <v>114</v>
      </c>
      <c r="C6111" t="s">
        <v>6036</v>
      </c>
      <c r="D6111" s="11" t="s">
        <v>8513</v>
      </c>
      <c r="E6111" t="s">
        <v>222</v>
      </c>
    </row>
    <row r="6112" spans="1:5">
      <c r="A6112" s="11">
        <v>1981</v>
      </c>
      <c r="B6112" s="11">
        <v>22</v>
      </c>
      <c r="C6112" t="s">
        <v>8833</v>
      </c>
      <c r="D6112" s="11" t="s">
        <v>5360</v>
      </c>
      <c r="E6112" t="s">
        <v>2630</v>
      </c>
    </row>
    <row r="6113" spans="1:5">
      <c r="A6113" s="11">
        <v>2421</v>
      </c>
      <c r="B6113" s="11">
        <v>7</v>
      </c>
      <c r="C6113" t="s">
        <v>12381</v>
      </c>
      <c r="D6113" s="11" t="s">
        <v>2120</v>
      </c>
      <c r="E6113" t="s">
        <v>11103</v>
      </c>
    </row>
    <row r="6114" spans="1:5">
      <c r="A6114" s="11">
        <v>1629</v>
      </c>
      <c r="B6114" s="11">
        <v>46</v>
      </c>
      <c r="C6114" t="s">
        <v>6037</v>
      </c>
      <c r="D6114" s="11" t="s">
        <v>2994</v>
      </c>
      <c r="E6114" t="s">
        <v>238</v>
      </c>
    </row>
    <row r="6115" spans="1:5">
      <c r="A6115" s="11">
        <v>2262</v>
      </c>
      <c r="B6115" s="11">
        <v>11</v>
      </c>
      <c r="C6115" t="s">
        <v>8834</v>
      </c>
      <c r="D6115" s="11" t="s">
        <v>4944</v>
      </c>
      <c r="E6115" t="s">
        <v>747</v>
      </c>
    </row>
    <row r="6116" spans="1:5">
      <c r="A6116" s="11">
        <v>745</v>
      </c>
      <c r="B6116" s="11">
        <v>183</v>
      </c>
      <c r="C6116" t="s">
        <v>6038</v>
      </c>
      <c r="D6116" s="11" t="s">
        <v>12382</v>
      </c>
      <c r="E6116" t="s">
        <v>151</v>
      </c>
    </row>
    <row r="6117" spans="1:5">
      <c r="A6117" s="11">
        <v>1318</v>
      </c>
      <c r="B6117" s="11">
        <v>75</v>
      </c>
      <c r="C6117" t="s">
        <v>12383</v>
      </c>
      <c r="D6117" s="11" t="s">
        <v>12384</v>
      </c>
      <c r="E6117" t="s">
        <v>892</v>
      </c>
    </row>
    <row r="6118" spans="1:5">
      <c r="A6118" s="11">
        <v>2318</v>
      </c>
      <c r="B6118" s="11">
        <v>9</v>
      </c>
      <c r="C6118" t="s">
        <v>12385</v>
      </c>
      <c r="D6118" s="11" t="s">
        <v>2596</v>
      </c>
      <c r="E6118" t="s">
        <v>135</v>
      </c>
    </row>
    <row r="6119" spans="1:5">
      <c r="A6119" s="11">
        <v>2954</v>
      </c>
      <c r="B6119" s="11">
        <v>0</v>
      </c>
      <c r="C6119" t="s">
        <v>12386</v>
      </c>
      <c r="D6119" s="11" t="s">
        <v>2692</v>
      </c>
      <c r="E6119" t="s">
        <v>122</v>
      </c>
    </row>
    <row r="6120" spans="1:5">
      <c r="A6120" s="11">
        <v>2536</v>
      </c>
      <c r="B6120" s="11">
        <v>5</v>
      </c>
      <c r="C6120" t="s">
        <v>6040</v>
      </c>
      <c r="D6120" s="11" t="s">
        <v>5226</v>
      </c>
      <c r="E6120" t="s">
        <v>407</v>
      </c>
    </row>
    <row r="6121" spans="1:5">
      <c r="A6121" s="11">
        <v>80</v>
      </c>
      <c r="B6121" s="11">
        <v>1067</v>
      </c>
      <c r="C6121" t="s">
        <v>340</v>
      </c>
      <c r="D6121" s="11" t="s">
        <v>877</v>
      </c>
      <c r="E6121" t="s">
        <v>124</v>
      </c>
    </row>
    <row r="6122" spans="1:5">
      <c r="A6122" s="11">
        <v>2536</v>
      </c>
      <c r="B6122" s="11">
        <v>5</v>
      </c>
      <c r="C6122" t="s">
        <v>8835</v>
      </c>
      <c r="D6122" s="11" t="s">
        <v>2385</v>
      </c>
      <c r="E6122" t="s">
        <v>124</v>
      </c>
    </row>
    <row r="6123" spans="1:5">
      <c r="A6123" s="11">
        <v>2954</v>
      </c>
      <c r="B6123" s="11">
        <v>0</v>
      </c>
      <c r="C6123" t="s">
        <v>8836</v>
      </c>
      <c r="D6123" s="11" t="s">
        <v>2238</v>
      </c>
      <c r="E6123" t="s">
        <v>128</v>
      </c>
    </row>
    <row r="6124" spans="1:5">
      <c r="A6124" s="11">
        <v>88</v>
      </c>
      <c r="B6124" s="11">
        <v>1040</v>
      </c>
      <c r="C6124" t="s">
        <v>6041</v>
      </c>
      <c r="D6124" s="11" t="s">
        <v>3504</v>
      </c>
      <c r="E6124" t="s">
        <v>122</v>
      </c>
    </row>
    <row r="6125" spans="1:5">
      <c r="A6125" s="11">
        <v>2954</v>
      </c>
      <c r="B6125" s="11">
        <v>0</v>
      </c>
      <c r="C6125" t="s">
        <v>6042</v>
      </c>
      <c r="D6125" s="11" t="s">
        <v>5931</v>
      </c>
      <c r="E6125" t="s">
        <v>124</v>
      </c>
    </row>
    <row r="6126" spans="1:5">
      <c r="A6126" s="11">
        <v>2753</v>
      </c>
      <c r="B6126" s="11">
        <v>2</v>
      </c>
      <c r="C6126" t="s">
        <v>12387</v>
      </c>
      <c r="D6126" s="11" t="s">
        <v>9502</v>
      </c>
      <c r="E6126" t="s">
        <v>128</v>
      </c>
    </row>
    <row r="6127" spans="1:5">
      <c r="A6127" s="11">
        <v>2954</v>
      </c>
      <c r="B6127" s="11">
        <v>0</v>
      </c>
      <c r="C6127" t="s">
        <v>8837</v>
      </c>
      <c r="D6127" s="11" t="s">
        <v>8838</v>
      </c>
      <c r="E6127" t="s">
        <v>162</v>
      </c>
    </row>
    <row r="6128" spans="1:5">
      <c r="A6128" s="11">
        <v>2373</v>
      </c>
      <c r="B6128" s="11">
        <v>8</v>
      </c>
      <c r="C6128" t="s">
        <v>6043</v>
      </c>
      <c r="D6128" s="11" t="s">
        <v>3666</v>
      </c>
      <c r="E6128" t="s">
        <v>1066</v>
      </c>
    </row>
    <row r="6129" spans="1:5">
      <c r="A6129" s="11">
        <v>2318</v>
      </c>
      <c r="B6129" s="11">
        <v>9</v>
      </c>
      <c r="C6129" t="s">
        <v>8839</v>
      </c>
      <c r="D6129" s="11" t="s">
        <v>8080</v>
      </c>
      <c r="E6129" t="s">
        <v>739</v>
      </c>
    </row>
    <row r="6130" spans="1:5">
      <c r="A6130" s="11">
        <v>2954</v>
      </c>
      <c r="B6130" s="11">
        <v>0</v>
      </c>
      <c r="C6130" t="s">
        <v>12388</v>
      </c>
      <c r="D6130" s="11" t="s">
        <v>12389</v>
      </c>
      <c r="E6130" t="s">
        <v>740</v>
      </c>
    </row>
    <row r="6131" spans="1:5">
      <c r="A6131" s="11">
        <v>474</v>
      </c>
      <c r="B6131" s="11">
        <v>299</v>
      </c>
      <c r="C6131" t="s">
        <v>6045</v>
      </c>
      <c r="D6131" s="11" t="s">
        <v>5601</v>
      </c>
      <c r="E6131" t="s">
        <v>2443</v>
      </c>
    </row>
    <row r="6132" spans="1:5">
      <c r="A6132" s="11">
        <v>552</v>
      </c>
      <c r="B6132" s="11">
        <v>255</v>
      </c>
      <c r="C6132" t="s">
        <v>6046</v>
      </c>
      <c r="D6132" s="11" t="s">
        <v>6047</v>
      </c>
      <c r="E6132" t="s">
        <v>2574</v>
      </c>
    </row>
    <row r="6133" spans="1:5">
      <c r="A6133" s="11">
        <v>1846</v>
      </c>
      <c r="B6133" s="11">
        <v>30</v>
      </c>
      <c r="C6133" t="s">
        <v>6048</v>
      </c>
      <c r="D6133" s="11" t="s">
        <v>3401</v>
      </c>
      <c r="E6133" t="s">
        <v>138</v>
      </c>
    </row>
    <row r="6134" spans="1:5">
      <c r="A6134" s="11">
        <v>19</v>
      </c>
      <c r="B6134" s="11">
        <v>1725</v>
      </c>
      <c r="C6134" t="s">
        <v>1436</v>
      </c>
      <c r="D6134" s="11" t="s">
        <v>1437</v>
      </c>
      <c r="E6134" t="s">
        <v>130</v>
      </c>
    </row>
    <row r="6135" spans="1:5">
      <c r="A6135" s="11">
        <v>2203</v>
      </c>
      <c r="B6135" s="11">
        <v>13</v>
      </c>
      <c r="C6135" t="s">
        <v>8840</v>
      </c>
      <c r="D6135" s="11" t="s">
        <v>3783</v>
      </c>
      <c r="E6135" t="s">
        <v>2570</v>
      </c>
    </row>
    <row r="6136" spans="1:5">
      <c r="A6136" s="11">
        <v>1787</v>
      </c>
      <c r="B6136" s="11">
        <v>33</v>
      </c>
      <c r="C6136" t="s">
        <v>6049</v>
      </c>
      <c r="D6136" s="11" t="s">
        <v>6050</v>
      </c>
      <c r="E6136" t="s">
        <v>2693</v>
      </c>
    </row>
    <row r="6137" spans="1:5">
      <c r="A6137" s="11">
        <v>1846</v>
      </c>
      <c r="B6137" s="11">
        <v>30</v>
      </c>
      <c r="C6137" t="s">
        <v>6051</v>
      </c>
      <c r="D6137" s="11" t="s">
        <v>2533</v>
      </c>
      <c r="E6137" t="s">
        <v>6052</v>
      </c>
    </row>
    <row r="6138" spans="1:5">
      <c r="A6138" s="11">
        <v>1532</v>
      </c>
      <c r="B6138" s="11">
        <v>54</v>
      </c>
      <c r="C6138" t="s">
        <v>6053</v>
      </c>
      <c r="D6138" s="11" t="s">
        <v>3160</v>
      </c>
      <c r="E6138" t="s">
        <v>6052</v>
      </c>
    </row>
    <row r="6139" spans="1:5">
      <c r="A6139" s="11">
        <v>2954</v>
      </c>
      <c r="B6139" s="11">
        <v>0</v>
      </c>
      <c r="C6139" t="s">
        <v>12390</v>
      </c>
      <c r="D6139" s="11" t="s">
        <v>3495</v>
      </c>
      <c r="E6139" t="s">
        <v>814</v>
      </c>
    </row>
    <row r="6140" spans="1:5">
      <c r="A6140" s="11">
        <v>2954</v>
      </c>
      <c r="B6140" s="11">
        <v>0</v>
      </c>
      <c r="C6140" t="s">
        <v>12391</v>
      </c>
      <c r="D6140" s="11" t="s">
        <v>3703</v>
      </c>
      <c r="E6140" t="s">
        <v>122</v>
      </c>
    </row>
    <row r="6141" spans="1:5">
      <c r="A6141" s="11">
        <v>2954</v>
      </c>
      <c r="B6141" s="11">
        <v>0</v>
      </c>
      <c r="C6141" t="s">
        <v>12392</v>
      </c>
      <c r="D6141" s="11" t="s">
        <v>12393</v>
      </c>
      <c r="E6141" t="s">
        <v>128</v>
      </c>
    </row>
    <row r="6142" spans="1:5">
      <c r="A6142" s="11">
        <v>485</v>
      </c>
      <c r="B6142" s="11">
        <v>292</v>
      </c>
      <c r="C6142" t="s">
        <v>6055</v>
      </c>
      <c r="D6142" s="11" t="s">
        <v>3970</v>
      </c>
      <c r="E6142" t="s">
        <v>1095</v>
      </c>
    </row>
    <row r="6143" spans="1:5">
      <c r="A6143" s="11">
        <v>2536</v>
      </c>
      <c r="B6143" s="11">
        <v>5</v>
      </c>
      <c r="C6143" t="s">
        <v>12394</v>
      </c>
      <c r="D6143" s="11" t="s">
        <v>4264</v>
      </c>
      <c r="E6143" t="s">
        <v>2497</v>
      </c>
    </row>
    <row r="6144" spans="1:5">
      <c r="A6144" s="11">
        <v>1231</v>
      </c>
      <c r="B6144" s="11">
        <v>84</v>
      </c>
      <c r="C6144" t="s">
        <v>6056</v>
      </c>
      <c r="D6144" s="11" t="s">
        <v>5186</v>
      </c>
      <c r="E6144" t="s">
        <v>845</v>
      </c>
    </row>
    <row r="6145" spans="1:5">
      <c r="A6145" s="11">
        <v>2954</v>
      </c>
      <c r="B6145" s="11">
        <v>0</v>
      </c>
      <c r="C6145" t="s">
        <v>8841</v>
      </c>
      <c r="D6145" s="11" t="s">
        <v>8842</v>
      </c>
      <c r="E6145" t="s">
        <v>814</v>
      </c>
    </row>
    <row r="6146" spans="1:5">
      <c r="A6146" s="11">
        <v>1894</v>
      </c>
      <c r="B6146" s="11">
        <v>27</v>
      </c>
      <c r="C6146" t="s">
        <v>12395</v>
      </c>
      <c r="D6146" s="11" t="s">
        <v>637</v>
      </c>
      <c r="E6146" t="s">
        <v>123</v>
      </c>
    </row>
    <row r="6147" spans="1:5">
      <c r="A6147" s="11">
        <v>2613</v>
      </c>
      <c r="B6147" s="11">
        <v>4</v>
      </c>
      <c r="C6147" t="s">
        <v>12396</v>
      </c>
      <c r="D6147" s="11" t="s">
        <v>4415</v>
      </c>
      <c r="E6147" t="s">
        <v>759</v>
      </c>
    </row>
    <row r="6148" spans="1:5">
      <c r="A6148" s="11">
        <v>1117</v>
      </c>
      <c r="B6148" s="11">
        <v>99</v>
      </c>
      <c r="C6148" t="s">
        <v>6057</v>
      </c>
      <c r="D6148" s="11" t="s">
        <v>5975</v>
      </c>
      <c r="E6148" t="s">
        <v>128</v>
      </c>
    </row>
    <row r="6149" spans="1:5">
      <c r="A6149" s="11">
        <v>724</v>
      </c>
      <c r="B6149" s="11">
        <v>190</v>
      </c>
      <c r="C6149" t="s">
        <v>1886</v>
      </c>
      <c r="D6149" s="11" t="s">
        <v>1062</v>
      </c>
      <c r="E6149" t="s">
        <v>765</v>
      </c>
    </row>
    <row r="6150" spans="1:5">
      <c r="A6150" s="11">
        <v>149</v>
      </c>
      <c r="B6150" s="11">
        <v>741</v>
      </c>
      <c r="C6150" t="s">
        <v>12397</v>
      </c>
      <c r="D6150" s="11" t="s">
        <v>12398</v>
      </c>
      <c r="E6150" t="s">
        <v>1001</v>
      </c>
    </row>
    <row r="6151" spans="1:5">
      <c r="A6151" s="11">
        <v>1187</v>
      </c>
      <c r="B6151" s="11">
        <v>90</v>
      </c>
      <c r="C6151" t="s">
        <v>6059</v>
      </c>
      <c r="D6151" s="11" t="s">
        <v>2421</v>
      </c>
      <c r="E6151" t="s">
        <v>1001</v>
      </c>
    </row>
    <row r="6152" spans="1:5">
      <c r="A6152" s="11">
        <v>1913</v>
      </c>
      <c r="B6152" s="11">
        <v>26</v>
      </c>
      <c r="C6152" t="s">
        <v>8843</v>
      </c>
      <c r="D6152" s="11" t="s">
        <v>8844</v>
      </c>
      <c r="E6152" t="s">
        <v>1110</v>
      </c>
    </row>
    <row r="6153" spans="1:5">
      <c r="A6153" s="11">
        <v>416</v>
      </c>
      <c r="B6153" s="11">
        <v>336</v>
      </c>
      <c r="C6153" t="s">
        <v>6060</v>
      </c>
      <c r="D6153" s="11" t="s">
        <v>6061</v>
      </c>
      <c r="E6153" t="s">
        <v>993</v>
      </c>
    </row>
    <row r="6154" spans="1:5">
      <c r="A6154" s="11">
        <v>1779</v>
      </c>
      <c r="B6154" s="11">
        <v>34</v>
      </c>
      <c r="C6154" t="s">
        <v>6062</v>
      </c>
      <c r="D6154" s="11" t="s">
        <v>5109</v>
      </c>
      <c r="E6154" t="s">
        <v>224</v>
      </c>
    </row>
    <row r="6155" spans="1:5">
      <c r="A6155" s="11">
        <v>781</v>
      </c>
      <c r="B6155" s="11">
        <v>169</v>
      </c>
      <c r="C6155" t="s">
        <v>6063</v>
      </c>
      <c r="D6155" s="11" t="s">
        <v>5600</v>
      </c>
      <c r="E6155" t="s">
        <v>757</v>
      </c>
    </row>
    <row r="6156" spans="1:5">
      <c r="A6156" s="11">
        <v>1061</v>
      </c>
      <c r="B6156" s="11">
        <v>108</v>
      </c>
      <c r="C6156" t="s">
        <v>6065</v>
      </c>
      <c r="D6156" s="11" t="s">
        <v>3712</v>
      </c>
      <c r="E6156" t="s">
        <v>2863</v>
      </c>
    </row>
    <row r="6157" spans="1:5">
      <c r="A6157" s="11">
        <v>306</v>
      </c>
      <c r="B6157" s="11">
        <v>455</v>
      </c>
      <c r="C6157" t="s">
        <v>6066</v>
      </c>
      <c r="D6157" s="11" t="s">
        <v>4912</v>
      </c>
      <c r="E6157" t="s">
        <v>997</v>
      </c>
    </row>
    <row r="6158" spans="1:5">
      <c r="A6158" s="11">
        <v>2954</v>
      </c>
      <c r="B6158" s="11">
        <v>0</v>
      </c>
      <c r="C6158" t="s">
        <v>12399</v>
      </c>
      <c r="D6158" s="11" t="s">
        <v>2367</v>
      </c>
      <c r="E6158" t="s">
        <v>2095</v>
      </c>
    </row>
    <row r="6159" spans="1:5">
      <c r="A6159" s="11">
        <v>2954</v>
      </c>
      <c r="B6159" s="11">
        <v>0</v>
      </c>
      <c r="C6159" t="s">
        <v>8845</v>
      </c>
      <c r="D6159" s="11" t="s">
        <v>8846</v>
      </c>
      <c r="E6159" t="s">
        <v>124</v>
      </c>
    </row>
    <row r="6160" spans="1:5">
      <c r="A6160" s="11">
        <v>2954</v>
      </c>
      <c r="B6160" s="11">
        <v>0</v>
      </c>
      <c r="C6160" t="s">
        <v>12400</v>
      </c>
      <c r="D6160" s="11" t="s">
        <v>5559</v>
      </c>
      <c r="E6160" t="s">
        <v>251</v>
      </c>
    </row>
    <row r="6161" spans="1:5">
      <c r="A6161" s="11">
        <v>2954</v>
      </c>
      <c r="B6161" s="11">
        <v>0</v>
      </c>
      <c r="C6161" t="s">
        <v>12401</v>
      </c>
      <c r="D6161" s="11" t="s">
        <v>2192</v>
      </c>
      <c r="E6161" t="s">
        <v>122</v>
      </c>
    </row>
    <row r="6162" spans="1:5">
      <c r="A6162" s="11">
        <v>353</v>
      </c>
      <c r="B6162" s="11">
        <v>402</v>
      </c>
      <c r="C6162" t="s">
        <v>1438</v>
      </c>
      <c r="D6162" s="11" t="s">
        <v>551</v>
      </c>
      <c r="E6162" t="s">
        <v>6067</v>
      </c>
    </row>
    <row r="6163" spans="1:5">
      <c r="A6163" s="11">
        <v>913</v>
      </c>
      <c r="B6163" s="11">
        <v>136</v>
      </c>
      <c r="C6163" t="s">
        <v>6068</v>
      </c>
      <c r="D6163" s="11" t="s">
        <v>2729</v>
      </c>
      <c r="E6163" t="s">
        <v>122</v>
      </c>
    </row>
    <row r="6164" spans="1:5">
      <c r="A6164" s="11">
        <v>1078</v>
      </c>
      <c r="B6164" s="11">
        <v>105</v>
      </c>
      <c r="C6164" t="s">
        <v>6069</v>
      </c>
      <c r="D6164" s="11" t="s">
        <v>2867</v>
      </c>
      <c r="E6164" t="s">
        <v>997</v>
      </c>
    </row>
    <row r="6165" spans="1:5">
      <c r="A6165" s="11">
        <v>988</v>
      </c>
      <c r="B6165" s="11">
        <v>121</v>
      </c>
      <c r="C6165" t="s">
        <v>6070</v>
      </c>
      <c r="D6165" s="11" t="s">
        <v>5235</v>
      </c>
      <c r="E6165" t="s">
        <v>1263</v>
      </c>
    </row>
    <row r="6166" spans="1:5">
      <c r="A6166" s="11">
        <v>1018</v>
      </c>
      <c r="B6166" s="11">
        <v>115</v>
      </c>
      <c r="C6166" t="s">
        <v>6071</v>
      </c>
      <c r="D6166" s="11" t="s">
        <v>6072</v>
      </c>
      <c r="E6166" t="s">
        <v>1728</v>
      </c>
    </row>
    <row r="6167" spans="1:5">
      <c r="A6167" s="11">
        <v>2148</v>
      </c>
      <c r="B6167" s="11">
        <v>15</v>
      </c>
      <c r="C6167" t="s">
        <v>6071</v>
      </c>
      <c r="D6167" s="11" t="s">
        <v>12402</v>
      </c>
      <c r="E6167" t="s">
        <v>122</v>
      </c>
    </row>
    <row r="6168" spans="1:5">
      <c r="A6168" s="11">
        <v>2954</v>
      </c>
      <c r="B6168" s="11">
        <v>0</v>
      </c>
      <c r="C6168" t="s">
        <v>6073</v>
      </c>
      <c r="D6168" s="11" t="s">
        <v>2388</v>
      </c>
      <c r="E6168" t="s">
        <v>1355</v>
      </c>
    </row>
    <row r="6169" spans="1:5">
      <c r="A6169" s="11">
        <v>954</v>
      </c>
      <c r="B6169" s="11">
        <v>128</v>
      </c>
      <c r="C6169" t="s">
        <v>6074</v>
      </c>
      <c r="D6169" s="11" t="s">
        <v>2222</v>
      </c>
      <c r="E6169" t="s">
        <v>135</v>
      </c>
    </row>
    <row r="6170" spans="1:5">
      <c r="A6170" s="11">
        <v>485</v>
      </c>
      <c r="B6170" s="11">
        <v>292</v>
      </c>
      <c r="C6170" t="s">
        <v>6076</v>
      </c>
      <c r="D6170" s="11" t="s">
        <v>5540</v>
      </c>
      <c r="E6170" t="s">
        <v>754</v>
      </c>
    </row>
    <row r="6171" spans="1:5">
      <c r="A6171" s="11">
        <v>1276</v>
      </c>
      <c r="B6171" s="11">
        <v>79</v>
      </c>
      <c r="C6171" t="s">
        <v>6077</v>
      </c>
      <c r="D6171" s="11" t="s">
        <v>6078</v>
      </c>
      <c r="E6171" t="s">
        <v>2693</v>
      </c>
    </row>
    <row r="6172" spans="1:5">
      <c r="A6172" s="11">
        <v>2172</v>
      </c>
      <c r="B6172" s="11">
        <v>14</v>
      </c>
      <c r="C6172" t="s">
        <v>12403</v>
      </c>
      <c r="D6172" s="11" t="s">
        <v>2886</v>
      </c>
      <c r="E6172" t="s">
        <v>128</v>
      </c>
    </row>
    <row r="6173" spans="1:5">
      <c r="A6173" s="11">
        <v>1212</v>
      </c>
      <c r="B6173" s="11">
        <v>87</v>
      </c>
      <c r="C6173" t="s">
        <v>6079</v>
      </c>
      <c r="D6173" s="11" t="s">
        <v>6080</v>
      </c>
      <c r="E6173" t="s">
        <v>937</v>
      </c>
    </row>
    <row r="6174" spans="1:5">
      <c r="A6174" s="11">
        <v>1336</v>
      </c>
      <c r="B6174" s="11">
        <v>73</v>
      </c>
      <c r="C6174" t="s">
        <v>8847</v>
      </c>
      <c r="D6174" s="11" t="s">
        <v>4071</v>
      </c>
      <c r="E6174" t="s">
        <v>141</v>
      </c>
    </row>
    <row r="6175" spans="1:5">
      <c r="A6175" s="11">
        <v>2954</v>
      </c>
      <c r="B6175" s="11">
        <v>0</v>
      </c>
      <c r="C6175" t="s">
        <v>12404</v>
      </c>
      <c r="D6175" s="11" t="s">
        <v>12378</v>
      </c>
      <c r="E6175" t="s">
        <v>765</v>
      </c>
    </row>
    <row r="6176" spans="1:5">
      <c r="A6176" s="11">
        <v>2954</v>
      </c>
      <c r="B6176" s="11">
        <v>0</v>
      </c>
      <c r="C6176" t="s">
        <v>12405</v>
      </c>
      <c r="D6176" s="11" t="s">
        <v>10061</v>
      </c>
      <c r="E6176" t="s">
        <v>130</v>
      </c>
    </row>
    <row r="6177" spans="1:5">
      <c r="A6177" s="11">
        <v>437</v>
      </c>
      <c r="B6177" s="11">
        <v>323</v>
      </c>
      <c r="C6177" t="s">
        <v>6081</v>
      </c>
      <c r="D6177" s="11" t="s">
        <v>4419</v>
      </c>
      <c r="E6177" t="s">
        <v>3282</v>
      </c>
    </row>
    <row r="6178" spans="1:5">
      <c r="A6178" s="11">
        <v>2028</v>
      </c>
      <c r="B6178" s="11">
        <v>20</v>
      </c>
      <c r="C6178" t="s">
        <v>12406</v>
      </c>
      <c r="D6178" s="11" t="s">
        <v>6834</v>
      </c>
      <c r="E6178" t="s">
        <v>756</v>
      </c>
    </row>
    <row r="6179" spans="1:5">
      <c r="A6179" s="11">
        <v>2472</v>
      </c>
      <c r="B6179" s="11">
        <v>6</v>
      </c>
      <c r="C6179" t="s">
        <v>12407</v>
      </c>
      <c r="D6179" s="11" t="s">
        <v>3861</v>
      </c>
      <c r="E6179" t="s">
        <v>270</v>
      </c>
    </row>
    <row r="6180" spans="1:5">
      <c r="A6180" s="11">
        <v>252</v>
      </c>
      <c r="B6180" s="11">
        <v>509</v>
      </c>
      <c r="C6180" t="s">
        <v>6082</v>
      </c>
      <c r="D6180" s="11" t="s">
        <v>6083</v>
      </c>
      <c r="E6180" t="s">
        <v>271</v>
      </c>
    </row>
    <row r="6181" spans="1:5">
      <c r="A6181" s="11">
        <v>1846</v>
      </c>
      <c r="B6181" s="11">
        <v>30</v>
      </c>
      <c r="C6181" t="s">
        <v>8848</v>
      </c>
      <c r="D6181" s="11" t="s">
        <v>5237</v>
      </c>
      <c r="E6181" t="s">
        <v>138</v>
      </c>
    </row>
    <row r="6182" spans="1:5">
      <c r="A6182" s="11">
        <v>1963</v>
      </c>
      <c r="B6182" s="11">
        <v>23</v>
      </c>
      <c r="C6182" t="s">
        <v>8849</v>
      </c>
      <c r="D6182" s="11" t="s">
        <v>5931</v>
      </c>
      <c r="E6182" t="s">
        <v>124</v>
      </c>
    </row>
    <row r="6183" spans="1:5">
      <c r="A6183" s="11">
        <v>2954</v>
      </c>
      <c r="B6183" s="11">
        <v>0</v>
      </c>
      <c r="C6183" t="s">
        <v>8850</v>
      </c>
      <c r="D6183" s="11" t="s">
        <v>6965</v>
      </c>
      <c r="E6183" t="s">
        <v>1276</v>
      </c>
    </row>
    <row r="6184" spans="1:5">
      <c r="A6184" s="11">
        <v>2028</v>
      </c>
      <c r="B6184" s="11">
        <v>20</v>
      </c>
      <c r="C6184" t="s">
        <v>6084</v>
      </c>
      <c r="D6184" s="11" t="s">
        <v>4786</v>
      </c>
      <c r="E6184" t="s">
        <v>2693</v>
      </c>
    </row>
    <row r="6185" spans="1:5">
      <c r="A6185" s="11">
        <v>1336</v>
      </c>
      <c r="B6185" s="11">
        <v>73</v>
      </c>
      <c r="C6185" t="s">
        <v>6085</v>
      </c>
      <c r="D6185" s="11" t="s">
        <v>2768</v>
      </c>
      <c r="E6185" t="s">
        <v>622</v>
      </c>
    </row>
    <row r="6186" spans="1:5">
      <c r="A6186" s="11">
        <v>280</v>
      </c>
      <c r="B6186" s="11">
        <v>478</v>
      </c>
      <c r="C6186" t="s">
        <v>1368</v>
      </c>
      <c r="D6186" s="11" t="s">
        <v>1369</v>
      </c>
      <c r="E6186" t="s">
        <v>232</v>
      </c>
    </row>
    <row r="6187" spans="1:5">
      <c r="A6187" s="11">
        <v>771</v>
      </c>
      <c r="B6187" s="11">
        <v>174</v>
      </c>
      <c r="C6187" t="s">
        <v>6086</v>
      </c>
      <c r="D6187" s="11" t="s">
        <v>2103</v>
      </c>
      <c r="E6187" t="s">
        <v>169</v>
      </c>
    </row>
    <row r="6188" spans="1:5">
      <c r="A6188" s="11">
        <v>1243</v>
      </c>
      <c r="B6188" s="11">
        <v>83</v>
      </c>
      <c r="C6188" t="s">
        <v>8851</v>
      </c>
      <c r="D6188" s="11" t="s">
        <v>8852</v>
      </c>
      <c r="E6188" t="s">
        <v>169</v>
      </c>
    </row>
    <row r="6189" spans="1:5">
      <c r="A6189" s="11">
        <v>2373</v>
      </c>
      <c r="B6189" s="11">
        <v>8</v>
      </c>
      <c r="C6189" t="s">
        <v>12408</v>
      </c>
      <c r="D6189" s="11" t="s">
        <v>2984</v>
      </c>
      <c r="E6189" t="s">
        <v>1219</v>
      </c>
    </row>
    <row r="6190" spans="1:5">
      <c r="A6190" s="11">
        <v>156</v>
      </c>
      <c r="B6190" s="11">
        <v>724</v>
      </c>
      <c r="C6190" t="s">
        <v>1439</v>
      </c>
      <c r="D6190" s="11" t="s">
        <v>1440</v>
      </c>
      <c r="E6190" t="s">
        <v>133</v>
      </c>
    </row>
    <row r="6191" spans="1:5">
      <c r="A6191" s="11">
        <v>2954</v>
      </c>
      <c r="B6191" s="11">
        <v>0</v>
      </c>
      <c r="C6191" t="s">
        <v>12409</v>
      </c>
      <c r="D6191" s="11" t="s">
        <v>3557</v>
      </c>
      <c r="E6191" t="s">
        <v>251</v>
      </c>
    </row>
    <row r="6192" spans="1:5">
      <c r="A6192" s="11">
        <v>1346</v>
      </c>
      <c r="B6192" s="11">
        <v>72</v>
      </c>
      <c r="C6192" t="s">
        <v>6087</v>
      </c>
      <c r="D6192" s="11" t="s">
        <v>6088</v>
      </c>
      <c r="E6192" t="s">
        <v>162</v>
      </c>
    </row>
    <row r="6193" spans="1:5">
      <c r="A6193" s="11">
        <v>396</v>
      </c>
      <c r="B6193" s="11">
        <v>351</v>
      </c>
      <c r="C6193" t="s">
        <v>6089</v>
      </c>
      <c r="D6193" s="11" t="s">
        <v>1478</v>
      </c>
      <c r="E6193" t="s">
        <v>162</v>
      </c>
    </row>
    <row r="6194" spans="1:5">
      <c r="A6194" s="11">
        <v>1610</v>
      </c>
      <c r="B6194" s="11">
        <v>47</v>
      </c>
      <c r="C6194" t="s">
        <v>8853</v>
      </c>
      <c r="D6194" s="11" t="s">
        <v>3985</v>
      </c>
      <c r="E6194" t="s">
        <v>271</v>
      </c>
    </row>
    <row r="6195" spans="1:5">
      <c r="A6195" s="11">
        <v>2856</v>
      </c>
      <c r="B6195" s="11">
        <v>1</v>
      </c>
      <c r="C6195" t="s">
        <v>8854</v>
      </c>
      <c r="D6195" s="11" t="s">
        <v>3098</v>
      </c>
      <c r="E6195" t="s">
        <v>133</v>
      </c>
    </row>
    <row r="6196" spans="1:5">
      <c r="A6196" s="11">
        <v>2954</v>
      </c>
      <c r="B6196" s="11">
        <v>0</v>
      </c>
      <c r="C6196" t="s">
        <v>12410</v>
      </c>
      <c r="D6196" s="11" t="s">
        <v>12411</v>
      </c>
      <c r="E6196" t="s">
        <v>11103</v>
      </c>
    </row>
    <row r="6197" spans="1:5">
      <c r="A6197" s="11">
        <v>1814</v>
      </c>
      <c r="B6197" s="11">
        <v>32</v>
      </c>
      <c r="C6197" t="s">
        <v>8855</v>
      </c>
      <c r="D6197" s="11" t="s">
        <v>6206</v>
      </c>
      <c r="E6197" t="s">
        <v>162</v>
      </c>
    </row>
    <row r="6198" spans="1:5">
      <c r="A6198" s="11">
        <v>2613</v>
      </c>
      <c r="B6198" s="11">
        <v>4</v>
      </c>
      <c r="C6198" t="s">
        <v>8856</v>
      </c>
      <c r="D6198" s="11" t="s">
        <v>5965</v>
      </c>
      <c r="E6198" t="s">
        <v>539</v>
      </c>
    </row>
    <row r="6199" spans="1:5">
      <c r="A6199" s="11">
        <v>404</v>
      </c>
      <c r="B6199" s="11">
        <v>345</v>
      </c>
      <c r="C6199" t="s">
        <v>6090</v>
      </c>
      <c r="D6199" s="11" t="s">
        <v>2744</v>
      </c>
      <c r="E6199" t="s">
        <v>814</v>
      </c>
    </row>
    <row r="6200" spans="1:5">
      <c r="A6200" s="11">
        <v>900</v>
      </c>
      <c r="B6200" s="11">
        <v>138</v>
      </c>
      <c r="C6200" t="s">
        <v>6091</v>
      </c>
      <c r="D6200" s="11" t="s">
        <v>5570</v>
      </c>
      <c r="E6200" t="s">
        <v>1039</v>
      </c>
    </row>
    <row r="6201" spans="1:5">
      <c r="A6201" s="11">
        <v>2421</v>
      </c>
      <c r="B6201" s="11">
        <v>7</v>
      </c>
      <c r="C6201" t="s">
        <v>8857</v>
      </c>
      <c r="D6201" s="11" t="s">
        <v>2592</v>
      </c>
      <c r="E6201" t="s">
        <v>138</v>
      </c>
    </row>
    <row r="6202" spans="1:5">
      <c r="A6202" s="11">
        <v>2856</v>
      </c>
      <c r="B6202" s="11">
        <v>1</v>
      </c>
      <c r="C6202" t="s">
        <v>12412</v>
      </c>
      <c r="D6202" s="11" t="s">
        <v>2267</v>
      </c>
      <c r="E6202" t="s">
        <v>1870</v>
      </c>
    </row>
    <row r="6203" spans="1:5">
      <c r="A6203" s="11">
        <v>423</v>
      </c>
      <c r="B6203" s="11">
        <v>331</v>
      </c>
      <c r="C6203" t="s">
        <v>6092</v>
      </c>
      <c r="D6203" s="11" t="s">
        <v>5364</v>
      </c>
      <c r="E6203" t="s">
        <v>1115</v>
      </c>
    </row>
    <row r="6204" spans="1:5">
      <c r="A6204" s="11">
        <v>1162</v>
      </c>
      <c r="B6204" s="11">
        <v>92</v>
      </c>
      <c r="C6204" t="s">
        <v>6093</v>
      </c>
      <c r="D6204" s="11" t="s">
        <v>6094</v>
      </c>
      <c r="E6204" t="s">
        <v>124</v>
      </c>
    </row>
    <row r="6205" spans="1:5">
      <c r="A6205" s="11">
        <v>913</v>
      </c>
      <c r="B6205" s="11">
        <v>136</v>
      </c>
      <c r="C6205" t="s">
        <v>6095</v>
      </c>
      <c r="D6205" s="11" t="s">
        <v>5877</v>
      </c>
      <c r="E6205" t="s">
        <v>747</v>
      </c>
    </row>
    <row r="6206" spans="1:5">
      <c r="A6206" s="11">
        <v>496</v>
      </c>
      <c r="B6206" s="11">
        <v>288</v>
      </c>
      <c r="C6206" t="s">
        <v>6096</v>
      </c>
      <c r="D6206" s="11" t="s">
        <v>6097</v>
      </c>
      <c r="E6206" t="s">
        <v>133</v>
      </c>
    </row>
    <row r="6207" spans="1:5">
      <c r="A6207" s="11">
        <v>1946</v>
      </c>
      <c r="B6207" s="11">
        <v>24</v>
      </c>
      <c r="C6207" t="s">
        <v>6098</v>
      </c>
      <c r="D6207" s="11" t="s">
        <v>2013</v>
      </c>
      <c r="E6207" t="s">
        <v>892</v>
      </c>
    </row>
    <row r="6208" spans="1:5">
      <c r="A6208" s="11">
        <v>963</v>
      </c>
      <c r="B6208" s="11">
        <v>126</v>
      </c>
      <c r="C6208" t="s">
        <v>6099</v>
      </c>
      <c r="D6208" s="11" t="s">
        <v>3738</v>
      </c>
      <c r="E6208" t="s">
        <v>128</v>
      </c>
    </row>
    <row r="6209" spans="1:5">
      <c r="A6209" s="11">
        <v>2421</v>
      </c>
      <c r="B6209" s="11">
        <v>7</v>
      </c>
      <c r="C6209" t="s">
        <v>12413</v>
      </c>
      <c r="D6209" s="11" t="s">
        <v>2067</v>
      </c>
      <c r="E6209" t="s">
        <v>1079</v>
      </c>
    </row>
    <row r="6210" spans="1:5">
      <c r="A6210" s="11">
        <v>2067</v>
      </c>
      <c r="B6210" s="11">
        <v>18</v>
      </c>
      <c r="C6210" t="s">
        <v>12414</v>
      </c>
      <c r="D6210" s="11" t="s">
        <v>12415</v>
      </c>
      <c r="E6210" t="s">
        <v>122</v>
      </c>
    </row>
    <row r="6211" spans="1:5">
      <c r="A6211" s="11">
        <v>1126</v>
      </c>
      <c r="B6211" s="11">
        <v>97</v>
      </c>
      <c r="C6211" t="s">
        <v>6100</v>
      </c>
      <c r="D6211" s="11" t="s">
        <v>2180</v>
      </c>
      <c r="E6211" t="s">
        <v>238</v>
      </c>
    </row>
    <row r="6212" spans="1:5">
      <c r="A6212" s="11">
        <v>1510</v>
      </c>
      <c r="B6212" s="11">
        <v>56</v>
      </c>
      <c r="C6212" t="s">
        <v>8858</v>
      </c>
      <c r="D6212" s="11" t="s">
        <v>5631</v>
      </c>
      <c r="E6212" t="s">
        <v>147</v>
      </c>
    </row>
    <row r="6213" spans="1:5">
      <c r="A6213" s="11">
        <v>2954</v>
      </c>
      <c r="B6213" s="11">
        <v>0</v>
      </c>
      <c r="C6213" t="s">
        <v>8859</v>
      </c>
      <c r="D6213" s="11" t="s">
        <v>8860</v>
      </c>
      <c r="E6213" t="s">
        <v>814</v>
      </c>
    </row>
    <row r="6214" spans="1:5">
      <c r="A6214" s="11">
        <v>2954</v>
      </c>
      <c r="B6214" s="11">
        <v>0</v>
      </c>
      <c r="C6214" t="s">
        <v>12416</v>
      </c>
      <c r="D6214" s="11" t="s">
        <v>5946</v>
      </c>
      <c r="E6214" t="s">
        <v>130</v>
      </c>
    </row>
    <row r="6215" spans="1:5">
      <c r="A6215" s="11">
        <v>2856</v>
      </c>
      <c r="B6215" s="11">
        <v>1</v>
      </c>
      <c r="C6215" t="s">
        <v>12417</v>
      </c>
      <c r="D6215" s="11" t="s">
        <v>8242</v>
      </c>
      <c r="E6215" t="s">
        <v>2329</v>
      </c>
    </row>
    <row r="6216" spans="1:5">
      <c r="A6216" s="11">
        <v>1070</v>
      </c>
      <c r="B6216" s="11">
        <v>107</v>
      </c>
      <c r="C6216" t="s">
        <v>6101</v>
      </c>
      <c r="D6216" s="11" t="s">
        <v>4935</v>
      </c>
      <c r="E6216" t="s">
        <v>744</v>
      </c>
    </row>
    <row r="6217" spans="1:5">
      <c r="A6217" s="11">
        <v>1231</v>
      </c>
      <c r="B6217" s="11">
        <v>84</v>
      </c>
      <c r="C6217" t="s">
        <v>6102</v>
      </c>
      <c r="D6217" s="11" t="s">
        <v>3716</v>
      </c>
      <c r="E6217" t="s">
        <v>1859</v>
      </c>
    </row>
    <row r="6218" spans="1:5">
      <c r="A6218" s="11">
        <v>793</v>
      </c>
      <c r="B6218" s="11">
        <v>165</v>
      </c>
      <c r="C6218" t="s">
        <v>6103</v>
      </c>
      <c r="D6218" s="11" t="s">
        <v>4228</v>
      </c>
      <c r="E6218" t="s">
        <v>122</v>
      </c>
    </row>
    <row r="6219" spans="1:5">
      <c r="A6219" s="11">
        <v>144</v>
      </c>
      <c r="B6219" s="11">
        <v>755</v>
      </c>
      <c r="C6219" t="s">
        <v>344</v>
      </c>
      <c r="D6219" s="11" t="s">
        <v>345</v>
      </c>
      <c r="E6219" t="s">
        <v>162</v>
      </c>
    </row>
    <row r="6220" spans="1:5">
      <c r="A6220" s="11">
        <v>2954</v>
      </c>
      <c r="B6220" s="11">
        <v>0</v>
      </c>
      <c r="C6220" t="s">
        <v>12418</v>
      </c>
      <c r="D6220" s="11" t="s">
        <v>12419</v>
      </c>
      <c r="E6220" t="s">
        <v>9589</v>
      </c>
    </row>
    <row r="6221" spans="1:5">
      <c r="A6221" s="11">
        <v>2613</v>
      </c>
      <c r="B6221" s="11">
        <v>4</v>
      </c>
      <c r="C6221" t="s">
        <v>8861</v>
      </c>
      <c r="D6221" s="11" t="s">
        <v>3915</v>
      </c>
      <c r="E6221" t="s">
        <v>1079</v>
      </c>
    </row>
    <row r="6222" spans="1:5">
      <c r="A6222" s="11">
        <v>2954</v>
      </c>
      <c r="B6222" s="11">
        <v>0</v>
      </c>
      <c r="C6222" t="s">
        <v>6104</v>
      </c>
      <c r="D6222" s="11" t="s">
        <v>6105</v>
      </c>
      <c r="E6222" t="s">
        <v>130</v>
      </c>
    </row>
    <row r="6223" spans="1:5">
      <c r="A6223" s="11">
        <v>1249</v>
      </c>
      <c r="B6223" s="11">
        <v>82</v>
      </c>
      <c r="C6223" t="s">
        <v>12420</v>
      </c>
      <c r="D6223" s="11" t="s">
        <v>12421</v>
      </c>
      <c r="E6223" t="s">
        <v>748</v>
      </c>
    </row>
    <row r="6224" spans="1:5">
      <c r="A6224" s="11">
        <v>694</v>
      </c>
      <c r="B6224" s="11">
        <v>201</v>
      </c>
      <c r="C6224" t="s">
        <v>12422</v>
      </c>
      <c r="D6224" s="11" t="s">
        <v>4516</v>
      </c>
      <c r="E6224" t="s">
        <v>122</v>
      </c>
    </row>
    <row r="6225" spans="1:5">
      <c r="A6225" s="11">
        <v>825</v>
      </c>
      <c r="B6225" s="11">
        <v>157</v>
      </c>
      <c r="C6225" t="s">
        <v>6106</v>
      </c>
      <c r="D6225" s="11" t="s">
        <v>4666</v>
      </c>
      <c r="E6225" t="s">
        <v>122</v>
      </c>
    </row>
    <row r="6226" spans="1:5">
      <c r="A6226" s="11">
        <v>2753</v>
      </c>
      <c r="B6226" s="11">
        <v>2</v>
      </c>
      <c r="C6226" t="s">
        <v>12423</v>
      </c>
      <c r="D6226" s="11" t="s">
        <v>3522</v>
      </c>
      <c r="E6226" t="s">
        <v>194</v>
      </c>
    </row>
    <row r="6227" spans="1:5">
      <c r="A6227" s="11">
        <v>861</v>
      </c>
      <c r="B6227" s="11">
        <v>147</v>
      </c>
      <c r="C6227" t="s">
        <v>6107</v>
      </c>
      <c r="D6227" s="11" t="s">
        <v>2203</v>
      </c>
      <c r="E6227" t="s">
        <v>997</v>
      </c>
    </row>
    <row r="6228" spans="1:5">
      <c r="A6228" s="11">
        <v>2954</v>
      </c>
      <c r="B6228" s="11">
        <v>0</v>
      </c>
      <c r="C6228" t="s">
        <v>8862</v>
      </c>
      <c r="D6228" s="11" t="s">
        <v>7948</v>
      </c>
      <c r="E6228" t="s">
        <v>1083</v>
      </c>
    </row>
    <row r="6229" spans="1:5">
      <c r="A6229" s="11">
        <v>2954</v>
      </c>
      <c r="B6229" s="11">
        <v>0</v>
      </c>
      <c r="C6229" t="s">
        <v>12424</v>
      </c>
      <c r="D6229" s="11" t="s">
        <v>12425</v>
      </c>
      <c r="E6229" t="s">
        <v>769</v>
      </c>
    </row>
    <row r="6230" spans="1:5">
      <c r="A6230" s="11">
        <v>285</v>
      </c>
      <c r="B6230" s="11">
        <v>473</v>
      </c>
      <c r="C6230" t="s">
        <v>6108</v>
      </c>
      <c r="D6230" s="11" t="s">
        <v>5698</v>
      </c>
      <c r="E6230" t="s">
        <v>122</v>
      </c>
    </row>
    <row r="6231" spans="1:5">
      <c r="A6231" s="11">
        <v>1284</v>
      </c>
      <c r="B6231" s="11">
        <v>78</v>
      </c>
      <c r="C6231" t="s">
        <v>8863</v>
      </c>
      <c r="D6231" s="11" t="s">
        <v>3470</v>
      </c>
      <c r="E6231" t="s">
        <v>152</v>
      </c>
    </row>
    <row r="6232" spans="1:5">
      <c r="A6232" s="11">
        <v>2148</v>
      </c>
      <c r="B6232" s="11">
        <v>15</v>
      </c>
      <c r="C6232" t="s">
        <v>6109</v>
      </c>
      <c r="D6232" s="11" t="s">
        <v>5595</v>
      </c>
      <c r="E6232" t="s">
        <v>1342</v>
      </c>
    </row>
    <row r="6233" spans="1:5">
      <c r="A6233" s="11">
        <v>819</v>
      </c>
      <c r="B6233" s="11">
        <v>159</v>
      </c>
      <c r="C6233" t="s">
        <v>6110</v>
      </c>
      <c r="D6233" s="11" t="s">
        <v>2887</v>
      </c>
      <c r="E6233" t="s">
        <v>416</v>
      </c>
    </row>
    <row r="6234" spans="1:5">
      <c r="A6234" s="11">
        <v>954</v>
      </c>
      <c r="B6234" s="11">
        <v>128</v>
      </c>
      <c r="C6234" t="s">
        <v>6111</v>
      </c>
      <c r="D6234" s="11" t="s">
        <v>4986</v>
      </c>
      <c r="E6234" t="s">
        <v>763</v>
      </c>
    </row>
    <row r="6235" spans="1:5">
      <c r="A6235" s="11">
        <v>92</v>
      </c>
      <c r="B6235" s="11">
        <v>997</v>
      </c>
      <c r="C6235" t="s">
        <v>1442</v>
      </c>
      <c r="D6235" s="11" t="s">
        <v>642</v>
      </c>
      <c r="E6235" t="s">
        <v>814</v>
      </c>
    </row>
    <row r="6236" spans="1:5">
      <c r="A6236" s="11">
        <v>2954</v>
      </c>
      <c r="B6236" s="11">
        <v>0</v>
      </c>
      <c r="C6236" t="s">
        <v>12426</v>
      </c>
      <c r="D6236" s="11" t="s">
        <v>8616</v>
      </c>
      <c r="E6236" t="s">
        <v>8522</v>
      </c>
    </row>
    <row r="6237" spans="1:5">
      <c r="A6237" s="11">
        <v>2318</v>
      </c>
      <c r="B6237" s="11">
        <v>9</v>
      </c>
      <c r="C6237" t="s">
        <v>12427</v>
      </c>
      <c r="D6237" s="11" t="s">
        <v>4103</v>
      </c>
      <c r="E6237" t="s">
        <v>140</v>
      </c>
    </row>
    <row r="6238" spans="1:5">
      <c r="A6238" s="11">
        <v>2289</v>
      </c>
      <c r="B6238" s="11">
        <v>10</v>
      </c>
      <c r="C6238" t="s">
        <v>6112</v>
      </c>
      <c r="D6238" s="11" t="s">
        <v>5859</v>
      </c>
      <c r="E6238" t="s">
        <v>122</v>
      </c>
    </row>
    <row r="6239" spans="1:5">
      <c r="A6239" s="11">
        <v>2954</v>
      </c>
      <c r="B6239" s="11">
        <v>0</v>
      </c>
      <c r="C6239" t="s">
        <v>12428</v>
      </c>
      <c r="D6239" s="11" t="s">
        <v>12429</v>
      </c>
      <c r="E6239" t="s">
        <v>139</v>
      </c>
    </row>
    <row r="6240" spans="1:5">
      <c r="A6240" s="11">
        <v>1458</v>
      </c>
      <c r="B6240" s="11">
        <v>61</v>
      </c>
      <c r="C6240" t="s">
        <v>12430</v>
      </c>
      <c r="D6240" s="11" t="s">
        <v>2239</v>
      </c>
      <c r="E6240" t="s">
        <v>135</v>
      </c>
    </row>
    <row r="6241" spans="1:5">
      <c r="A6241" s="11">
        <v>1133</v>
      </c>
      <c r="B6241" s="11">
        <v>96</v>
      </c>
      <c r="C6241" t="s">
        <v>8864</v>
      </c>
      <c r="D6241" s="11" t="s">
        <v>3174</v>
      </c>
      <c r="E6241" t="s">
        <v>1095</v>
      </c>
    </row>
    <row r="6242" spans="1:5">
      <c r="A6242" s="11">
        <v>1306</v>
      </c>
      <c r="B6242" s="11">
        <v>76</v>
      </c>
      <c r="C6242" t="s">
        <v>8865</v>
      </c>
      <c r="D6242" s="11" t="s">
        <v>7109</v>
      </c>
      <c r="E6242" t="s">
        <v>1566</v>
      </c>
    </row>
    <row r="6243" spans="1:5">
      <c r="A6243" s="11">
        <v>2373</v>
      </c>
      <c r="B6243" s="11">
        <v>8</v>
      </c>
      <c r="C6243" t="s">
        <v>12431</v>
      </c>
      <c r="D6243" s="11" t="s">
        <v>7294</v>
      </c>
      <c r="E6243" t="s">
        <v>762</v>
      </c>
    </row>
    <row r="6244" spans="1:5">
      <c r="A6244" s="11">
        <v>1177</v>
      </c>
      <c r="B6244" s="11">
        <v>91</v>
      </c>
      <c r="C6244" t="s">
        <v>6113</v>
      </c>
      <c r="D6244" s="11" t="s">
        <v>5740</v>
      </c>
      <c r="E6244" t="s">
        <v>162</v>
      </c>
    </row>
    <row r="6245" spans="1:5">
      <c r="A6245" s="11">
        <v>2289</v>
      </c>
      <c r="B6245" s="11">
        <v>10</v>
      </c>
      <c r="C6245" t="s">
        <v>6113</v>
      </c>
      <c r="D6245" s="11" t="s">
        <v>6114</v>
      </c>
      <c r="E6245" t="s">
        <v>145</v>
      </c>
    </row>
    <row r="6246" spans="1:5">
      <c r="A6246" s="11">
        <v>1162</v>
      </c>
      <c r="B6246" s="11">
        <v>92</v>
      </c>
      <c r="C6246" t="s">
        <v>6115</v>
      </c>
      <c r="D6246" s="11" t="s">
        <v>4017</v>
      </c>
      <c r="E6246" t="s">
        <v>1441</v>
      </c>
    </row>
    <row r="6247" spans="1:5">
      <c r="A6247" s="11">
        <v>2856</v>
      </c>
      <c r="B6247" s="11">
        <v>1</v>
      </c>
      <c r="C6247" t="s">
        <v>6115</v>
      </c>
      <c r="D6247" s="11" t="s">
        <v>2371</v>
      </c>
      <c r="E6247" t="s">
        <v>4199</v>
      </c>
    </row>
    <row r="6248" spans="1:5">
      <c r="A6248" s="11">
        <v>1927</v>
      </c>
      <c r="B6248" s="11">
        <v>25</v>
      </c>
      <c r="C6248" t="s">
        <v>12432</v>
      </c>
      <c r="D6248" s="11" t="s">
        <v>3441</v>
      </c>
      <c r="E6248" t="s">
        <v>754</v>
      </c>
    </row>
    <row r="6249" spans="1:5">
      <c r="A6249" s="11">
        <v>101</v>
      </c>
      <c r="B6249" s="11">
        <v>954</v>
      </c>
      <c r="C6249" t="s">
        <v>1443</v>
      </c>
      <c r="D6249" s="11" t="s">
        <v>1444</v>
      </c>
      <c r="E6249" t="s">
        <v>145</v>
      </c>
    </row>
    <row r="6250" spans="1:5">
      <c r="A6250" s="11">
        <v>2148</v>
      </c>
      <c r="B6250" s="11">
        <v>15</v>
      </c>
      <c r="C6250" t="s">
        <v>1443</v>
      </c>
      <c r="D6250" s="11" t="s">
        <v>2915</v>
      </c>
      <c r="E6250" t="s">
        <v>2924</v>
      </c>
    </row>
    <row r="6251" spans="1:5">
      <c r="A6251" s="11">
        <v>2028</v>
      </c>
      <c r="B6251" s="11">
        <v>20</v>
      </c>
      <c r="C6251" t="s">
        <v>12433</v>
      </c>
      <c r="D6251" s="11" t="s">
        <v>8033</v>
      </c>
      <c r="E6251" t="s">
        <v>763</v>
      </c>
    </row>
    <row r="6252" spans="1:5">
      <c r="A6252" s="11">
        <v>41</v>
      </c>
      <c r="B6252" s="11">
        <v>1516</v>
      </c>
      <c r="C6252" t="s">
        <v>1445</v>
      </c>
      <c r="D6252" s="11" t="s">
        <v>1446</v>
      </c>
      <c r="E6252" t="s">
        <v>745</v>
      </c>
    </row>
    <row r="6253" spans="1:5">
      <c r="A6253" s="11">
        <v>2954</v>
      </c>
      <c r="B6253" s="11">
        <v>0</v>
      </c>
      <c r="C6253" t="s">
        <v>1935</v>
      </c>
      <c r="D6253" s="11" t="s">
        <v>12434</v>
      </c>
      <c r="E6253" t="s">
        <v>8522</v>
      </c>
    </row>
    <row r="6254" spans="1:5">
      <c r="A6254" s="11">
        <v>686</v>
      </c>
      <c r="B6254" s="11">
        <v>206</v>
      </c>
      <c r="C6254" t="s">
        <v>12435</v>
      </c>
      <c r="D6254" s="11" t="s">
        <v>12436</v>
      </c>
      <c r="E6254" t="s">
        <v>745</v>
      </c>
    </row>
    <row r="6255" spans="1:5">
      <c r="A6255" s="11">
        <v>2954</v>
      </c>
      <c r="B6255" s="11">
        <v>0</v>
      </c>
      <c r="C6255" t="s">
        <v>8866</v>
      </c>
      <c r="D6255" s="11" t="s">
        <v>3432</v>
      </c>
      <c r="E6255" t="s">
        <v>739</v>
      </c>
    </row>
    <row r="6256" spans="1:5">
      <c r="A6256" s="11">
        <v>1779</v>
      </c>
      <c r="B6256" s="11">
        <v>34</v>
      </c>
      <c r="C6256" t="s">
        <v>6116</v>
      </c>
      <c r="D6256" s="11" t="s">
        <v>6117</v>
      </c>
      <c r="E6256" t="s">
        <v>996</v>
      </c>
    </row>
    <row r="6257" spans="1:5">
      <c r="A6257" s="11">
        <v>2954</v>
      </c>
      <c r="B6257" s="11">
        <v>0</v>
      </c>
      <c r="C6257" t="s">
        <v>12437</v>
      </c>
      <c r="D6257" s="11" t="s">
        <v>12438</v>
      </c>
      <c r="E6257" t="s">
        <v>130</v>
      </c>
    </row>
    <row r="6258" spans="1:5">
      <c r="A6258" s="11">
        <v>2954</v>
      </c>
      <c r="B6258" s="11">
        <v>0</v>
      </c>
      <c r="C6258" t="s">
        <v>8867</v>
      </c>
      <c r="D6258" s="11" t="s">
        <v>5127</v>
      </c>
      <c r="E6258" t="s">
        <v>1001</v>
      </c>
    </row>
    <row r="6259" spans="1:5">
      <c r="A6259" s="11">
        <v>2954</v>
      </c>
      <c r="B6259" s="11">
        <v>0</v>
      </c>
      <c r="C6259" t="s">
        <v>8868</v>
      </c>
      <c r="D6259" s="11" t="s">
        <v>5127</v>
      </c>
      <c r="E6259" t="s">
        <v>1001</v>
      </c>
    </row>
    <row r="6260" spans="1:5">
      <c r="A6260" s="11">
        <v>2028</v>
      </c>
      <c r="B6260" s="11">
        <v>20</v>
      </c>
      <c r="C6260" t="s">
        <v>8869</v>
      </c>
      <c r="D6260" s="11" t="s">
        <v>8339</v>
      </c>
      <c r="E6260" t="s">
        <v>769</v>
      </c>
    </row>
    <row r="6261" spans="1:5">
      <c r="A6261" s="11">
        <v>2954</v>
      </c>
      <c r="B6261" s="11">
        <v>0</v>
      </c>
      <c r="C6261" t="s">
        <v>12439</v>
      </c>
      <c r="D6261" s="11" t="s">
        <v>6105</v>
      </c>
      <c r="E6261" t="s">
        <v>138</v>
      </c>
    </row>
    <row r="6262" spans="1:5">
      <c r="A6262" s="11">
        <v>787</v>
      </c>
      <c r="B6262" s="11">
        <v>167</v>
      </c>
      <c r="C6262" t="s">
        <v>1885</v>
      </c>
      <c r="D6262" s="11" t="s">
        <v>4564</v>
      </c>
      <c r="E6262" t="s">
        <v>1001</v>
      </c>
    </row>
    <row r="6263" spans="1:5">
      <c r="A6263" s="11">
        <v>1417</v>
      </c>
      <c r="B6263" s="11">
        <v>65</v>
      </c>
      <c r="C6263" t="s">
        <v>6118</v>
      </c>
      <c r="D6263" s="11" t="s">
        <v>6119</v>
      </c>
      <c r="E6263" t="s">
        <v>138</v>
      </c>
    </row>
    <row r="6264" spans="1:5">
      <c r="A6264" s="11">
        <v>2753</v>
      </c>
      <c r="B6264" s="11">
        <v>2</v>
      </c>
      <c r="C6264" t="s">
        <v>8870</v>
      </c>
      <c r="D6264" s="11" t="s">
        <v>2533</v>
      </c>
      <c r="E6264" t="s">
        <v>997</v>
      </c>
    </row>
    <row r="6265" spans="1:5">
      <c r="A6265" s="11">
        <v>2421</v>
      </c>
      <c r="B6265" s="11">
        <v>7</v>
      </c>
      <c r="C6265" t="s">
        <v>12440</v>
      </c>
      <c r="D6265" s="11" t="s">
        <v>4208</v>
      </c>
      <c r="E6265" t="s">
        <v>744</v>
      </c>
    </row>
    <row r="6266" spans="1:5">
      <c r="A6266" s="11">
        <v>2318</v>
      </c>
      <c r="B6266" s="11">
        <v>9</v>
      </c>
      <c r="C6266" t="s">
        <v>12441</v>
      </c>
      <c r="D6266" s="11" t="s">
        <v>3055</v>
      </c>
      <c r="E6266" t="s">
        <v>1615</v>
      </c>
    </row>
    <row r="6267" spans="1:5">
      <c r="A6267" s="11">
        <v>1679</v>
      </c>
      <c r="B6267" s="11">
        <v>42</v>
      </c>
      <c r="C6267" t="s">
        <v>6120</v>
      </c>
      <c r="D6267" s="11" t="s">
        <v>3405</v>
      </c>
      <c r="E6267" t="s">
        <v>997</v>
      </c>
    </row>
    <row r="6268" spans="1:5">
      <c r="A6268" s="11">
        <v>2685</v>
      </c>
      <c r="B6268" s="11">
        <v>3</v>
      </c>
      <c r="C6268" t="s">
        <v>8871</v>
      </c>
      <c r="D6268" s="11" t="s">
        <v>3687</v>
      </c>
      <c r="E6268" t="s">
        <v>997</v>
      </c>
    </row>
    <row r="6269" spans="1:5">
      <c r="A6269" s="11">
        <v>532</v>
      </c>
      <c r="B6269" s="11">
        <v>266</v>
      </c>
      <c r="C6269" t="s">
        <v>1370</v>
      </c>
      <c r="D6269" s="11" t="s">
        <v>1371</v>
      </c>
      <c r="E6269" t="s">
        <v>1350</v>
      </c>
    </row>
    <row r="6270" spans="1:5">
      <c r="A6270" s="11">
        <v>1391</v>
      </c>
      <c r="B6270" s="11">
        <v>68</v>
      </c>
      <c r="C6270" t="s">
        <v>6121</v>
      </c>
      <c r="D6270" s="11" t="s">
        <v>2203</v>
      </c>
      <c r="E6270" t="s">
        <v>751</v>
      </c>
    </row>
    <row r="6271" spans="1:5">
      <c r="A6271" s="11">
        <v>1470</v>
      </c>
      <c r="B6271" s="11">
        <v>60</v>
      </c>
      <c r="C6271" t="s">
        <v>6121</v>
      </c>
      <c r="D6271" s="11" t="s">
        <v>2464</v>
      </c>
      <c r="E6271" t="s">
        <v>232</v>
      </c>
    </row>
    <row r="6272" spans="1:5">
      <c r="A6272" s="11">
        <v>2954</v>
      </c>
      <c r="B6272" s="11">
        <v>0</v>
      </c>
      <c r="C6272" t="s">
        <v>12442</v>
      </c>
      <c r="D6272" s="11" t="s">
        <v>7957</v>
      </c>
      <c r="E6272" t="s">
        <v>128</v>
      </c>
    </row>
    <row r="6273" spans="1:5">
      <c r="A6273" s="11">
        <v>1231</v>
      </c>
      <c r="B6273" s="11">
        <v>84</v>
      </c>
      <c r="C6273" t="s">
        <v>8872</v>
      </c>
      <c r="D6273" s="11" t="s">
        <v>2477</v>
      </c>
      <c r="E6273" t="s">
        <v>271</v>
      </c>
    </row>
    <row r="6274" spans="1:5">
      <c r="A6274" s="11">
        <v>238</v>
      </c>
      <c r="B6274" s="11">
        <v>532</v>
      </c>
      <c r="C6274" t="s">
        <v>6123</v>
      </c>
      <c r="D6274" s="11" t="s">
        <v>3720</v>
      </c>
      <c r="E6274" t="s">
        <v>130</v>
      </c>
    </row>
    <row r="6275" spans="1:5">
      <c r="A6275" s="11">
        <v>121</v>
      </c>
      <c r="B6275" s="11">
        <v>857</v>
      </c>
      <c r="C6275" t="s">
        <v>348</v>
      </c>
      <c r="D6275" s="11" t="s">
        <v>902</v>
      </c>
      <c r="E6275" t="s">
        <v>1001</v>
      </c>
    </row>
    <row r="6276" spans="1:5">
      <c r="A6276" s="11">
        <v>212</v>
      </c>
      <c r="B6276" s="11">
        <v>579</v>
      </c>
      <c r="C6276" t="s">
        <v>6124</v>
      </c>
      <c r="D6276" s="11" t="s">
        <v>1895</v>
      </c>
      <c r="E6276" t="s">
        <v>267</v>
      </c>
    </row>
    <row r="6277" spans="1:5">
      <c r="A6277" s="11">
        <v>1434</v>
      </c>
      <c r="B6277" s="11">
        <v>63</v>
      </c>
      <c r="C6277" t="s">
        <v>6125</v>
      </c>
      <c r="D6277" s="11" t="s">
        <v>2862</v>
      </c>
      <c r="E6277" t="s">
        <v>1001</v>
      </c>
    </row>
    <row r="6278" spans="1:5">
      <c r="A6278" s="11">
        <v>2954</v>
      </c>
      <c r="B6278" s="11">
        <v>0</v>
      </c>
      <c r="C6278" t="s">
        <v>6126</v>
      </c>
      <c r="D6278" s="11" t="s">
        <v>2770</v>
      </c>
      <c r="E6278" t="s">
        <v>757</v>
      </c>
    </row>
    <row r="6279" spans="1:5">
      <c r="A6279" s="11">
        <v>2954</v>
      </c>
      <c r="B6279" s="11">
        <v>0</v>
      </c>
      <c r="C6279" t="s">
        <v>8873</v>
      </c>
      <c r="D6279" s="11" t="s">
        <v>8874</v>
      </c>
      <c r="E6279" t="s">
        <v>757</v>
      </c>
    </row>
    <row r="6280" spans="1:5">
      <c r="A6280" s="11">
        <v>1266</v>
      </c>
      <c r="B6280" s="11">
        <v>80</v>
      </c>
      <c r="C6280" t="s">
        <v>6127</v>
      </c>
      <c r="D6280" s="11" t="s">
        <v>6128</v>
      </c>
      <c r="E6280" t="s">
        <v>1046</v>
      </c>
    </row>
    <row r="6281" spans="1:5">
      <c r="A6281" s="11">
        <v>2536</v>
      </c>
      <c r="B6281" s="11">
        <v>5</v>
      </c>
      <c r="C6281" t="s">
        <v>6129</v>
      </c>
      <c r="D6281" s="11" t="s">
        <v>3160</v>
      </c>
      <c r="E6281" t="s">
        <v>2497</v>
      </c>
    </row>
    <row r="6282" spans="1:5">
      <c r="A6282" s="11">
        <v>1090</v>
      </c>
      <c r="B6282" s="11">
        <v>103</v>
      </c>
      <c r="C6282" t="s">
        <v>6130</v>
      </c>
      <c r="D6282" s="11" t="s">
        <v>4475</v>
      </c>
      <c r="E6282" t="s">
        <v>997</v>
      </c>
    </row>
    <row r="6283" spans="1:5">
      <c r="A6283" s="11">
        <v>2954</v>
      </c>
      <c r="B6283" s="11">
        <v>0</v>
      </c>
      <c r="C6283" t="s">
        <v>12443</v>
      </c>
      <c r="D6283" s="11" t="s">
        <v>8105</v>
      </c>
      <c r="E6283" t="s">
        <v>1276</v>
      </c>
    </row>
    <row r="6284" spans="1:5">
      <c r="A6284" s="11">
        <v>1981</v>
      </c>
      <c r="B6284" s="11">
        <v>22</v>
      </c>
      <c r="C6284" t="s">
        <v>8875</v>
      </c>
      <c r="D6284" s="11" t="s">
        <v>2421</v>
      </c>
      <c r="E6284" t="s">
        <v>132</v>
      </c>
    </row>
    <row r="6285" spans="1:5">
      <c r="A6285" s="11">
        <v>2094</v>
      </c>
      <c r="B6285" s="11">
        <v>17</v>
      </c>
      <c r="C6285" t="s">
        <v>6131</v>
      </c>
      <c r="D6285" s="11" t="s">
        <v>5682</v>
      </c>
      <c r="E6285" t="s">
        <v>622</v>
      </c>
    </row>
    <row r="6286" spans="1:5">
      <c r="A6286" s="11">
        <v>875</v>
      </c>
      <c r="B6286" s="11">
        <v>144</v>
      </c>
      <c r="C6286" t="s">
        <v>6132</v>
      </c>
      <c r="D6286" s="11" t="s">
        <v>2785</v>
      </c>
      <c r="E6286" t="s">
        <v>130</v>
      </c>
    </row>
    <row r="6287" spans="1:5">
      <c r="A6287" s="11">
        <v>2954</v>
      </c>
      <c r="B6287" s="11">
        <v>0</v>
      </c>
      <c r="C6287" t="s">
        <v>8876</v>
      </c>
      <c r="D6287" s="11" t="s">
        <v>6227</v>
      </c>
      <c r="E6287" t="s">
        <v>613</v>
      </c>
    </row>
    <row r="6288" spans="1:5">
      <c r="A6288" s="11">
        <v>2028</v>
      </c>
      <c r="B6288" s="11">
        <v>20</v>
      </c>
      <c r="C6288" t="s">
        <v>6134</v>
      </c>
      <c r="D6288" s="11" t="s">
        <v>2936</v>
      </c>
      <c r="E6288" t="s">
        <v>1430</v>
      </c>
    </row>
    <row r="6289" spans="1:5">
      <c r="A6289" s="11">
        <v>1846</v>
      </c>
      <c r="B6289" s="11">
        <v>30</v>
      </c>
      <c r="C6289" t="s">
        <v>8877</v>
      </c>
      <c r="D6289" s="11" t="s">
        <v>7925</v>
      </c>
      <c r="E6289" t="s">
        <v>997</v>
      </c>
    </row>
    <row r="6290" spans="1:5">
      <c r="A6290" s="11">
        <v>2753</v>
      </c>
      <c r="B6290" s="11">
        <v>2</v>
      </c>
      <c r="C6290" t="s">
        <v>12444</v>
      </c>
      <c r="D6290" s="11" t="s">
        <v>2800</v>
      </c>
      <c r="E6290" t="s">
        <v>1023</v>
      </c>
    </row>
    <row r="6291" spans="1:5">
      <c r="A6291" s="11">
        <v>2954</v>
      </c>
      <c r="B6291" s="11">
        <v>0</v>
      </c>
      <c r="C6291" t="s">
        <v>8878</v>
      </c>
      <c r="D6291" s="11" t="s">
        <v>2381</v>
      </c>
      <c r="E6291" t="s">
        <v>1001</v>
      </c>
    </row>
    <row r="6292" spans="1:5">
      <c r="A6292" s="11">
        <v>2236</v>
      </c>
      <c r="B6292" s="11">
        <v>12</v>
      </c>
      <c r="C6292" t="s">
        <v>12445</v>
      </c>
      <c r="D6292" s="11" t="s">
        <v>12446</v>
      </c>
      <c r="E6292" t="s">
        <v>12447</v>
      </c>
    </row>
    <row r="6293" spans="1:5">
      <c r="A6293" s="11">
        <v>2954</v>
      </c>
      <c r="B6293" s="11">
        <v>0</v>
      </c>
      <c r="C6293" t="s">
        <v>12448</v>
      </c>
      <c r="D6293" s="11" t="s">
        <v>3061</v>
      </c>
      <c r="E6293" t="s">
        <v>1908</v>
      </c>
    </row>
    <row r="6294" spans="1:5">
      <c r="A6294" s="11">
        <v>2094</v>
      </c>
      <c r="B6294" s="11">
        <v>17</v>
      </c>
      <c r="C6294" t="s">
        <v>6135</v>
      </c>
      <c r="D6294" s="11" t="s">
        <v>5961</v>
      </c>
      <c r="E6294" t="s">
        <v>124</v>
      </c>
    </row>
    <row r="6295" spans="1:5">
      <c r="A6295" s="11">
        <v>2203</v>
      </c>
      <c r="B6295" s="11">
        <v>13</v>
      </c>
      <c r="C6295" t="s">
        <v>6136</v>
      </c>
      <c r="D6295" s="11" t="s">
        <v>5961</v>
      </c>
      <c r="E6295" t="s">
        <v>124</v>
      </c>
    </row>
    <row r="6296" spans="1:5">
      <c r="A6296" s="11">
        <v>2613</v>
      </c>
      <c r="B6296" s="11">
        <v>4</v>
      </c>
      <c r="C6296" t="s">
        <v>8879</v>
      </c>
      <c r="D6296" s="11" t="s">
        <v>7545</v>
      </c>
      <c r="E6296" t="s">
        <v>128</v>
      </c>
    </row>
    <row r="6297" spans="1:5">
      <c r="A6297" s="11">
        <v>2954</v>
      </c>
      <c r="B6297" s="11">
        <v>0</v>
      </c>
      <c r="C6297" t="s">
        <v>8880</v>
      </c>
      <c r="D6297" s="11" t="s">
        <v>8881</v>
      </c>
      <c r="E6297" t="s">
        <v>757</v>
      </c>
    </row>
    <row r="6298" spans="1:5">
      <c r="A6298" s="11">
        <v>1523</v>
      </c>
      <c r="B6298" s="11">
        <v>55</v>
      </c>
      <c r="C6298" t="s">
        <v>6137</v>
      </c>
      <c r="D6298" s="11" t="s">
        <v>6138</v>
      </c>
      <c r="E6298" t="s">
        <v>1907</v>
      </c>
    </row>
    <row r="6299" spans="1:5">
      <c r="A6299" s="11">
        <v>1194</v>
      </c>
      <c r="B6299" s="11">
        <v>89</v>
      </c>
      <c r="C6299" t="s">
        <v>6139</v>
      </c>
      <c r="D6299" s="11" t="s">
        <v>4298</v>
      </c>
      <c r="E6299" t="s">
        <v>130</v>
      </c>
    </row>
    <row r="6300" spans="1:5">
      <c r="A6300" s="11">
        <v>1542</v>
      </c>
      <c r="B6300" s="11">
        <v>53</v>
      </c>
      <c r="C6300" t="s">
        <v>6140</v>
      </c>
      <c r="D6300" s="11" t="s">
        <v>6141</v>
      </c>
      <c r="E6300" t="s">
        <v>814</v>
      </c>
    </row>
    <row r="6301" spans="1:5">
      <c r="A6301" s="11">
        <v>1441</v>
      </c>
      <c r="B6301" s="11">
        <v>62</v>
      </c>
      <c r="C6301" t="s">
        <v>8882</v>
      </c>
      <c r="D6301" s="11" t="s">
        <v>6133</v>
      </c>
      <c r="E6301" t="s">
        <v>2630</v>
      </c>
    </row>
    <row r="6302" spans="1:5">
      <c r="A6302" s="11">
        <v>2954</v>
      </c>
      <c r="B6302" s="11">
        <v>0</v>
      </c>
      <c r="C6302" t="s">
        <v>12449</v>
      </c>
      <c r="D6302" s="11" t="s">
        <v>11626</v>
      </c>
      <c r="E6302" t="s">
        <v>1268</v>
      </c>
    </row>
    <row r="6303" spans="1:5">
      <c r="A6303" s="11">
        <v>2954</v>
      </c>
      <c r="B6303" s="11">
        <v>0</v>
      </c>
      <c r="C6303" t="s">
        <v>12450</v>
      </c>
      <c r="D6303" s="11" t="s">
        <v>12451</v>
      </c>
      <c r="E6303" t="s">
        <v>128</v>
      </c>
    </row>
    <row r="6304" spans="1:5">
      <c r="A6304" s="11">
        <v>2954</v>
      </c>
      <c r="B6304" s="11">
        <v>0</v>
      </c>
      <c r="C6304" t="s">
        <v>12452</v>
      </c>
      <c r="D6304" s="11" t="s">
        <v>4785</v>
      </c>
      <c r="E6304" t="s">
        <v>814</v>
      </c>
    </row>
    <row r="6305" spans="1:5">
      <c r="A6305" s="11">
        <v>2753</v>
      </c>
      <c r="B6305" s="11">
        <v>2</v>
      </c>
      <c r="C6305" t="s">
        <v>12453</v>
      </c>
      <c r="D6305" s="11" t="s">
        <v>2842</v>
      </c>
      <c r="E6305" t="s">
        <v>1449</v>
      </c>
    </row>
    <row r="6306" spans="1:5">
      <c r="A6306" s="11">
        <v>2121</v>
      </c>
      <c r="B6306" s="11">
        <v>16</v>
      </c>
      <c r="C6306" t="s">
        <v>6142</v>
      </c>
      <c r="D6306" s="11" t="s">
        <v>2367</v>
      </c>
      <c r="E6306" t="s">
        <v>142</v>
      </c>
    </row>
    <row r="6307" spans="1:5">
      <c r="A6307" s="11">
        <v>2536</v>
      </c>
      <c r="B6307" s="11">
        <v>5</v>
      </c>
      <c r="C6307" t="s">
        <v>8883</v>
      </c>
      <c r="D6307" s="11" t="s">
        <v>3804</v>
      </c>
      <c r="E6307" t="s">
        <v>164</v>
      </c>
    </row>
    <row r="6308" spans="1:5">
      <c r="A6308" s="11">
        <v>883</v>
      </c>
      <c r="B6308" s="11">
        <v>141</v>
      </c>
      <c r="C6308" t="s">
        <v>6144</v>
      </c>
      <c r="D6308" s="11" t="s">
        <v>3553</v>
      </c>
      <c r="E6308" t="s">
        <v>418</v>
      </c>
    </row>
    <row r="6309" spans="1:5">
      <c r="A6309" s="11">
        <v>1859</v>
      </c>
      <c r="B6309" s="11">
        <v>29</v>
      </c>
      <c r="C6309" t="s">
        <v>12454</v>
      </c>
      <c r="D6309" s="11" t="s">
        <v>2928</v>
      </c>
      <c r="E6309" t="s">
        <v>1688</v>
      </c>
    </row>
    <row r="6310" spans="1:5">
      <c r="A6310" s="11">
        <v>1256</v>
      </c>
      <c r="B6310" s="11">
        <v>81</v>
      </c>
      <c r="C6310" t="s">
        <v>6145</v>
      </c>
      <c r="D6310" s="11" t="s">
        <v>3187</v>
      </c>
      <c r="E6310" t="s">
        <v>128</v>
      </c>
    </row>
    <row r="6311" spans="1:5">
      <c r="A6311" s="11">
        <v>2954</v>
      </c>
      <c r="B6311" s="11">
        <v>0</v>
      </c>
      <c r="C6311" t="s">
        <v>8884</v>
      </c>
      <c r="D6311" s="11" t="s">
        <v>6901</v>
      </c>
      <c r="E6311" t="s">
        <v>145</v>
      </c>
    </row>
    <row r="6312" spans="1:5">
      <c r="A6312" s="11">
        <v>1501</v>
      </c>
      <c r="B6312" s="11">
        <v>57</v>
      </c>
      <c r="C6312" t="s">
        <v>8885</v>
      </c>
      <c r="D6312" s="11" t="s">
        <v>2498</v>
      </c>
      <c r="E6312" t="s">
        <v>997</v>
      </c>
    </row>
    <row r="6313" spans="1:5">
      <c r="A6313" s="11">
        <v>2954</v>
      </c>
      <c r="B6313" s="11">
        <v>0</v>
      </c>
      <c r="C6313" t="s">
        <v>12455</v>
      </c>
      <c r="D6313" s="11" t="s">
        <v>12456</v>
      </c>
      <c r="E6313" t="s">
        <v>1883</v>
      </c>
    </row>
    <row r="6314" spans="1:5">
      <c r="A6314" s="11">
        <v>1423</v>
      </c>
      <c r="B6314" s="11">
        <v>64</v>
      </c>
      <c r="C6314" t="s">
        <v>6146</v>
      </c>
      <c r="D6314" s="11" t="s">
        <v>6147</v>
      </c>
      <c r="E6314" t="s">
        <v>743</v>
      </c>
    </row>
    <row r="6315" spans="1:5">
      <c r="A6315" s="11">
        <v>1023</v>
      </c>
      <c r="B6315" s="11">
        <v>114</v>
      </c>
      <c r="C6315" t="s">
        <v>6148</v>
      </c>
      <c r="D6315" s="11" t="s">
        <v>4215</v>
      </c>
      <c r="E6315" t="s">
        <v>128</v>
      </c>
    </row>
    <row r="6316" spans="1:5">
      <c r="A6316" s="11">
        <v>2954</v>
      </c>
      <c r="B6316" s="11">
        <v>0</v>
      </c>
      <c r="C6316" t="s">
        <v>12457</v>
      </c>
      <c r="D6316" s="11" t="s">
        <v>12458</v>
      </c>
      <c r="E6316" t="s">
        <v>122</v>
      </c>
    </row>
    <row r="6317" spans="1:5">
      <c r="A6317" s="11">
        <v>2753</v>
      </c>
      <c r="B6317" s="11">
        <v>2</v>
      </c>
      <c r="C6317" t="s">
        <v>8886</v>
      </c>
      <c r="D6317" s="11" t="s">
        <v>5925</v>
      </c>
      <c r="E6317" t="s">
        <v>138</v>
      </c>
    </row>
    <row r="6318" spans="1:5">
      <c r="A6318" s="11">
        <v>875</v>
      </c>
      <c r="B6318" s="11">
        <v>144</v>
      </c>
      <c r="C6318" t="s">
        <v>12459</v>
      </c>
      <c r="D6318" s="11" t="s">
        <v>2234</v>
      </c>
      <c r="E6318" t="s">
        <v>1145</v>
      </c>
    </row>
    <row r="6319" spans="1:5">
      <c r="A6319" s="11">
        <v>1757</v>
      </c>
      <c r="B6319" s="11">
        <v>36</v>
      </c>
      <c r="C6319" t="s">
        <v>12460</v>
      </c>
      <c r="D6319" s="11" t="s">
        <v>9588</v>
      </c>
      <c r="E6319" t="s">
        <v>127</v>
      </c>
    </row>
    <row r="6320" spans="1:5">
      <c r="A6320" s="11">
        <v>2613</v>
      </c>
      <c r="B6320" s="11">
        <v>4</v>
      </c>
      <c r="C6320" t="s">
        <v>12461</v>
      </c>
      <c r="D6320" s="11" t="s">
        <v>12298</v>
      </c>
      <c r="E6320" t="s">
        <v>3282</v>
      </c>
    </row>
    <row r="6321" spans="1:5">
      <c r="A6321" s="11">
        <v>1610</v>
      </c>
      <c r="B6321" s="11">
        <v>47</v>
      </c>
      <c r="C6321" t="s">
        <v>12462</v>
      </c>
      <c r="D6321" s="11" t="s">
        <v>12463</v>
      </c>
      <c r="E6321" t="s">
        <v>2924</v>
      </c>
    </row>
    <row r="6322" spans="1:5">
      <c r="A6322" s="11">
        <v>594</v>
      </c>
      <c r="B6322" s="11">
        <v>239</v>
      </c>
      <c r="C6322" t="s">
        <v>1448</v>
      </c>
      <c r="D6322" s="11" t="s">
        <v>864</v>
      </c>
      <c r="E6322" t="s">
        <v>754</v>
      </c>
    </row>
    <row r="6323" spans="1:5">
      <c r="A6323" s="11">
        <v>2954</v>
      </c>
      <c r="B6323" s="11">
        <v>0</v>
      </c>
      <c r="C6323" t="s">
        <v>12464</v>
      </c>
      <c r="D6323" s="11" t="s">
        <v>5136</v>
      </c>
      <c r="E6323" t="s">
        <v>724</v>
      </c>
    </row>
    <row r="6324" spans="1:5">
      <c r="A6324" s="11">
        <v>2148</v>
      </c>
      <c r="B6324" s="11">
        <v>15</v>
      </c>
      <c r="C6324" t="s">
        <v>12465</v>
      </c>
      <c r="D6324" s="11" t="s">
        <v>2388</v>
      </c>
      <c r="E6324" t="s">
        <v>123</v>
      </c>
    </row>
    <row r="6325" spans="1:5">
      <c r="A6325" s="11">
        <v>72</v>
      </c>
      <c r="B6325" s="11">
        <v>1125</v>
      </c>
      <c r="C6325" t="s">
        <v>6149</v>
      </c>
      <c r="D6325" s="11" t="s">
        <v>6150</v>
      </c>
      <c r="E6325" t="s">
        <v>1194</v>
      </c>
    </row>
    <row r="6326" spans="1:5">
      <c r="A6326" s="11">
        <v>1579</v>
      </c>
      <c r="B6326" s="11">
        <v>50</v>
      </c>
      <c r="C6326" t="s">
        <v>6151</v>
      </c>
      <c r="D6326" s="11" t="s">
        <v>2259</v>
      </c>
      <c r="E6326" t="s">
        <v>997</v>
      </c>
    </row>
    <row r="6327" spans="1:5">
      <c r="A6327" s="11">
        <v>2954</v>
      </c>
      <c r="B6327" s="11">
        <v>0</v>
      </c>
      <c r="C6327" t="s">
        <v>12466</v>
      </c>
      <c r="D6327" s="11" t="s">
        <v>12467</v>
      </c>
      <c r="E6327" t="s">
        <v>169</v>
      </c>
    </row>
    <row r="6328" spans="1:5">
      <c r="A6328" s="11">
        <v>2954</v>
      </c>
      <c r="B6328" s="11">
        <v>0</v>
      </c>
      <c r="C6328" t="s">
        <v>12468</v>
      </c>
      <c r="D6328" s="11" t="s">
        <v>12469</v>
      </c>
      <c r="E6328" t="s">
        <v>128</v>
      </c>
    </row>
    <row r="6329" spans="1:5">
      <c r="A6329" s="11">
        <v>751</v>
      </c>
      <c r="B6329" s="11">
        <v>181</v>
      </c>
      <c r="C6329" t="s">
        <v>6152</v>
      </c>
      <c r="D6329" s="11" t="s">
        <v>2479</v>
      </c>
      <c r="E6329" t="s">
        <v>3282</v>
      </c>
    </row>
    <row r="6330" spans="1:5">
      <c r="A6330" s="11">
        <v>967</v>
      </c>
      <c r="B6330" s="11">
        <v>125</v>
      </c>
      <c r="C6330" t="s">
        <v>6153</v>
      </c>
      <c r="D6330" s="11" t="s">
        <v>2215</v>
      </c>
      <c r="E6330" t="s">
        <v>128</v>
      </c>
    </row>
    <row r="6331" spans="1:5">
      <c r="A6331" s="11">
        <v>2856</v>
      </c>
      <c r="B6331" s="11">
        <v>1</v>
      </c>
      <c r="C6331" t="s">
        <v>12470</v>
      </c>
      <c r="D6331" s="11" t="s">
        <v>9357</v>
      </c>
      <c r="E6331" t="s">
        <v>125</v>
      </c>
    </row>
    <row r="6332" spans="1:5">
      <c r="A6332" s="11">
        <v>2954</v>
      </c>
      <c r="B6332" s="11">
        <v>0</v>
      </c>
      <c r="C6332" t="s">
        <v>6154</v>
      </c>
      <c r="D6332" s="11" t="s">
        <v>3976</v>
      </c>
      <c r="E6332" t="s">
        <v>617</v>
      </c>
    </row>
    <row r="6333" spans="1:5">
      <c r="A6333" s="11">
        <v>2421</v>
      </c>
      <c r="B6333" s="11">
        <v>7</v>
      </c>
      <c r="C6333" t="s">
        <v>12471</v>
      </c>
      <c r="D6333" s="11" t="s">
        <v>11882</v>
      </c>
      <c r="E6333" t="s">
        <v>124</v>
      </c>
    </row>
    <row r="6334" spans="1:5">
      <c r="A6334" s="11">
        <v>2289</v>
      </c>
      <c r="B6334" s="11">
        <v>10</v>
      </c>
      <c r="C6334" t="s">
        <v>12472</v>
      </c>
      <c r="D6334" s="11" t="s">
        <v>1607</v>
      </c>
      <c r="E6334" t="s">
        <v>767</v>
      </c>
    </row>
    <row r="6335" spans="1:5">
      <c r="A6335" s="11">
        <v>2067</v>
      </c>
      <c r="B6335" s="11">
        <v>18</v>
      </c>
      <c r="C6335" t="s">
        <v>8887</v>
      </c>
      <c r="D6335" s="11" t="s">
        <v>4137</v>
      </c>
      <c r="E6335" t="s">
        <v>6186</v>
      </c>
    </row>
    <row r="6336" spans="1:5">
      <c r="A6336" s="11">
        <v>727</v>
      </c>
      <c r="B6336" s="11">
        <v>189</v>
      </c>
      <c r="C6336" t="s">
        <v>6155</v>
      </c>
      <c r="D6336" s="11" t="s">
        <v>2436</v>
      </c>
      <c r="E6336" t="s">
        <v>997</v>
      </c>
    </row>
    <row r="6337" spans="1:5">
      <c r="A6337" s="11">
        <v>1828</v>
      </c>
      <c r="B6337" s="11">
        <v>31</v>
      </c>
      <c r="C6337" t="s">
        <v>8888</v>
      </c>
      <c r="D6337" s="11" t="s">
        <v>8327</v>
      </c>
      <c r="E6337" t="s">
        <v>449</v>
      </c>
    </row>
    <row r="6338" spans="1:5">
      <c r="A6338" s="11">
        <v>1981</v>
      </c>
      <c r="B6338" s="11">
        <v>22</v>
      </c>
      <c r="C6338" t="s">
        <v>12473</v>
      </c>
      <c r="D6338" s="11" t="s">
        <v>3163</v>
      </c>
      <c r="E6338" t="s">
        <v>130</v>
      </c>
    </row>
    <row r="6339" spans="1:5">
      <c r="A6339" s="11">
        <v>2613</v>
      </c>
      <c r="B6339" s="11">
        <v>4</v>
      </c>
      <c r="C6339" t="s">
        <v>12474</v>
      </c>
      <c r="D6339" s="11" t="s">
        <v>3387</v>
      </c>
      <c r="E6339" t="s">
        <v>1066</v>
      </c>
    </row>
    <row r="6340" spans="1:5">
      <c r="A6340" s="11">
        <v>1194</v>
      </c>
      <c r="B6340" s="11">
        <v>89</v>
      </c>
      <c r="C6340" t="s">
        <v>6156</v>
      </c>
      <c r="D6340" s="11" t="s">
        <v>5933</v>
      </c>
      <c r="E6340" t="s">
        <v>565</v>
      </c>
    </row>
    <row r="6341" spans="1:5">
      <c r="A6341" s="11">
        <v>1501</v>
      </c>
      <c r="B6341" s="11">
        <v>57</v>
      </c>
      <c r="C6341" t="s">
        <v>6157</v>
      </c>
      <c r="D6341" s="11" t="s">
        <v>2289</v>
      </c>
      <c r="E6341" t="s">
        <v>1870</v>
      </c>
    </row>
    <row r="6342" spans="1:5">
      <c r="A6342" s="11">
        <v>2536</v>
      </c>
      <c r="B6342" s="11">
        <v>5</v>
      </c>
      <c r="C6342" t="s">
        <v>8889</v>
      </c>
      <c r="D6342" s="11" t="s">
        <v>2285</v>
      </c>
      <c r="E6342" t="s">
        <v>893</v>
      </c>
    </row>
    <row r="6343" spans="1:5">
      <c r="A6343" s="11">
        <v>1558</v>
      </c>
      <c r="B6343" s="11">
        <v>52</v>
      </c>
      <c r="C6343" t="s">
        <v>8890</v>
      </c>
      <c r="D6343" s="11" t="s">
        <v>399</v>
      </c>
      <c r="E6343" t="s">
        <v>130</v>
      </c>
    </row>
    <row r="6344" spans="1:5">
      <c r="A6344" s="11">
        <v>2954</v>
      </c>
      <c r="B6344" s="11">
        <v>0</v>
      </c>
      <c r="C6344" t="s">
        <v>12475</v>
      </c>
      <c r="D6344" s="11" t="s">
        <v>6170</v>
      </c>
      <c r="E6344" t="s">
        <v>539</v>
      </c>
    </row>
    <row r="6345" spans="1:5">
      <c r="A6345" s="11">
        <v>2536</v>
      </c>
      <c r="B6345" s="11">
        <v>5</v>
      </c>
      <c r="C6345" t="s">
        <v>12476</v>
      </c>
      <c r="D6345" s="11" t="s">
        <v>2813</v>
      </c>
      <c r="E6345" t="s">
        <v>124</v>
      </c>
    </row>
    <row r="6346" spans="1:5">
      <c r="A6346" s="11">
        <v>2753</v>
      </c>
      <c r="B6346" s="11">
        <v>2</v>
      </c>
      <c r="C6346" t="s">
        <v>12477</v>
      </c>
      <c r="D6346" s="11" t="s">
        <v>2267</v>
      </c>
      <c r="E6346" t="s">
        <v>303</v>
      </c>
    </row>
    <row r="6347" spans="1:5">
      <c r="A6347" s="11">
        <v>2753</v>
      </c>
      <c r="B6347" s="11">
        <v>2</v>
      </c>
      <c r="C6347" t="s">
        <v>6158</v>
      </c>
      <c r="D6347" s="11" t="s">
        <v>6159</v>
      </c>
      <c r="E6347" t="s">
        <v>1619</v>
      </c>
    </row>
    <row r="6348" spans="1:5">
      <c r="A6348" s="11">
        <v>2954</v>
      </c>
      <c r="B6348" s="11">
        <v>0</v>
      </c>
      <c r="C6348" t="s">
        <v>12478</v>
      </c>
      <c r="D6348" s="11" t="s">
        <v>12479</v>
      </c>
      <c r="E6348" t="s">
        <v>124</v>
      </c>
    </row>
    <row r="6349" spans="1:5">
      <c r="A6349" s="11">
        <v>2236</v>
      </c>
      <c r="B6349" s="11">
        <v>12</v>
      </c>
      <c r="C6349" t="s">
        <v>12480</v>
      </c>
      <c r="D6349" s="11" t="s">
        <v>9606</v>
      </c>
      <c r="E6349" t="s">
        <v>169</v>
      </c>
    </row>
    <row r="6350" spans="1:5">
      <c r="A6350" s="11">
        <v>2685</v>
      </c>
      <c r="B6350" s="11">
        <v>3</v>
      </c>
      <c r="C6350" t="s">
        <v>12481</v>
      </c>
      <c r="D6350" s="11" t="s">
        <v>11005</v>
      </c>
      <c r="E6350" t="s">
        <v>169</v>
      </c>
    </row>
    <row r="6351" spans="1:5">
      <c r="A6351" s="11">
        <v>765</v>
      </c>
      <c r="B6351" s="11">
        <v>176</v>
      </c>
      <c r="C6351" t="s">
        <v>6160</v>
      </c>
      <c r="D6351" s="11" t="s">
        <v>4099</v>
      </c>
      <c r="E6351" t="s">
        <v>169</v>
      </c>
    </row>
    <row r="6352" spans="1:5">
      <c r="A6352" s="11">
        <v>2954</v>
      </c>
      <c r="B6352" s="11">
        <v>0</v>
      </c>
      <c r="C6352" t="s">
        <v>12482</v>
      </c>
      <c r="D6352" s="11" t="s">
        <v>4337</v>
      </c>
      <c r="E6352" t="s">
        <v>130</v>
      </c>
    </row>
    <row r="6353" spans="1:5">
      <c r="A6353" s="11">
        <v>2856</v>
      </c>
      <c r="B6353" s="11">
        <v>1</v>
      </c>
      <c r="C6353" t="s">
        <v>12483</v>
      </c>
      <c r="D6353" s="11" t="s">
        <v>5225</v>
      </c>
      <c r="E6353" t="s">
        <v>149</v>
      </c>
    </row>
    <row r="6354" spans="1:5">
      <c r="A6354" s="11">
        <v>1846</v>
      </c>
      <c r="B6354" s="11">
        <v>30</v>
      </c>
      <c r="C6354" t="s">
        <v>8891</v>
      </c>
      <c r="D6354" s="11" t="s">
        <v>3160</v>
      </c>
      <c r="E6354" t="s">
        <v>149</v>
      </c>
    </row>
    <row r="6355" spans="1:5">
      <c r="A6355" s="11">
        <v>2954</v>
      </c>
      <c r="B6355" s="11">
        <v>0</v>
      </c>
      <c r="C6355" t="s">
        <v>12484</v>
      </c>
      <c r="D6355" s="11" t="s">
        <v>10299</v>
      </c>
      <c r="E6355" t="s">
        <v>124</v>
      </c>
    </row>
    <row r="6356" spans="1:5">
      <c r="A6356" s="11">
        <v>1306</v>
      </c>
      <c r="B6356" s="11">
        <v>76</v>
      </c>
      <c r="C6356" t="s">
        <v>8892</v>
      </c>
      <c r="D6356" s="11" t="s">
        <v>2956</v>
      </c>
      <c r="E6356" t="s">
        <v>122</v>
      </c>
    </row>
    <row r="6357" spans="1:5">
      <c r="A6357" s="11">
        <v>767</v>
      </c>
      <c r="B6357" s="11">
        <v>175</v>
      </c>
      <c r="C6357" t="s">
        <v>12485</v>
      </c>
      <c r="D6357" s="11" t="s">
        <v>794</v>
      </c>
      <c r="E6357" t="s">
        <v>983</v>
      </c>
    </row>
    <row r="6358" spans="1:5">
      <c r="A6358" s="11">
        <v>2954</v>
      </c>
      <c r="B6358" s="11">
        <v>0</v>
      </c>
      <c r="C6358" t="s">
        <v>12486</v>
      </c>
      <c r="D6358" s="11" t="s">
        <v>5728</v>
      </c>
      <c r="E6358" t="s">
        <v>8124</v>
      </c>
    </row>
    <row r="6359" spans="1:5">
      <c r="A6359" s="11">
        <v>2067</v>
      </c>
      <c r="B6359" s="11">
        <v>18</v>
      </c>
      <c r="C6359" t="s">
        <v>12487</v>
      </c>
      <c r="D6359" s="11" t="s">
        <v>6916</v>
      </c>
      <c r="E6359" t="s">
        <v>12488</v>
      </c>
    </row>
    <row r="6360" spans="1:5">
      <c r="A6360" s="11">
        <v>2954</v>
      </c>
      <c r="B6360" s="11">
        <v>0</v>
      </c>
      <c r="C6360" t="s">
        <v>8893</v>
      </c>
      <c r="D6360" s="11" t="s">
        <v>5838</v>
      </c>
      <c r="E6360" t="s">
        <v>793</v>
      </c>
    </row>
    <row r="6361" spans="1:5">
      <c r="A6361" s="11">
        <v>2954</v>
      </c>
      <c r="B6361" s="11">
        <v>0</v>
      </c>
      <c r="C6361" t="s">
        <v>12489</v>
      </c>
      <c r="D6361" s="11" t="s">
        <v>12490</v>
      </c>
      <c r="E6361" t="s">
        <v>176</v>
      </c>
    </row>
    <row r="6362" spans="1:5">
      <c r="A6362" s="11">
        <v>2753</v>
      </c>
      <c r="B6362" s="11">
        <v>2</v>
      </c>
      <c r="C6362" t="s">
        <v>12491</v>
      </c>
      <c r="D6362" s="11" t="s">
        <v>7516</v>
      </c>
      <c r="E6362" t="s">
        <v>142</v>
      </c>
    </row>
    <row r="6363" spans="1:5">
      <c r="A6363" s="11">
        <v>645</v>
      </c>
      <c r="B6363" s="11">
        <v>218</v>
      </c>
      <c r="C6363" t="s">
        <v>6161</v>
      </c>
      <c r="D6363" s="11" t="s">
        <v>4412</v>
      </c>
      <c r="E6363" t="s">
        <v>130</v>
      </c>
    </row>
    <row r="6364" spans="1:5">
      <c r="A6364" s="11">
        <v>1423</v>
      </c>
      <c r="B6364" s="11">
        <v>64</v>
      </c>
      <c r="C6364" t="s">
        <v>6162</v>
      </c>
      <c r="D6364" s="11" t="s">
        <v>6163</v>
      </c>
      <c r="E6364" t="s">
        <v>765</v>
      </c>
    </row>
    <row r="6365" spans="1:5">
      <c r="A6365" s="11">
        <v>2954</v>
      </c>
      <c r="B6365" s="11">
        <v>0</v>
      </c>
      <c r="C6365" t="s">
        <v>6162</v>
      </c>
      <c r="D6365" s="11" t="s">
        <v>7731</v>
      </c>
      <c r="E6365" t="s">
        <v>128</v>
      </c>
    </row>
    <row r="6366" spans="1:5">
      <c r="A6366" s="11">
        <v>959</v>
      </c>
      <c r="B6366" s="11">
        <v>127</v>
      </c>
      <c r="C6366" t="s">
        <v>8894</v>
      </c>
      <c r="D6366" s="11" t="s">
        <v>2599</v>
      </c>
      <c r="E6366" t="s">
        <v>162</v>
      </c>
    </row>
    <row r="6367" spans="1:5">
      <c r="A6367" s="11">
        <v>1716</v>
      </c>
      <c r="B6367" s="11">
        <v>40</v>
      </c>
      <c r="C6367" t="s">
        <v>8895</v>
      </c>
      <c r="D6367" s="11" t="s">
        <v>5551</v>
      </c>
      <c r="E6367" t="s">
        <v>2840</v>
      </c>
    </row>
    <row r="6368" spans="1:5">
      <c r="A6368" s="11">
        <v>1417</v>
      </c>
      <c r="B6368" s="11">
        <v>65</v>
      </c>
      <c r="C6368" t="s">
        <v>6164</v>
      </c>
      <c r="D6368" s="11" t="s">
        <v>4320</v>
      </c>
      <c r="E6368" t="s">
        <v>130</v>
      </c>
    </row>
    <row r="6369" spans="1:5">
      <c r="A6369" s="11">
        <v>2472</v>
      </c>
      <c r="B6369" s="11">
        <v>6</v>
      </c>
      <c r="C6369" t="s">
        <v>6164</v>
      </c>
      <c r="D6369" s="11" t="s">
        <v>8601</v>
      </c>
      <c r="E6369" t="s">
        <v>1006</v>
      </c>
    </row>
    <row r="6370" spans="1:5">
      <c r="A6370" s="11">
        <v>2753</v>
      </c>
      <c r="B6370" s="11">
        <v>2</v>
      </c>
      <c r="C6370" t="s">
        <v>12492</v>
      </c>
      <c r="D6370" s="11" t="s">
        <v>8375</v>
      </c>
      <c r="E6370" t="s">
        <v>251</v>
      </c>
    </row>
    <row r="6371" spans="1:5">
      <c r="A6371" s="11">
        <v>1053</v>
      </c>
      <c r="B6371" s="11">
        <v>109</v>
      </c>
      <c r="C6371" t="s">
        <v>6165</v>
      </c>
      <c r="D6371" s="11" t="s">
        <v>4241</v>
      </c>
      <c r="E6371" t="s">
        <v>724</v>
      </c>
    </row>
    <row r="6372" spans="1:5">
      <c r="A6372" s="11">
        <v>1327</v>
      </c>
      <c r="B6372" s="11">
        <v>74</v>
      </c>
      <c r="C6372" t="s">
        <v>6166</v>
      </c>
      <c r="D6372" s="11" t="s">
        <v>4303</v>
      </c>
      <c r="E6372" t="s">
        <v>122</v>
      </c>
    </row>
    <row r="6373" spans="1:5">
      <c r="A6373" s="11">
        <v>1699</v>
      </c>
      <c r="B6373" s="11">
        <v>41</v>
      </c>
      <c r="C6373" t="s">
        <v>6167</v>
      </c>
      <c r="D6373" s="11" t="s">
        <v>6168</v>
      </c>
      <c r="E6373" t="s">
        <v>1006</v>
      </c>
    </row>
    <row r="6374" spans="1:5">
      <c r="A6374" s="11">
        <v>528</v>
      </c>
      <c r="B6374" s="11">
        <v>267</v>
      </c>
      <c r="C6374" t="s">
        <v>6169</v>
      </c>
      <c r="D6374" s="11" t="s">
        <v>6170</v>
      </c>
      <c r="E6374" t="s">
        <v>271</v>
      </c>
    </row>
    <row r="6375" spans="1:5">
      <c r="A6375" s="11">
        <v>2954</v>
      </c>
      <c r="B6375" s="11">
        <v>0</v>
      </c>
      <c r="C6375" t="s">
        <v>8896</v>
      </c>
      <c r="D6375" s="11" t="s">
        <v>7387</v>
      </c>
      <c r="E6375" t="s">
        <v>268</v>
      </c>
    </row>
    <row r="6376" spans="1:5">
      <c r="A6376" s="11">
        <v>2318</v>
      </c>
      <c r="B6376" s="11">
        <v>9</v>
      </c>
      <c r="C6376" t="s">
        <v>6171</v>
      </c>
      <c r="D6376" s="11" t="s">
        <v>6172</v>
      </c>
      <c r="E6376" t="s">
        <v>1001</v>
      </c>
    </row>
    <row r="6377" spans="1:5">
      <c r="A6377" s="11">
        <v>309</v>
      </c>
      <c r="B6377" s="11">
        <v>451</v>
      </c>
      <c r="C6377" t="s">
        <v>1754</v>
      </c>
      <c r="D6377" s="11" t="s">
        <v>442</v>
      </c>
      <c r="E6377" t="s">
        <v>6067</v>
      </c>
    </row>
    <row r="6378" spans="1:5">
      <c r="A6378" s="11">
        <v>2203</v>
      </c>
      <c r="B6378" s="11">
        <v>13</v>
      </c>
      <c r="C6378" t="s">
        <v>12493</v>
      </c>
      <c r="D6378" s="11" t="s">
        <v>5089</v>
      </c>
      <c r="E6378" t="s">
        <v>6067</v>
      </c>
    </row>
    <row r="6379" spans="1:5">
      <c r="A6379" s="11">
        <v>1596</v>
      </c>
      <c r="B6379" s="11">
        <v>48</v>
      </c>
      <c r="C6379" t="s">
        <v>8897</v>
      </c>
      <c r="D6379" s="11" t="s">
        <v>2505</v>
      </c>
      <c r="E6379" t="s">
        <v>997</v>
      </c>
    </row>
    <row r="6380" spans="1:5">
      <c r="A6380" s="11">
        <v>1724</v>
      </c>
      <c r="B6380" s="11">
        <v>39</v>
      </c>
      <c r="C6380" t="s">
        <v>6173</v>
      </c>
      <c r="D6380" s="11" t="s">
        <v>4079</v>
      </c>
      <c r="E6380" t="s">
        <v>122</v>
      </c>
    </row>
    <row r="6381" spans="1:5">
      <c r="A6381" s="11">
        <v>2856</v>
      </c>
      <c r="B6381" s="11">
        <v>1</v>
      </c>
      <c r="C6381" t="s">
        <v>12494</v>
      </c>
      <c r="D6381" s="11" t="s">
        <v>2285</v>
      </c>
      <c r="E6381" t="s">
        <v>128</v>
      </c>
    </row>
    <row r="6382" spans="1:5">
      <c r="A6382" s="11">
        <v>2954</v>
      </c>
      <c r="B6382" s="11">
        <v>0</v>
      </c>
      <c r="C6382" t="s">
        <v>12495</v>
      </c>
      <c r="D6382" s="11" t="s">
        <v>6714</v>
      </c>
      <c r="E6382" t="s">
        <v>271</v>
      </c>
    </row>
    <row r="6383" spans="1:5">
      <c r="A6383" s="11">
        <v>1284</v>
      </c>
      <c r="B6383" s="11">
        <v>78</v>
      </c>
      <c r="C6383" t="s">
        <v>6174</v>
      </c>
      <c r="D6383" s="11" t="s">
        <v>5152</v>
      </c>
      <c r="E6383" t="s">
        <v>1807</v>
      </c>
    </row>
    <row r="6384" spans="1:5">
      <c r="A6384" s="11">
        <v>1023</v>
      </c>
      <c r="B6384" s="11">
        <v>114</v>
      </c>
      <c r="C6384" t="s">
        <v>6175</v>
      </c>
      <c r="D6384" s="11" t="s">
        <v>6176</v>
      </c>
      <c r="E6384" t="s">
        <v>128</v>
      </c>
    </row>
    <row r="6385" spans="1:5">
      <c r="A6385" s="11">
        <v>1382</v>
      </c>
      <c r="B6385" s="11">
        <v>69</v>
      </c>
      <c r="C6385" t="s">
        <v>6177</v>
      </c>
      <c r="D6385" s="11" t="s">
        <v>2136</v>
      </c>
      <c r="E6385" t="s">
        <v>6178</v>
      </c>
    </row>
    <row r="6386" spans="1:5">
      <c r="A6386" s="11">
        <v>2954</v>
      </c>
      <c r="B6386" s="11">
        <v>0</v>
      </c>
      <c r="C6386" t="s">
        <v>8898</v>
      </c>
      <c r="D6386" s="11" t="s">
        <v>2773</v>
      </c>
      <c r="E6386" t="s">
        <v>128</v>
      </c>
    </row>
    <row r="6387" spans="1:5">
      <c r="A6387" s="11">
        <v>2954</v>
      </c>
      <c r="B6387" s="11">
        <v>0</v>
      </c>
      <c r="C6387" t="s">
        <v>12496</v>
      </c>
      <c r="D6387" s="11" t="s">
        <v>2060</v>
      </c>
      <c r="E6387" t="s">
        <v>4199</v>
      </c>
    </row>
    <row r="6388" spans="1:5">
      <c r="A6388" s="11">
        <v>1654</v>
      </c>
      <c r="B6388" s="11">
        <v>44</v>
      </c>
      <c r="C6388" t="s">
        <v>8899</v>
      </c>
      <c r="D6388" s="11" t="s">
        <v>4836</v>
      </c>
      <c r="E6388" t="s">
        <v>1826</v>
      </c>
    </row>
    <row r="6389" spans="1:5">
      <c r="A6389" s="11">
        <v>74</v>
      </c>
      <c r="B6389" s="11">
        <v>1107</v>
      </c>
      <c r="C6389" t="s">
        <v>350</v>
      </c>
      <c r="D6389" s="11" t="s">
        <v>18</v>
      </c>
      <c r="E6389" t="s">
        <v>128</v>
      </c>
    </row>
    <row r="6390" spans="1:5">
      <c r="A6390" s="11">
        <v>2753</v>
      </c>
      <c r="B6390" s="11">
        <v>2</v>
      </c>
      <c r="C6390" t="s">
        <v>12497</v>
      </c>
      <c r="D6390" s="11" t="s">
        <v>3472</v>
      </c>
      <c r="E6390" t="s">
        <v>124</v>
      </c>
    </row>
    <row r="6391" spans="1:5">
      <c r="A6391" s="11">
        <v>1629</v>
      </c>
      <c r="B6391" s="11">
        <v>46</v>
      </c>
      <c r="C6391" t="s">
        <v>8900</v>
      </c>
      <c r="D6391" s="11" t="s">
        <v>2423</v>
      </c>
      <c r="E6391" t="s">
        <v>742</v>
      </c>
    </row>
    <row r="6392" spans="1:5">
      <c r="A6392" s="11">
        <v>742</v>
      </c>
      <c r="B6392" s="11">
        <v>185</v>
      </c>
      <c r="C6392" t="s">
        <v>351</v>
      </c>
      <c r="D6392" s="11" t="s">
        <v>352</v>
      </c>
      <c r="E6392" t="s">
        <v>744</v>
      </c>
    </row>
    <row r="6393" spans="1:5">
      <c r="A6393" s="11">
        <v>947</v>
      </c>
      <c r="B6393" s="11">
        <v>129</v>
      </c>
      <c r="C6393" t="s">
        <v>6179</v>
      </c>
      <c r="D6393" s="11" t="s">
        <v>2611</v>
      </c>
      <c r="E6393" t="s">
        <v>744</v>
      </c>
    </row>
    <row r="6394" spans="1:5">
      <c r="A6394" s="11">
        <v>2954</v>
      </c>
      <c r="B6394" s="11">
        <v>0</v>
      </c>
      <c r="C6394" t="s">
        <v>6180</v>
      </c>
      <c r="D6394" s="11" t="s">
        <v>6181</v>
      </c>
      <c r="E6394" t="s">
        <v>124</v>
      </c>
    </row>
    <row r="6395" spans="1:5">
      <c r="A6395" s="11">
        <v>1846</v>
      </c>
      <c r="B6395" s="11">
        <v>30</v>
      </c>
      <c r="C6395" t="s">
        <v>12498</v>
      </c>
      <c r="D6395" s="11" t="s">
        <v>2619</v>
      </c>
      <c r="E6395" t="s">
        <v>1001</v>
      </c>
    </row>
    <row r="6396" spans="1:5">
      <c r="A6396" s="11">
        <v>2028</v>
      </c>
      <c r="B6396" s="11">
        <v>20</v>
      </c>
      <c r="C6396" t="s">
        <v>6182</v>
      </c>
      <c r="D6396" s="11" t="s">
        <v>6044</v>
      </c>
      <c r="E6396" t="s">
        <v>938</v>
      </c>
    </row>
    <row r="6397" spans="1:5">
      <c r="A6397" s="11">
        <v>31</v>
      </c>
      <c r="B6397" s="11">
        <v>1641</v>
      </c>
      <c r="C6397" t="s">
        <v>353</v>
      </c>
      <c r="D6397" s="11" t="s">
        <v>450</v>
      </c>
      <c r="E6397" t="s">
        <v>742</v>
      </c>
    </row>
    <row r="6398" spans="1:5">
      <c r="A6398" s="11">
        <v>2954</v>
      </c>
      <c r="B6398" s="11">
        <v>0</v>
      </c>
      <c r="C6398" t="s">
        <v>12499</v>
      </c>
      <c r="D6398" s="11" t="s">
        <v>7034</v>
      </c>
      <c r="E6398" t="s">
        <v>149</v>
      </c>
    </row>
    <row r="6399" spans="1:5">
      <c r="A6399" s="11">
        <v>2536</v>
      </c>
      <c r="B6399" s="11">
        <v>5</v>
      </c>
      <c r="C6399" t="s">
        <v>6183</v>
      </c>
      <c r="D6399" s="11" t="s">
        <v>2886</v>
      </c>
      <c r="E6399" t="s">
        <v>6184</v>
      </c>
    </row>
    <row r="6400" spans="1:5">
      <c r="A6400" s="11">
        <v>2536</v>
      </c>
      <c r="B6400" s="11">
        <v>5</v>
      </c>
      <c r="C6400" t="s">
        <v>8901</v>
      </c>
      <c r="D6400" s="11" t="s">
        <v>6688</v>
      </c>
      <c r="E6400" t="s">
        <v>997</v>
      </c>
    </row>
    <row r="6401" spans="1:5">
      <c r="A6401" s="11">
        <v>913</v>
      </c>
      <c r="B6401" s="11">
        <v>136</v>
      </c>
      <c r="C6401" t="s">
        <v>8902</v>
      </c>
      <c r="D6401" s="11" t="s">
        <v>8903</v>
      </c>
      <c r="E6401" t="s">
        <v>128</v>
      </c>
    </row>
    <row r="6402" spans="1:5">
      <c r="A6402" s="11">
        <v>2954</v>
      </c>
      <c r="B6402" s="11">
        <v>0</v>
      </c>
      <c r="C6402" t="s">
        <v>6185</v>
      </c>
      <c r="D6402" s="11" t="s">
        <v>4137</v>
      </c>
      <c r="E6402" t="s">
        <v>6186</v>
      </c>
    </row>
    <row r="6403" spans="1:5">
      <c r="A6403" s="11">
        <v>1913</v>
      </c>
      <c r="B6403" s="11">
        <v>26</v>
      </c>
      <c r="C6403" t="s">
        <v>8904</v>
      </c>
      <c r="D6403" s="11" t="s">
        <v>5838</v>
      </c>
      <c r="E6403" t="s">
        <v>1688</v>
      </c>
    </row>
    <row r="6404" spans="1:5">
      <c r="A6404" s="11">
        <v>2954</v>
      </c>
      <c r="B6404" s="11">
        <v>0</v>
      </c>
      <c r="C6404" t="s">
        <v>8905</v>
      </c>
      <c r="D6404" s="11" t="s">
        <v>8906</v>
      </c>
      <c r="E6404" t="s">
        <v>740</v>
      </c>
    </row>
    <row r="6405" spans="1:5">
      <c r="A6405" s="11">
        <v>2373</v>
      </c>
      <c r="B6405" s="11">
        <v>8</v>
      </c>
      <c r="C6405" t="s">
        <v>12500</v>
      </c>
      <c r="D6405" s="11" t="s">
        <v>4616</v>
      </c>
      <c r="E6405" t="s">
        <v>149</v>
      </c>
    </row>
    <row r="6406" spans="1:5">
      <c r="A6406" s="11">
        <v>2685</v>
      </c>
      <c r="B6406" s="11">
        <v>3</v>
      </c>
      <c r="C6406" t="s">
        <v>8907</v>
      </c>
      <c r="D6406" s="11" t="s">
        <v>2692</v>
      </c>
      <c r="E6406" t="s">
        <v>751</v>
      </c>
    </row>
    <row r="6407" spans="1:5">
      <c r="A6407" s="11">
        <v>814</v>
      </c>
      <c r="B6407" s="11">
        <v>160</v>
      </c>
      <c r="C6407" t="s">
        <v>6187</v>
      </c>
      <c r="D6407" s="11" t="s">
        <v>5387</v>
      </c>
      <c r="E6407" t="s">
        <v>128</v>
      </c>
    </row>
    <row r="6408" spans="1:5">
      <c r="A6408" s="11">
        <v>1256</v>
      </c>
      <c r="B6408" s="11">
        <v>81</v>
      </c>
      <c r="C6408" t="s">
        <v>8908</v>
      </c>
      <c r="D6408" s="11" t="s">
        <v>2545</v>
      </c>
      <c r="E6408" t="s">
        <v>510</v>
      </c>
    </row>
    <row r="6409" spans="1:5">
      <c r="A6409" s="11">
        <v>2203</v>
      </c>
      <c r="B6409" s="11">
        <v>13</v>
      </c>
      <c r="C6409" t="s">
        <v>8909</v>
      </c>
      <c r="D6409" s="11" t="s">
        <v>5050</v>
      </c>
      <c r="E6409" t="s">
        <v>271</v>
      </c>
    </row>
    <row r="6410" spans="1:5">
      <c r="A6410" s="11">
        <v>2856</v>
      </c>
      <c r="B6410" s="11">
        <v>1</v>
      </c>
      <c r="C6410" t="s">
        <v>8910</v>
      </c>
      <c r="D6410" s="11" t="s">
        <v>5824</v>
      </c>
      <c r="E6410" t="s">
        <v>164</v>
      </c>
    </row>
    <row r="6411" spans="1:5">
      <c r="A6411" s="11">
        <v>471</v>
      </c>
      <c r="B6411" s="11">
        <v>302</v>
      </c>
      <c r="C6411" t="s">
        <v>6188</v>
      </c>
      <c r="D6411" s="11" t="s">
        <v>2148</v>
      </c>
      <c r="E6411" t="s">
        <v>809</v>
      </c>
    </row>
    <row r="6412" spans="1:5">
      <c r="A6412" s="11">
        <v>1894</v>
      </c>
      <c r="B6412" s="11">
        <v>27</v>
      </c>
      <c r="C6412" t="s">
        <v>8911</v>
      </c>
      <c r="D6412" s="11" t="s">
        <v>4817</v>
      </c>
      <c r="E6412" t="s">
        <v>138</v>
      </c>
    </row>
    <row r="6413" spans="1:5">
      <c r="A6413" s="11">
        <v>819</v>
      </c>
      <c r="B6413" s="11">
        <v>159</v>
      </c>
      <c r="C6413" t="s">
        <v>6189</v>
      </c>
      <c r="D6413" s="11" t="s">
        <v>6190</v>
      </c>
      <c r="E6413" t="s">
        <v>142</v>
      </c>
    </row>
    <row r="6414" spans="1:5">
      <c r="A6414" s="11">
        <v>1036</v>
      </c>
      <c r="B6414" s="11">
        <v>113</v>
      </c>
      <c r="C6414" t="s">
        <v>6191</v>
      </c>
      <c r="D6414" s="11" t="s">
        <v>4280</v>
      </c>
      <c r="E6414" t="s">
        <v>2924</v>
      </c>
    </row>
    <row r="6415" spans="1:5">
      <c r="A6415" s="11">
        <v>1846</v>
      </c>
      <c r="B6415" s="11">
        <v>30</v>
      </c>
      <c r="C6415" t="s">
        <v>12501</v>
      </c>
      <c r="D6415" s="11" t="s">
        <v>12502</v>
      </c>
      <c r="E6415" t="s">
        <v>997</v>
      </c>
    </row>
    <row r="6416" spans="1:5">
      <c r="A6416" s="11">
        <v>612</v>
      </c>
      <c r="B6416" s="11">
        <v>231</v>
      </c>
      <c r="C6416" t="s">
        <v>6192</v>
      </c>
      <c r="D6416" s="11" t="s">
        <v>2137</v>
      </c>
      <c r="E6416" t="s">
        <v>190</v>
      </c>
    </row>
    <row r="6417" spans="1:5">
      <c r="A6417" s="11">
        <v>115</v>
      </c>
      <c r="B6417" s="11">
        <v>898</v>
      </c>
      <c r="C6417" t="s">
        <v>8912</v>
      </c>
      <c r="D6417" s="11" t="s">
        <v>8913</v>
      </c>
      <c r="E6417" t="s">
        <v>145</v>
      </c>
    </row>
    <row r="6418" spans="1:5">
      <c r="A6418" s="11">
        <v>2613</v>
      </c>
      <c r="B6418" s="11">
        <v>4</v>
      </c>
      <c r="C6418" t="s">
        <v>12503</v>
      </c>
      <c r="D6418" s="11" t="s">
        <v>6496</v>
      </c>
      <c r="E6418" t="s">
        <v>130</v>
      </c>
    </row>
    <row r="6419" spans="1:5">
      <c r="A6419" s="11">
        <v>400</v>
      </c>
      <c r="B6419" s="11">
        <v>346</v>
      </c>
      <c r="C6419" t="s">
        <v>8914</v>
      </c>
      <c r="D6419" s="11" t="s">
        <v>349</v>
      </c>
      <c r="E6419" t="s">
        <v>740</v>
      </c>
    </row>
    <row r="6420" spans="1:5">
      <c r="A6420" s="11">
        <v>137</v>
      </c>
      <c r="B6420" s="11">
        <v>801</v>
      </c>
      <c r="C6420" t="s">
        <v>6193</v>
      </c>
      <c r="D6420" s="11" t="s">
        <v>4365</v>
      </c>
      <c r="E6420" t="s">
        <v>133</v>
      </c>
    </row>
    <row r="6421" spans="1:5">
      <c r="A6421" s="11">
        <v>1596</v>
      </c>
      <c r="B6421" s="11">
        <v>48</v>
      </c>
      <c r="C6421" t="s">
        <v>6194</v>
      </c>
      <c r="D6421" s="11" t="s">
        <v>6195</v>
      </c>
      <c r="E6421" t="s">
        <v>613</v>
      </c>
    </row>
    <row r="6422" spans="1:5">
      <c r="A6422" s="11">
        <v>235</v>
      </c>
      <c r="B6422" s="11">
        <v>536</v>
      </c>
      <c r="C6422" t="s">
        <v>6196</v>
      </c>
      <c r="D6422" s="11" t="s">
        <v>4427</v>
      </c>
      <c r="E6422" t="s">
        <v>122</v>
      </c>
    </row>
    <row r="6423" spans="1:5">
      <c r="A6423" s="11">
        <v>2753</v>
      </c>
      <c r="B6423" s="11">
        <v>2</v>
      </c>
      <c r="C6423" t="s">
        <v>6197</v>
      </c>
      <c r="D6423" s="11" t="s">
        <v>3751</v>
      </c>
      <c r="E6423" t="s">
        <v>122</v>
      </c>
    </row>
    <row r="6424" spans="1:5">
      <c r="A6424" s="11">
        <v>2954</v>
      </c>
      <c r="B6424" s="11">
        <v>0</v>
      </c>
      <c r="C6424" t="s">
        <v>12504</v>
      </c>
      <c r="D6424" s="11" t="s">
        <v>11918</v>
      </c>
      <c r="E6424" t="s">
        <v>124</v>
      </c>
    </row>
    <row r="6425" spans="1:5">
      <c r="A6425" s="11">
        <v>1044</v>
      </c>
      <c r="B6425" s="11">
        <v>111</v>
      </c>
      <c r="C6425" t="s">
        <v>12505</v>
      </c>
      <c r="D6425" s="11" t="s">
        <v>6198</v>
      </c>
      <c r="E6425" t="s">
        <v>997</v>
      </c>
    </row>
    <row r="6426" spans="1:5">
      <c r="A6426" s="11">
        <v>2067</v>
      </c>
      <c r="B6426" s="11">
        <v>18</v>
      </c>
      <c r="C6426" t="s">
        <v>12506</v>
      </c>
      <c r="D6426" s="11" t="s">
        <v>3019</v>
      </c>
      <c r="E6426" t="s">
        <v>750</v>
      </c>
    </row>
    <row r="6427" spans="1:5">
      <c r="A6427" s="11">
        <v>2685</v>
      </c>
      <c r="B6427" s="11">
        <v>3</v>
      </c>
      <c r="C6427" t="s">
        <v>12507</v>
      </c>
      <c r="D6427" s="11" t="s">
        <v>3268</v>
      </c>
      <c r="E6427" t="s">
        <v>755</v>
      </c>
    </row>
    <row r="6428" spans="1:5">
      <c r="A6428" s="11">
        <v>1336</v>
      </c>
      <c r="B6428" s="11">
        <v>73</v>
      </c>
      <c r="C6428" t="s">
        <v>1993</v>
      </c>
      <c r="D6428" s="11" t="s">
        <v>6199</v>
      </c>
      <c r="E6428" t="s">
        <v>2654</v>
      </c>
    </row>
    <row r="6429" spans="1:5">
      <c r="A6429" s="11">
        <v>2954</v>
      </c>
      <c r="B6429" s="11">
        <v>0</v>
      </c>
      <c r="C6429" t="s">
        <v>1993</v>
      </c>
      <c r="D6429" s="11" t="s">
        <v>5620</v>
      </c>
      <c r="E6429" t="s">
        <v>740</v>
      </c>
    </row>
    <row r="6430" spans="1:5">
      <c r="A6430" s="11">
        <v>751</v>
      </c>
      <c r="B6430" s="11">
        <v>181</v>
      </c>
      <c r="C6430" t="s">
        <v>6200</v>
      </c>
      <c r="D6430" s="11" t="s">
        <v>5052</v>
      </c>
      <c r="E6430" t="s">
        <v>724</v>
      </c>
    </row>
    <row r="6431" spans="1:5">
      <c r="A6431" s="11">
        <v>1744</v>
      </c>
      <c r="B6431" s="11">
        <v>37</v>
      </c>
      <c r="C6431" t="s">
        <v>8915</v>
      </c>
      <c r="D6431" s="11" t="s">
        <v>7592</v>
      </c>
      <c r="E6431" t="s">
        <v>128</v>
      </c>
    </row>
    <row r="6432" spans="1:5">
      <c r="A6432" s="11">
        <v>110</v>
      </c>
      <c r="B6432" s="11">
        <v>911</v>
      </c>
      <c r="C6432" t="s">
        <v>1979</v>
      </c>
      <c r="D6432" s="11" t="s">
        <v>5877</v>
      </c>
      <c r="E6432" t="s">
        <v>268</v>
      </c>
    </row>
    <row r="6433" spans="1:5">
      <c r="A6433" s="11">
        <v>2373</v>
      </c>
      <c r="B6433" s="11">
        <v>8</v>
      </c>
      <c r="C6433" t="s">
        <v>1979</v>
      </c>
      <c r="D6433" s="11" t="s">
        <v>6201</v>
      </c>
      <c r="E6433" t="s">
        <v>128</v>
      </c>
    </row>
    <row r="6434" spans="1:5">
      <c r="A6434" s="11">
        <v>93</v>
      </c>
      <c r="B6434" s="11">
        <v>980</v>
      </c>
      <c r="C6434" t="s">
        <v>354</v>
      </c>
      <c r="D6434" s="11" t="s">
        <v>12508</v>
      </c>
      <c r="E6434" t="s">
        <v>744</v>
      </c>
    </row>
    <row r="6435" spans="1:5">
      <c r="A6435" s="11">
        <v>2954</v>
      </c>
      <c r="B6435" s="11">
        <v>0</v>
      </c>
      <c r="C6435" t="s">
        <v>354</v>
      </c>
      <c r="D6435" s="11" t="s">
        <v>3660</v>
      </c>
      <c r="E6435" t="s">
        <v>268</v>
      </c>
    </row>
    <row r="6436" spans="1:5">
      <c r="A6436" s="11">
        <v>1219</v>
      </c>
      <c r="B6436" s="11">
        <v>86</v>
      </c>
      <c r="C6436" t="s">
        <v>6202</v>
      </c>
      <c r="D6436" s="11" t="s">
        <v>3464</v>
      </c>
      <c r="E6436" t="s">
        <v>747</v>
      </c>
    </row>
    <row r="6437" spans="1:5">
      <c r="A6437" s="11">
        <v>2954</v>
      </c>
      <c r="B6437" s="11">
        <v>0</v>
      </c>
      <c r="C6437" t="s">
        <v>12509</v>
      </c>
      <c r="D6437" s="11" t="s">
        <v>9344</v>
      </c>
      <c r="E6437" t="s">
        <v>128</v>
      </c>
    </row>
    <row r="6438" spans="1:5">
      <c r="A6438" s="11">
        <v>83</v>
      </c>
      <c r="B6438" s="11">
        <v>1059</v>
      </c>
      <c r="C6438" t="s">
        <v>1756</v>
      </c>
      <c r="D6438" s="11" t="s">
        <v>855</v>
      </c>
      <c r="E6438" t="s">
        <v>124</v>
      </c>
    </row>
    <row r="6439" spans="1:5">
      <c r="A6439" s="11">
        <v>275</v>
      </c>
      <c r="B6439" s="11">
        <v>482</v>
      </c>
      <c r="C6439" t="s">
        <v>355</v>
      </c>
      <c r="D6439" s="11" t="s">
        <v>2313</v>
      </c>
      <c r="E6439" t="s">
        <v>1263</v>
      </c>
    </row>
    <row r="6440" spans="1:5">
      <c r="A6440" s="11">
        <v>339</v>
      </c>
      <c r="B6440" s="11">
        <v>415</v>
      </c>
      <c r="C6440" t="s">
        <v>355</v>
      </c>
      <c r="D6440" s="11" t="s">
        <v>6203</v>
      </c>
      <c r="E6440" t="s">
        <v>268</v>
      </c>
    </row>
    <row r="6441" spans="1:5">
      <c r="A6441" s="11">
        <v>1154</v>
      </c>
      <c r="B6441" s="11">
        <v>93</v>
      </c>
      <c r="C6441" t="s">
        <v>355</v>
      </c>
      <c r="D6441" s="11" t="s">
        <v>6204</v>
      </c>
      <c r="E6441" t="s">
        <v>756</v>
      </c>
    </row>
    <row r="6442" spans="1:5">
      <c r="A6442" s="11">
        <v>1542</v>
      </c>
      <c r="B6442" s="11">
        <v>53</v>
      </c>
      <c r="C6442" t="s">
        <v>355</v>
      </c>
      <c r="D6442" s="11" t="s">
        <v>2064</v>
      </c>
      <c r="E6442" t="s">
        <v>1263</v>
      </c>
    </row>
    <row r="6443" spans="1:5">
      <c r="A6443" s="11">
        <v>2954</v>
      </c>
      <c r="B6443" s="11">
        <v>0</v>
      </c>
      <c r="C6443" t="s">
        <v>355</v>
      </c>
      <c r="D6443" s="11" t="s">
        <v>2536</v>
      </c>
      <c r="E6443" t="s">
        <v>128</v>
      </c>
    </row>
    <row r="6444" spans="1:5">
      <c r="A6444" s="11">
        <v>2954</v>
      </c>
      <c r="B6444" s="11">
        <v>0</v>
      </c>
      <c r="C6444" t="s">
        <v>355</v>
      </c>
      <c r="D6444" s="11" t="s">
        <v>2565</v>
      </c>
      <c r="E6444" t="s">
        <v>128</v>
      </c>
    </row>
    <row r="6445" spans="1:5">
      <c r="A6445" s="11">
        <v>90</v>
      </c>
      <c r="B6445" s="11">
        <v>1028</v>
      </c>
      <c r="C6445" t="s">
        <v>12510</v>
      </c>
      <c r="D6445" s="11" t="s">
        <v>12511</v>
      </c>
      <c r="E6445" t="s">
        <v>128</v>
      </c>
    </row>
    <row r="6446" spans="1:5">
      <c r="A6446" s="11">
        <v>2472</v>
      </c>
      <c r="B6446" s="11">
        <v>6</v>
      </c>
      <c r="C6446" t="s">
        <v>356</v>
      </c>
      <c r="D6446" s="11" t="s">
        <v>3434</v>
      </c>
      <c r="E6446" t="s">
        <v>4199</v>
      </c>
    </row>
    <row r="6447" spans="1:5">
      <c r="A6447" s="11">
        <v>2685</v>
      </c>
      <c r="B6447" s="11">
        <v>3</v>
      </c>
      <c r="C6447" t="s">
        <v>6205</v>
      </c>
      <c r="D6447" s="11" t="s">
        <v>6206</v>
      </c>
      <c r="E6447" t="s">
        <v>814</v>
      </c>
    </row>
    <row r="6448" spans="1:5">
      <c r="A6448" s="11">
        <v>506</v>
      </c>
      <c r="B6448" s="11">
        <v>284</v>
      </c>
      <c r="C6448" t="s">
        <v>1003</v>
      </c>
      <c r="D6448" s="11" t="s">
        <v>4265</v>
      </c>
      <c r="E6448" t="s">
        <v>6052</v>
      </c>
    </row>
    <row r="6449" spans="1:5">
      <c r="A6449" s="11">
        <v>1038</v>
      </c>
      <c r="B6449" s="11">
        <v>112</v>
      </c>
      <c r="C6449" t="s">
        <v>1986</v>
      </c>
      <c r="D6449" s="11" t="s">
        <v>5303</v>
      </c>
      <c r="E6449" t="s">
        <v>407</v>
      </c>
    </row>
    <row r="6450" spans="1:5">
      <c r="A6450" s="11">
        <v>1177</v>
      </c>
      <c r="B6450" s="11">
        <v>91</v>
      </c>
      <c r="C6450" t="s">
        <v>6207</v>
      </c>
      <c r="D6450" s="11" t="s">
        <v>6208</v>
      </c>
      <c r="E6450" t="s">
        <v>1728</v>
      </c>
    </row>
    <row r="6451" spans="1:5">
      <c r="A6451" s="11">
        <v>2954</v>
      </c>
      <c r="B6451" s="11">
        <v>0</v>
      </c>
      <c r="C6451" t="s">
        <v>12512</v>
      </c>
      <c r="D6451" s="11" t="s">
        <v>283</v>
      </c>
      <c r="E6451" t="s">
        <v>128</v>
      </c>
    </row>
    <row r="6452" spans="1:5">
      <c r="A6452" s="11">
        <v>2753</v>
      </c>
      <c r="B6452" s="11">
        <v>2</v>
      </c>
      <c r="C6452" t="s">
        <v>6209</v>
      </c>
      <c r="D6452" s="11" t="s">
        <v>2565</v>
      </c>
      <c r="E6452" t="s">
        <v>128</v>
      </c>
    </row>
    <row r="6453" spans="1:5">
      <c r="A6453" s="11">
        <v>2613</v>
      </c>
      <c r="B6453" s="11">
        <v>4</v>
      </c>
      <c r="C6453" t="s">
        <v>8916</v>
      </c>
      <c r="D6453" s="11" t="s">
        <v>4104</v>
      </c>
      <c r="E6453" t="s">
        <v>164</v>
      </c>
    </row>
    <row r="6454" spans="1:5">
      <c r="A6454" s="11">
        <v>2067</v>
      </c>
      <c r="B6454" s="11">
        <v>18</v>
      </c>
      <c r="C6454" t="s">
        <v>12513</v>
      </c>
      <c r="D6454" s="11" t="s">
        <v>9037</v>
      </c>
      <c r="E6454" t="s">
        <v>1570</v>
      </c>
    </row>
    <row r="6455" spans="1:5">
      <c r="A6455" s="11">
        <v>176</v>
      </c>
      <c r="B6455" s="11">
        <v>664</v>
      </c>
      <c r="C6455" t="s">
        <v>1451</v>
      </c>
      <c r="D6455" s="11" t="s">
        <v>17</v>
      </c>
      <c r="E6455" t="s">
        <v>128</v>
      </c>
    </row>
    <row r="6456" spans="1:5">
      <c r="A6456" s="11">
        <v>2954</v>
      </c>
      <c r="B6456" s="11">
        <v>0</v>
      </c>
      <c r="C6456" t="s">
        <v>12514</v>
      </c>
      <c r="D6456" s="11" t="s">
        <v>5127</v>
      </c>
      <c r="E6456" t="s">
        <v>1131</v>
      </c>
    </row>
    <row r="6457" spans="1:5">
      <c r="A6457" s="11">
        <v>2421</v>
      </c>
      <c r="B6457" s="11">
        <v>7</v>
      </c>
      <c r="C6457" t="s">
        <v>8917</v>
      </c>
      <c r="D6457" s="11" t="s">
        <v>3490</v>
      </c>
      <c r="E6457" t="s">
        <v>740</v>
      </c>
    </row>
    <row r="6458" spans="1:5">
      <c r="A6458" s="11">
        <v>2954</v>
      </c>
      <c r="B6458" s="11">
        <v>0</v>
      </c>
      <c r="C6458" t="s">
        <v>12515</v>
      </c>
      <c r="D6458" s="11" t="s">
        <v>11514</v>
      </c>
      <c r="E6458" t="s">
        <v>1342</v>
      </c>
    </row>
    <row r="6459" spans="1:5">
      <c r="A6459" s="11">
        <v>1569</v>
      </c>
      <c r="B6459" s="11">
        <v>51</v>
      </c>
      <c r="C6459" t="s">
        <v>8918</v>
      </c>
      <c r="D6459" s="11" t="s">
        <v>8919</v>
      </c>
      <c r="E6459" t="s">
        <v>162</v>
      </c>
    </row>
    <row r="6460" spans="1:5">
      <c r="A6460" s="11">
        <v>1699</v>
      </c>
      <c r="B6460" s="11">
        <v>41</v>
      </c>
      <c r="C6460" t="s">
        <v>8920</v>
      </c>
      <c r="D6460" s="11" t="s">
        <v>5684</v>
      </c>
      <c r="E6460" t="s">
        <v>224</v>
      </c>
    </row>
    <row r="6461" spans="1:5">
      <c r="A6461" s="11">
        <v>2954</v>
      </c>
      <c r="B6461" s="11">
        <v>0</v>
      </c>
      <c r="C6461" t="s">
        <v>12516</v>
      </c>
      <c r="D6461" s="11" t="s">
        <v>5772</v>
      </c>
      <c r="E6461" t="s">
        <v>1263</v>
      </c>
    </row>
    <row r="6462" spans="1:5">
      <c r="A6462" s="11">
        <v>2753</v>
      </c>
      <c r="B6462" s="11">
        <v>2</v>
      </c>
      <c r="C6462" t="s">
        <v>358</v>
      </c>
      <c r="D6462" s="11" t="s">
        <v>4783</v>
      </c>
      <c r="E6462" t="s">
        <v>122</v>
      </c>
    </row>
    <row r="6463" spans="1:5">
      <c r="A6463" s="11">
        <v>2856</v>
      </c>
      <c r="B6463" s="11">
        <v>1</v>
      </c>
      <c r="C6463" t="s">
        <v>6211</v>
      </c>
      <c r="D6463" s="11" t="s">
        <v>4714</v>
      </c>
      <c r="E6463" t="s">
        <v>1001</v>
      </c>
    </row>
    <row r="6464" spans="1:5">
      <c r="A6464" s="11">
        <v>2954</v>
      </c>
      <c r="B6464" s="11">
        <v>0</v>
      </c>
      <c r="C6464" t="s">
        <v>12517</v>
      </c>
      <c r="D6464" s="11" t="s">
        <v>11005</v>
      </c>
      <c r="E6464" t="s">
        <v>128</v>
      </c>
    </row>
    <row r="6465" spans="1:5">
      <c r="A6465" s="11">
        <v>2067</v>
      </c>
      <c r="B6465" s="11">
        <v>18</v>
      </c>
      <c r="C6465" t="s">
        <v>6212</v>
      </c>
      <c r="D6465" s="11" t="s">
        <v>3239</v>
      </c>
      <c r="E6465" t="s">
        <v>128</v>
      </c>
    </row>
    <row r="6466" spans="1:5">
      <c r="A6466" s="11">
        <v>2421</v>
      </c>
      <c r="B6466" s="11">
        <v>7</v>
      </c>
      <c r="C6466" t="s">
        <v>8921</v>
      </c>
      <c r="D6466" s="11" t="s">
        <v>4250</v>
      </c>
      <c r="E6466" t="s">
        <v>751</v>
      </c>
    </row>
    <row r="6467" spans="1:5">
      <c r="A6467" s="11">
        <v>1679</v>
      </c>
      <c r="B6467" s="11">
        <v>42</v>
      </c>
      <c r="C6467" t="s">
        <v>6213</v>
      </c>
      <c r="D6467" s="11" t="s">
        <v>4211</v>
      </c>
      <c r="E6467" t="s">
        <v>36</v>
      </c>
    </row>
    <row r="6468" spans="1:5">
      <c r="A6468" s="11">
        <v>694</v>
      </c>
      <c r="B6468" s="11">
        <v>201</v>
      </c>
      <c r="C6468" t="s">
        <v>6214</v>
      </c>
      <c r="D6468" s="11" t="s">
        <v>3321</v>
      </c>
      <c r="E6468" t="s">
        <v>3611</v>
      </c>
    </row>
    <row r="6469" spans="1:5">
      <c r="A6469" s="11">
        <v>2421</v>
      </c>
      <c r="B6469" s="11">
        <v>7</v>
      </c>
      <c r="C6469" t="s">
        <v>12518</v>
      </c>
      <c r="D6469" s="11" t="s">
        <v>8543</v>
      </c>
      <c r="E6469" t="s">
        <v>122</v>
      </c>
    </row>
    <row r="6470" spans="1:5">
      <c r="A6470" s="11">
        <v>2954</v>
      </c>
      <c r="B6470" s="11">
        <v>0</v>
      </c>
      <c r="C6470" t="s">
        <v>12519</v>
      </c>
      <c r="D6470" s="11" t="s">
        <v>2866</v>
      </c>
      <c r="E6470" t="s">
        <v>149</v>
      </c>
    </row>
    <row r="6471" spans="1:5">
      <c r="A6471" s="11">
        <v>1532</v>
      </c>
      <c r="B6471" s="11">
        <v>54</v>
      </c>
      <c r="C6471" t="s">
        <v>6215</v>
      </c>
      <c r="D6471" s="11" t="s">
        <v>6216</v>
      </c>
      <c r="E6471" t="s">
        <v>758</v>
      </c>
    </row>
    <row r="6472" spans="1:5">
      <c r="A6472" s="11">
        <v>1501</v>
      </c>
      <c r="B6472" s="11">
        <v>57</v>
      </c>
      <c r="C6472" t="s">
        <v>6217</v>
      </c>
      <c r="D6472" s="11" t="s">
        <v>3495</v>
      </c>
      <c r="E6472" t="s">
        <v>3477</v>
      </c>
    </row>
    <row r="6473" spans="1:5">
      <c r="A6473" s="11">
        <v>1411</v>
      </c>
      <c r="B6473" s="11">
        <v>66</v>
      </c>
      <c r="C6473" t="s">
        <v>12520</v>
      </c>
      <c r="D6473" s="11" t="s">
        <v>8922</v>
      </c>
      <c r="E6473" t="s">
        <v>814</v>
      </c>
    </row>
    <row r="6474" spans="1:5">
      <c r="A6474" s="11">
        <v>220</v>
      </c>
      <c r="B6474" s="11">
        <v>560</v>
      </c>
      <c r="C6474" t="s">
        <v>6218</v>
      </c>
      <c r="D6474" s="11" t="s">
        <v>2450</v>
      </c>
      <c r="E6474" t="s">
        <v>814</v>
      </c>
    </row>
    <row r="6475" spans="1:5">
      <c r="A6475" s="11">
        <v>1423</v>
      </c>
      <c r="B6475" s="11">
        <v>64</v>
      </c>
      <c r="C6475" t="s">
        <v>6220</v>
      </c>
      <c r="D6475" s="11" t="s">
        <v>6221</v>
      </c>
      <c r="E6475" t="s">
        <v>142</v>
      </c>
    </row>
    <row r="6476" spans="1:5">
      <c r="A6476" s="11">
        <v>797</v>
      </c>
      <c r="B6476" s="11">
        <v>164</v>
      </c>
      <c r="C6476" t="s">
        <v>6222</v>
      </c>
      <c r="D6476" s="11" t="s">
        <v>3052</v>
      </c>
      <c r="E6476" t="s">
        <v>142</v>
      </c>
    </row>
    <row r="6477" spans="1:5">
      <c r="A6477" s="11">
        <v>2685</v>
      </c>
      <c r="B6477" s="11">
        <v>3</v>
      </c>
      <c r="C6477" t="s">
        <v>6222</v>
      </c>
      <c r="D6477" s="11" t="s">
        <v>7892</v>
      </c>
      <c r="E6477" t="s">
        <v>122</v>
      </c>
    </row>
    <row r="6478" spans="1:5">
      <c r="A6478" s="11">
        <v>1542</v>
      </c>
      <c r="B6478" s="11">
        <v>53</v>
      </c>
      <c r="C6478" t="s">
        <v>8923</v>
      </c>
      <c r="D6478" s="11" t="s">
        <v>2390</v>
      </c>
      <c r="E6478" t="s">
        <v>814</v>
      </c>
    </row>
    <row r="6479" spans="1:5">
      <c r="A6479" s="11">
        <v>2954</v>
      </c>
      <c r="B6479" s="11">
        <v>0</v>
      </c>
      <c r="C6479" t="s">
        <v>12521</v>
      </c>
      <c r="D6479" s="11" t="s">
        <v>6682</v>
      </c>
      <c r="E6479" t="s">
        <v>124</v>
      </c>
    </row>
    <row r="6480" spans="1:5">
      <c r="A6480" s="11">
        <v>2954</v>
      </c>
      <c r="B6480" s="11">
        <v>0</v>
      </c>
      <c r="C6480" t="s">
        <v>12522</v>
      </c>
      <c r="D6480" s="11" t="s">
        <v>12523</v>
      </c>
      <c r="E6480" t="s">
        <v>124</v>
      </c>
    </row>
    <row r="6481" spans="1:5">
      <c r="A6481" s="11">
        <v>2536</v>
      </c>
      <c r="B6481" s="11">
        <v>5</v>
      </c>
      <c r="C6481" t="s">
        <v>8924</v>
      </c>
      <c r="D6481" s="11" t="s">
        <v>2700</v>
      </c>
      <c r="E6481" t="s">
        <v>814</v>
      </c>
    </row>
    <row r="6482" spans="1:5">
      <c r="A6482" s="11">
        <v>2954</v>
      </c>
      <c r="B6482" s="11">
        <v>0</v>
      </c>
      <c r="C6482" t="s">
        <v>12524</v>
      </c>
      <c r="D6482" s="11" t="s">
        <v>5580</v>
      </c>
      <c r="E6482" t="s">
        <v>751</v>
      </c>
    </row>
    <row r="6483" spans="1:5">
      <c r="A6483" s="11">
        <v>756</v>
      </c>
      <c r="B6483" s="11">
        <v>178</v>
      </c>
      <c r="C6483" t="s">
        <v>6223</v>
      </c>
      <c r="D6483" s="11" t="s">
        <v>3957</v>
      </c>
      <c r="E6483" t="s">
        <v>133</v>
      </c>
    </row>
    <row r="6484" spans="1:5">
      <c r="A6484" s="11">
        <v>2028</v>
      </c>
      <c r="B6484" s="11">
        <v>20</v>
      </c>
      <c r="C6484" t="s">
        <v>12525</v>
      </c>
      <c r="D6484" s="11" t="s">
        <v>9710</v>
      </c>
      <c r="E6484" t="s">
        <v>124</v>
      </c>
    </row>
    <row r="6485" spans="1:5">
      <c r="A6485" s="11">
        <v>920</v>
      </c>
      <c r="B6485" s="11">
        <v>134</v>
      </c>
      <c r="C6485" t="s">
        <v>6224</v>
      </c>
      <c r="D6485" s="11" t="s">
        <v>5344</v>
      </c>
      <c r="E6485" t="s">
        <v>139</v>
      </c>
    </row>
    <row r="6486" spans="1:5">
      <c r="A6486" s="11">
        <v>2856</v>
      </c>
      <c r="B6486" s="11">
        <v>1</v>
      </c>
      <c r="C6486" t="s">
        <v>12526</v>
      </c>
      <c r="D6486" s="11" t="s">
        <v>3067</v>
      </c>
      <c r="E6486" t="s">
        <v>997</v>
      </c>
    </row>
    <row r="6487" spans="1:5">
      <c r="A6487" s="11">
        <v>1145</v>
      </c>
      <c r="B6487" s="11">
        <v>94</v>
      </c>
      <c r="C6487" t="s">
        <v>12527</v>
      </c>
      <c r="D6487" s="11" t="s">
        <v>4142</v>
      </c>
      <c r="E6487" t="s">
        <v>2213</v>
      </c>
    </row>
    <row r="6488" spans="1:5">
      <c r="A6488" s="11">
        <v>1336</v>
      </c>
      <c r="B6488" s="11">
        <v>73</v>
      </c>
      <c r="C6488" t="s">
        <v>8925</v>
      </c>
      <c r="D6488" s="11" t="s">
        <v>8926</v>
      </c>
      <c r="E6488" t="s">
        <v>124</v>
      </c>
    </row>
    <row r="6489" spans="1:5">
      <c r="A6489" s="11">
        <v>410</v>
      </c>
      <c r="B6489" s="11">
        <v>341</v>
      </c>
      <c r="C6489" t="s">
        <v>1452</v>
      </c>
      <c r="D6489" s="11" t="s">
        <v>7</v>
      </c>
      <c r="E6489" t="s">
        <v>764</v>
      </c>
    </row>
    <row r="6490" spans="1:5">
      <c r="A6490" s="11">
        <v>2954</v>
      </c>
      <c r="B6490" s="11">
        <v>0</v>
      </c>
      <c r="C6490" t="s">
        <v>12528</v>
      </c>
      <c r="D6490" s="11" t="s">
        <v>12184</v>
      </c>
      <c r="E6490" t="s">
        <v>752</v>
      </c>
    </row>
    <row r="6491" spans="1:5">
      <c r="A6491" s="11">
        <v>2954</v>
      </c>
      <c r="B6491" s="11">
        <v>0</v>
      </c>
      <c r="C6491" t="s">
        <v>6225</v>
      </c>
      <c r="D6491" s="11" t="s">
        <v>3883</v>
      </c>
      <c r="E6491" t="s">
        <v>122</v>
      </c>
    </row>
    <row r="6492" spans="1:5">
      <c r="A6492" s="11">
        <v>1644</v>
      </c>
      <c r="B6492" s="11">
        <v>45</v>
      </c>
      <c r="C6492" t="s">
        <v>12529</v>
      </c>
      <c r="D6492" s="11" t="s">
        <v>2501</v>
      </c>
      <c r="E6492" t="s">
        <v>11325</v>
      </c>
    </row>
    <row r="6493" spans="1:5">
      <c r="A6493" s="11">
        <v>1744</v>
      </c>
      <c r="B6493" s="11">
        <v>37</v>
      </c>
      <c r="C6493" t="s">
        <v>8927</v>
      </c>
      <c r="D6493" s="11" t="s">
        <v>2770</v>
      </c>
      <c r="E6493" t="s">
        <v>742</v>
      </c>
    </row>
    <row r="6494" spans="1:5">
      <c r="A6494" s="11">
        <v>2954</v>
      </c>
      <c r="B6494" s="11">
        <v>0</v>
      </c>
      <c r="C6494" t="s">
        <v>12530</v>
      </c>
      <c r="D6494" s="11" t="s">
        <v>7682</v>
      </c>
      <c r="E6494" t="s">
        <v>1131</v>
      </c>
    </row>
    <row r="6495" spans="1:5">
      <c r="A6495" s="11">
        <v>2954</v>
      </c>
      <c r="B6495" s="11">
        <v>0</v>
      </c>
      <c r="C6495" t="s">
        <v>8928</v>
      </c>
      <c r="D6495" s="11" t="s">
        <v>8929</v>
      </c>
      <c r="E6495" t="s">
        <v>769</v>
      </c>
    </row>
    <row r="6496" spans="1:5">
      <c r="A6496" s="11">
        <v>1523</v>
      </c>
      <c r="B6496" s="11">
        <v>55</v>
      </c>
      <c r="C6496" t="s">
        <v>6226</v>
      </c>
      <c r="D6496" s="11" t="s">
        <v>6227</v>
      </c>
      <c r="E6496" t="s">
        <v>190</v>
      </c>
    </row>
    <row r="6497" spans="1:5">
      <c r="A6497" s="11">
        <v>2685</v>
      </c>
      <c r="B6497" s="11">
        <v>3</v>
      </c>
      <c r="C6497" t="s">
        <v>12531</v>
      </c>
      <c r="D6497" s="11" t="s">
        <v>2785</v>
      </c>
      <c r="E6497" t="s">
        <v>769</v>
      </c>
    </row>
    <row r="6498" spans="1:5">
      <c r="A6498" s="11">
        <v>1744</v>
      </c>
      <c r="B6498" s="11">
        <v>37</v>
      </c>
      <c r="C6498" t="s">
        <v>6228</v>
      </c>
      <c r="D6498" s="11" t="s">
        <v>6229</v>
      </c>
      <c r="E6498" t="s">
        <v>124</v>
      </c>
    </row>
    <row r="6499" spans="1:5">
      <c r="A6499" s="11">
        <v>1579</v>
      </c>
      <c r="B6499" s="11">
        <v>50</v>
      </c>
      <c r="C6499" t="s">
        <v>6230</v>
      </c>
      <c r="D6499" s="11" t="s">
        <v>4217</v>
      </c>
      <c r="E6499" t="s">
        <v>1001</v>
      </c>
    </row>
    <row r="6500" spans="1:5">
      <c r="A6500" s="11">
        <v>2856</v>
      </c>
      <c r="B6500" s="11">
        <v>1</v>
      </c>
      <c r="C6500" t="s">
        <v>12532</v>
      </c>
      <c r="D6500" s="11" t="s">
        <v>4261</v>
      </c>
      <c r="E6500" t="s">
        <v>710</v>
      </c>
    </row>
    <row r="6501" spans="1:5">
      <c r="A6501" s="11">
        <v>2856</v>
      </c>
      <c r="B6501" s="11">
        <v>1</v>
      </c>
      <c r="C6501" t="s">
        <v>12533</v>
      </c>
      <c r="D6501" s="11" t="s">
        <v>8616</v>
      </c>
      <c r="E6501" t="s">
        <v>238</v>
      </c>
    </row>
    <row r="6502" spans="1:5">
      <c r="A6502" s="11">
        <v>2856</v>
      </c>
      <c r="B6502" s="11">
        <v>1</v>
      </c>
      <c r="C6502" t="s">
        <v>6231</v>
      </c>
      <c r="D6502" s="11" t="s">
        <v>2421</v>
      </c>
      <c r="E6502" t="s">
        <v>142</v>
      </c>
    </row>
    <row r="6503" spans="1:5">
      <c r="A6503" s="11">
        <v>2954</v>
      </c>
      <c r="B6503" s="11">
        <v>0</v>
      </c>
      <c r="C6503" t="s">
        <v>12534</v>
      </c>
      <c r="D6503" s="11" t="s">
        <v>5687</v>
      </c>
      <c r="E6503" t="s">
        <v>10102</v>
      </c>
    </row>
    <row r="6504" spans="1:5">
      <c r="A6504" s="11">
        <v>2954</v>
      </c>
      <c r="B6504" s="11">
        <v>0</v>
      </c>
      <c r="C6504" t="s">
        <v>8930</v>
      </c>
      <c r="D6504" s="11" t="s">
        <v>2563</v>
      </c>
      <c r="E6504" t="s">
        <v>130</v>
      </c>
    </row>
    <row r="6505" spans="1:5">
      <c r="A6505" s="11">
        <v>264</v>
      </c>
      <c r="B6505" s="11">
        <v>499</v>
      </c>
      <c r="C6505" t="s">
        <v>6232</v>
      </c>
      <c r="D6505" s="11" t="s">
        <v>1206</v>
      </c>
      <c r="E6505" t="s">
        <v>268</v>
      </c>
    </row>
    <row r="6506" spans="1:5">
      <c r="A6506" s="11">
        <v>890</v>
      </c>
      <c r="B6506" s="11">
        <v>140</v>
      </c>
      <c r="C6506" t="s">
        <v>6233</v>
      </c>
      <c r="D6506" s="11" t="s">
        <v>4545</v>
      </c>
      <c r="E6506" t="s">
        <v>1134</v>
      </c>
    </row>
    <row r="6507" spans="1:5">
      <c r="A6507" s="11">
        <v>161</v>
      </c>
      <c r="B6507" s="11">
        <v>704</v>
      </c>
      <c r="C6507" t="s">
        <v>6234</v>
      </c>
      <c r="D6507" s="11" t="s">
        <v>1211</v>
      </c>
      <c r="E6507" t="s">
        <v>790</v>
      </c>
    </row>
    <row r="6508" spans="1:5">
      <c r="A6508" s="11">
        <v>1699</v>
      </c>
      <c r="B6508" s="11">
        <v>41</v>
      </c>
      <c r="C6508" t="s">
        <v>6235</v>
      </c>
      <c r="D6508" s="11" t="s">
        <v>2468</v>
      </c>
      <c r="E6508" t="s">
        <v>1134</v>
      </c>
    </row>
    <row r="6509" spans="1:5">
      <c r="A6509" s="11">
        <v>48</v>
      </c>
      <c r="B6509" s="11">
        <v>1423</v>
      </c>
      <c r="C6509" t="s">
        <v>361</v>
      </c>
      <c r="D6509" s="11" t="s">
        <v>820</v>
      </c>
      <c r="E6509" t="s">
        <v>1263</v>
      </c>
    </row>
    <row r="6510" spans="1:5">
      <c r="A6510" s="11">
        <v>1724</v>
      </c>
      <c r="B6510" s="11">
        <v>39</v>
      </c>
      <c r="C6510" t="s">
        <v>6236</v>
      </c>
      <c r="D6510" s="11" t="s">
        <v>3730</v>
      </c>
      <c r="E6510" t="s">
        <v>1095</v>
      </c>
    </row>
    <row r="6511" spans="1:5">
      <c r="A6511" s="11">
        <v>79</v>
      </c>
      <c r="B6511" s="11">
        <v>1069</v>
      </c>
      <c r="C6511" t="s">
        <v>362</v>
      </c>
      <c r="D6511" s="11" t="s">
        <v>363</v>
      </c>
      <c r="E6511" t="s">
        <v>128</v>
      </c>
    </row>
    <row r="6512" spans="1:5">
      <c r="A6512" s="11">
        <v>2954</v>
      </c>
      <c r="B6512" s="11">
        <v>0</v>
      </c>
      <c r="C6512" t="s">
        <v>8931</v>
      </c>
      <c r="D6512" s="11" t="s">
        <v>6105</v>
      </c>
      <c r="E6512" t="s">
        <v>124</v>
      </c>
    </row>
    <row r="6513" spans="1:5">
      <c r="A6513" s="11">
        <v>1765</v>
      </c>
      <c r="B6513" s="11">
        <v>35</v>
      </c>
      <c r="C6513" t="s">
        <v>6237</v>
      </c>
      <c r="D6513" s="11" t="s">
        <v>5902</v>
      </c>
      <c r="E6513" t="s">
        <v>2288</v>
      </c>
    </row>
    <row r="6514" spans="1:5">
      <c r="A6514" s="11">
        <v>1038</v>
      </c>
      <c r="B6514" s="11">
        <v>112</v>
      </c>
      <c r="C6514" t="s">
        <v>6238</v>
      </c>
      <c r="D6514" s="11" t="s">
        <v>3401</v>
      </c>
      <c r="E6514" t="s">
        <v>124</v>
      </c>
    </row>
    <row r="6515" spans="1:5">
      <c r="A6515" s="11">
        <v>890</v>
      </c>
      <c r="B6515" s="11">
        <v>140</v>
      </c>
      <c r="C6515" t="s">
        <v>6239</v>
      </c>
      <c r="D6515" s="11" t="s">
        <v>6240</v>
      </c>
      <c r="E6515" t="s">
        <v>1078</v>
      </c>
    </row>
    <row r="6516" spans="1:5">
      <c r="A6516" s="11">
        <v>1053</v>
      </c>
      <c r="B6516" s="11">
        <v>109</v>
      </c>
      <c r="C6516" t="s">
        <v>8932</v>
      </c>
      <c r="D6516" s="11" t="s">
        <v>3631</v>
      </c>
      <c r="E6516" t="s">
        <v>7573</v>
      </c>
    </row>
    <row r="6517" spans="1:5">
      <c r="A6517" s="11">
        <v>2753</v>
      </c>
      <c r="B6517" s="11">
        <v>2</v>
      </c>
      <c r="C6517" t="s">
        <v>6241</v>
      </c>
      <c r="D6517" s="11" t="s">
        <v>4534</v>
      </c>
      <c r="E6517" t="s">
        <v>1006</v>
      </c>
    </row>
    <row r="6518" spans="1:5">
      <c r="A6518" s="11">
        <v>2954</v>
      </c>
      <c r="B6518" s="11">
        <v>0</v>
      </c>
      <c r="C6518" t="s">
        <v>6242</v>
      </c>
      <c r="D6518" s="11" t="s">
        <v>4313</v>
      </c>
      <c r="E6518" t="s">
        <v>124</v>
      </c>
    </row>
    <row r="6519" spans="1:5">
      <c r="A6519" s="11">
        <v>1736</v>
      </c>
      <c r="B6519" s="11">
        <v>38</v>
      </c>
      <c r="C6519" t="s">
        <v>6243</v>
      </c>
      <c r="D6519" s="11" t="s">
        <v>2795</v>
      </c>
      <c r="E6519" t="s">
        <v>122</v>
      </c>
    </row>
    <row r="6520" spans="1:5">
      <c r="A6520" s="11">
        <v>2613</v>
      </c>
      <c r="B6520" s="11">
        <v>4</v>
      </c>
      <c r="C6520" t="s">
        <v>8933</v>
      </c>
      <c r="D6520" s="11" t="s">
        <v>3445</v>
      </c>
      <c r="E6520" t="s">
        <v>2489</v>
      </c>
    </row>
    <row r="6521" spans="1:5">
      <c r="A6521" s="11">
        <v>2856</v>
      </c>
      <c r="B6521" s="11">
        <v>1</v>
      </c>
      <c r="C6521" t="s">
        <v>8934</v>
      </c>
      <c r="D6521" s="11" t="s">
        <v>3751</v>
      </c>
      <c r="E6521" t="s">
        <v>128</v>
      </c>
    </row>
    <row r="6522" spans="1:5">
      <c r="A6522" s="11">
        <v>2954</v>
      </c>
      <c r="B6522" s="11">
        <v>0</v>
      </c>
      <c r="C6522" t="s">
        <v>12535</v>
      </c>
      <c r="D6522" s="11" t="s">
        <v>5344</v>
      </c>
      <c r="E6522" t="s">
        <v>124</v>
      </c>
    </row>
    <row r="6523" spans="1:5">
      <c r="A6523" s="11">
        <v>2954</v>
      </c>
      <c r="B6523" s="11">
        <v>0</v>
      </c>
      <c r="C6523" t="s">
        <v>12536</v>
      </c>
      <c r="D6523" s="11" t="s">
        <v>4864</v>
      </c>
      <c r="E6523" t="s">
        <v>757</v>
      </c>
    </row>
    <row r="6524" spans="1:5">
      <c r="A6524" s="11">
        <v>671</v>
      </c>
      <c r="B6524" s="11">
        <v>211</v>
      </c>
      <c r="C6524" t="s">
        <v>6244</v>
      </c>
      <c r="D6524" s="11" t="s">
        <v>1502</v>
      </c>
      <c r="E6524" t="s">
        <v>122</v>
      </c>
    </row>
    <row r="6525" spans="1:5">
      <c r="A6525" s="11">
        <v>1404</v>
      </c>
      <c r="B6525" s="11">
        <v>67</v>
      </c>
      <c r="C6525" t="s">
        <v>6245</v>
      </c>
      <c r="D6525" s="11" t="s">
        <v>6246</v>
      </c>
      <c r="E6525" t="s">
        <v>739</v>
      </c>
    </row>
    <row r="6526" spans="1:5">
      <c r="A6526" s="11">
        <v>2954</v>
      </c>
      <c r="B6526" s="11">
        <v>0</v>
      </c>
      <c r="C6526" t="s">
        <v>6245</v>
      </c>
      <c r="D6526" s="11" t="s">
        <v>2552</v>
      </c>
      <c r="E6526" t="s">
        <v>122</v>
      </c>
    </row>
    <row r="6527" spans="1:5">
      <c r="A6527" s="11">
        <v>479</v>
      </c>
      <c r="B6527" s="11">
        <v>295</v>
      </c>
      <c r="C6527" t="s">
        <v>6247</v>
      </c>
      <c r="D6527" s="11" t="s">
        <v>3827</v>
      </c>
      <c r="E6527" t="s">
        <v>132</v>
      </c>
    </row>
    <row r="6528" spans="1:5">
      <c r="A6528" s="11">
        <v>1117</v>
      </c>
      <c r="B6528" s="11">
        <v>99</v>
      </c>
      <c r="C6528" t="s">
        <v>6248</v>
      </c>
      <c r="D6528" s="11" t="s">
        <v>2131</v>
      </c>
      <c r="E6528" t="s">
        <v>128</v>
      </c>
    </row>
    <row r="6529" spans="1:5">
      <c r="A6529" s="11">
        <v>2954</v>
      </c>
      <c r="B6529" s="11">
        <v>0</v>
      </c>
      <c r="C6529" t="s">
        <v>12537</v>
      </c>
      <c r="D6529" s="11" t="s">
        <v>3077</v>
      </c>
      <c r="E6529" t="s">
        <v>145</v>
      </c>
    </row>
    <row r="6530" spans="1:5">
      <c r="A6530" s="11">
        <v>1644</v>
      </c>
      <c r="B6530" s="11">
        <v>45</v>
      </c>
      <c r="C6530" t="s">
        <v>6249</v>
      </c>
      <c r="D6530" s="11" t="s">
        <v>3589</v>
      </c>
      <c r="E6530" t="s">
        <v>739</v>
      </c>
    </row>
    <row r="6531" spans="1:5">
      <c r="A6531" s="11">
        <v>465</v>
      </c>
      <c r="B6531" s="11">
        <v>305</v>
      </c>
      <c r="C6531" t="s">
        <v>6250</v>
      </c>
      <c r="D6531" s="11" t="s">
        <v>3077</v>
      </c>
      <c r="E6531" t="s">
        <v>149</v>
      </c>
    </row>
    <row r="6532" spans="1:5">
      <c r="A6532" s="11">
        <v>2753</v>
      </c>
      <c r="B6532" s="11">
        <v>2</v>
      </c>
      <c r="C6532" t="s">
        <v>12538</v>
      </c>
      <c r="D6532" s="11" t="s">
        <v>9382</v>
      </c>
      <c r="E6532" t="s">
        <v>747</v>
      </c>
    </row>
    <row r="6533" spans="1:5">
      <c r="A6533" s="11">
        <v>1946</v>
      </c>
      <c r="B6533" s="11">
        <v>24</v>
      </c>
      <c r="C6533" t="s">
        <v>6251</v>
      </c>
      <c r="D6533" s="11" t="s">
        <v>6252</v>
      </c>
      <c r="E6533" t="s">
        <v>996</v>
      </c>
    </row>
    <row r="6534" spans="1:5">
      <c r="A6534" s="11">
        <v>82</v>
      </c>
      <c r="B6534" s="11">
        <v>1063</v>
      </c>
      <c r="C6534" t="s">
        <v>6253</v>
      </c>
      <c r="D6534" s="11" t="s">
        <v>6254</v>
      </c>
      <c r="E6534" t="s">
        <v>123</v>
      </c>
    </row>
    <row r="6535" spans="1:5">
      <c r="A6535" s="11">
        <v>2954</v>
      </c>
      <c r="B6535" s="11">
        <v>0</v>
      </c>
      <c r="C6535" t="s">
        <v>12539</v>
      </c>
      <c r="D6535" s="11" t="s">
        <v>7712</v>
      </c>
      <c r="E6535" t="s">
        <v>1006</v>
      </c>
    </row>
    <row r="6536" spans="1:5">
      <c r="A6536" s="11">
        <v>14</v>
      </c>
      <c r="B6536" s="11">
        <v>1742</v>
      </c>
      <c r="C6536" t="s">
        <v>984</v>
      </c>
      <c r="D6536" s="11" t="s">
        <v>19</v>
      </c>
      <c r="E6536" t="s">
        <v>123</v>
      </c>
    </row>
    <row r="6537" spans="1:5">
      <c r="A6537" s="11">
        <v>1018</v>
      </c>
      <c r="B6537" s="11">
        <v>115</v>
      </c>
      <c r="C6537" t="s">
        <v>12540</v>
      </c>
      <c r="D6537" s="11" t="s">
        <v>12541</v>
      </c>
      <c r="E6537" t="s">
        <v>1095</v>
      </c>
    </row>
    <row r="6538" spans="1:5">
      <c r="A6538" s="11">
        <v>890</v>
      </c>
      <c r="B6538" s="11">
        <v>140</v>
      </c>
      <c r="C6538" t="s">
        <v>6256</v>
      </c>
      <c r="D6538" s="11" t="s">
        <v>179</v>
      </c>
      <c r="E6538" t="s">
        <v>6067</v>
      </c>
    </row>
    <row r="6539" spans="1:5">
      <c r="A6539" s="11">
        <v>1162</v>
      </c>
      <c r="B6539" s="11">
        <v>92</v>
      </c>
      <c r="C6539" t="s">
        <v>8935</v>
      </c>
      <c r="D6539" s="11" t="s">
        <v>6321</v>
      </c>
      <c r="E6539" t="s">
        <v>127</v>
      </c>
    </row>
    <row r="6540" spans="1:5">
      <c r="A6540" s="11">
        <v>2954</v>
      </c>
      <c r="B6540" s="11">
        <v>0</v>
      </c>
      <c r="C6540" t="s">
        <v>12542</v>
      </c>
      <c r="D6540" s="11" t="s">
        <v>6620</v>
      </c>
      <c r="E6540" t="s">
        <v>997</v>
      </c>
    </row>
    <row r="6541" spans="1:5">
      <c r="A6541" s="11">
        <v>2685</v>
      </c>
      <c r="B6541" s="11">
        <v>3</v>
      </c>
      <c r="C6541" t="s">
        <v>12543</v>
      </c>
      <c r="D6541" s="11" t="s">
        <v>4841</v>
      </c>
      <c r="E6541" t="s">
        <v>169</v>
      </c>
    </row>
    <row r="6542" spans="1:5">
      <c r="A6542" s="11">
        <v>1391</v>
      </c>
      <c r="B6542" s="11">
        <v>68</v>
      </c>
      <c r="C6542" t="s">
        <v>6257</v>
      </c>
      <c r="D6542" s="11" t="s">
        <v>6258</v>
      </c>
      <c r="E6542" t="s">
        <v>138</v>
      </c>
    </row>
    <row r="6543" spans="1:5">
      <c r="A6543" s="11">
        <v>2613</v>
      </c>
      <c r="B6543" s="11">
        <v>4</v>
      </c>
      <c r="C6543" t="s">
        <v>12544</v>
      </c>
      <c r="D6543" s="11" t="s">
        <v>7784</v>
      </c>
      <c r="E6543" t="s">
        <v>190</v>
      </c>
    </row>
    <row r="6544" spans="1:5">
      <c r="A6544" s="11">
        <v>292</v>
      </c>
      <c r="B6544" s="11">
        <v>466</v>
      </c>
      <c r="C6544" t="s">
        <v>12545</v>
      </c>
      <c r="D6544" s="11" t="s">
        <v>12546</v>
      </c>
      <c r="E6544" t="s">
        <v>764</v>
      </c>
    </row>
    <row r="6545" spans="1:5">
      <c r="A6545" s="11">
        <v>420</v>
      </c>
      <c r="B6545" s="11">
        <v>333</v>
      </c>
      <c r="C6545" t="s">
        <v>6259</v>
      </c>
      <c r="D6545" s="11" t="s">
        <v>6260</v>
      </c>
      <c r="E6545" t="s">
        <v>167</v>
      </c>
    </row>
    <row r="6546" spans="1:5">
      <c r="A6546" s="11">
        <v>176</v>
      </c>
      <c r="B6546" s="11">
        <v>664</v>
      </c>
      <c r="C6546" t="s">
        <v>1453</v>
      </c>
      <c r="D6546" s="11" t="s">
        <v>1313</v>
      </c>
      <c r="E6546" t="s">
        <v>1134</v>
      </c>
    </row>
    <row r="6547" spans="1:5">
      <c r="A6547" s="11">
        <v>334</v>
      </c>
      <c r="B6547" s="11">
        <v>424</v>
      </c>
      <c r="C6547" t="s">
        <v>1454</v>
      </c>
      <c r="D6547" s="11" t="s">
        <v>57</v>
      </c>
      <c r="E6547" t="s">
        <v>745</v>
      </c>
    </row>
    <row r="6548" spans="1:5">
      <c r="A6548" s="11">
        <v>2954</v>
      </c>
      <c r="B6548" s="11">
        <v>0</v>
      </c>
      <c r="C6548" t="s">
        <v>12547</v>
      </c>
      <c r="D6548" s="11" t="s">
        <v>8331</v>
      </c>
      <c r="E6548" t="s">
        <v>128</v>
      </c>
    </row>
    <row r="6549" spans="1:5">
      <c r="A6549" s="11">
        <v>2373</v>
      </c>
      <c r="B6549" s="11">
        <v>8</v>
      </c>
      <c r="C6549" t="s">
        <v>12548</v>
      </c>
      <c r="D6549" s="11" t="s">
        <v>8874</v>
      </c>
      <c r="E6549" t="s">
        <v>1570</v>
      </c>
    </row>
    <row r="6550" spans="1:5">
      <c r="A6550" s="11">
        <v>2613</v>
      </c>
      <c r="B6550" s="11">
        <v>4</v>
      </c>
      <c r="C6550" t="s">
        <v>12549</v>
      </c>
      <c r="D6550" s="11" t="s">
        <v>12550</v>
      </c>
      <c r="E6550" t="s">
        <v>751</v>
      </c>
    </row>
    <row r="6551" spans="1:5">
      <c r="A6551" s="11">
        <v>2954</v>
      </c>
      <c r="B6551" s="11">
        <v>0</v>
      </c>
      <c r="C6551" t="s">
        <v>12551</v>
      </c>
      <c r="D6551" s="11" t="s">
        <v>5647</v>
      </c>
      <c r="E6551" t="s">
        <v>751</v>
      </c>
    </row>
    <row r="6552" spans="1:5">
      <c r="A6552" s="11">
        <v>2954</v>
      </c>
      <c r="B6552" s="11">
        <v>0</v>
      </c>
      <c r="C6552" t="s">
        <v>8936</v>
      </c>
      <c r="D6552" s="11" t="s">
        <v>4167</v>
      </c>
      <c r="E6552" t="s">
        <v>993</v>
      </c>
    </row>
    <row r="6553" spans="1:5">
      <c r="A6553" s="11">
        <v>2289</v>
      </c>
      <c r="B6553" s="11">
        <v>10</v>
      </c>
      <c r="C6553" t="s">
        <v>8937</v>
      </c>
      <c r="D6553" s="11" t="s">
        <v>6227</v>
      </c>
      <c r="E6553" t="s">
        <v>2489</v>
      </c>
    </row>
    <row r="6554" spans="1:5">
      <c r="A6554" s="11">
        <v>1296</v>
      </c>
      <c r="B6554" s="11">
        <v>77</v>
      </c>
      <c r="C6554" t="s">
        <v>12552</v>
      </c>
      <c r="D6554" s="11" t="s">
        <v>7592</v>
      </c>
      <c r="E6554" t="s">
        <v>271</v>
      </c>
    </row>
    <row r="6555" spans="1:5">
      <c r="A6555" s="11">
        <v>2954</v>
      </c>
      <c r="B6555" s="11">
        <v>0</v>
      </c>
      <c r="C6555" t="s">
        <v>12553</v>
      </c>
      <c r="D6555" s="11" t="s">
        <v>6018</v>
      </c>
      <c r="E6555" t="s">
        <v>759</v>
      </c>
    </row>
    <row r="6556" spans="1:5">
      <c r="A6556" s="11">
        <v>2421</v>
      </c>
      <c r="B6556" s="11">
        <v>7</v>
      </c>
      <c r="C6556" t="s">
        <v>12554</v>
      </c>
      <c r="D6556" s="11" t="s">
        <v>8938</v>
      </c>
      <c r="E6556" t="s">
        <v>2489</v>
      </c>
    </row>
    <row r="6557" spans="1:5">
      <c r="A6557" s="11">
        <v>2685</v>
      </c>
      <c r="B6557" s="11">
        <v>3</v>
      </c>
      <c r="C6557" t="s">
        <v>8939</v>
      </c>
      <c r="D6557" s="11" t="s">
        <v>7716</v>
      </c>
      <c r="E6557" t="s">
        <v>449</v>
      </c>
    </row>
    <row r="6558" spans="1:5">
      <c r="A6558" s="11">
        <v>1346</v>
      </c>
      <c r="B6558" s="11">
        <v>72</v>
      </c>
      <c r="C6558" t="s">
        <v>6262</v>
      </c>
      <c r="D6558" s="11" t="s">
        <v>4195</v>
      </c>
      <c r="E6558" t="s">
        <v>1066</v>
      </c>
    </row>
    <row r="6559" spans="1:5">
      <c r="A6559" s="11">
        <v>53</v>
      </c>
      <c r="B6559" s="11">
        <v>1335</v>
      </c>
      <c r="C6559" t="s">
        <v>364</v>
      </c>
      <c r="D6559" s="11" t="s">
        <v>365</v>
      </c>
      <c r="E6559" t="s">
        <v>122</v>
      </c>
    </row>
    <row r="6560" spans="1:5">
      <c r="A6560" s="11">
        <v>1249</v>
      </c>
      <c r="B6560" s="11">
        <v>82</v>
      </c>
      <c r="C6560" t="s">
        <v>6263</v>
      </c>
      <c r="D6560" s="11" t="s">
        <v>2461</v>
      </c>
      <c r="E6560" t="s">
        <v>169</v>
      </c>
    </row>
    <row r="6561" spans="1:5">
      <c r="A6561" s="11">
        <v>1327</v>
      </c>
      <c r="B6561" s="11">
        <v>74</v>
      </c>
      <c r="C6561" t="s">
        <v>6264</v>
      </c>
      <c r="D6561" s="11" t="s">
        <v>2736</v>
      </c>
      <c r="E6561" t="s">
        <v>1958</v>
      </c>
    </row>
    <row r="6562" spans="1:5">
      <c r="A6562" s="11">
        <v>890</v>
      </c>
      <c r="B6562" s="11">
        <v>140</v>
      </c>
      <c r="C6562" t="s">
        <v>8940</v>
      </c>
      <c r="D6562" s="11" t="s">
        <v>4691</v>
      </c>
      <c r="E6562" t="s">
        <v>593</v>
      </c>
    </row>
    <row r="6563" spans="1:5">
      <c r="A6563" s="11">
        <v>2954</v>
      </c>
      <c r="B6563" s="11">
        <v>0</v>
      </c>
      <c r="C6563" t="s">
        <v>8941</v>
      </c>
      <c r="D6563" s="11" t="s">
        <v>3722</v>
      </c>
      <c r="E6563" t="s">
        <v>139</v>
      </c>
    </row>
    <row r="6564" spans="1:5">
      <c r="A6564" s="11">
        <v>2954</v>
      </c>
      <c r="B6564" s="11">
        <v>0</v>
      </c>
      <c r="C6564" t="s">
        <v>12555</v>
      </c>
      <c r="D6564" s="11" t="s">
        <v>4349</v>
      </c>
      <c r="E6564" t="s">
        <v>139</v>
      </c>
    </row>
    <row r="6565" spans="1:5">
      <c r="A6565" s="11">
        <v>2954</v>
      </c>
      <c r="B6565" s="11">
        <v>0</v>
      </c>
      <c r="C6565" t="s">
        <v>8942</v>
      </c>
      <c r="D6565" s="11" t="s">
        <v>8033</v>
      </c>
      <c r="E6565" t="s">
        <v>130</v>
      </c>
    </row>
    <row r="6566" spans="1:5">
      <c r="A6566" s="11">
        <v>535</v>
      </c>
      <c r="B6566" s="11">
        <v>265</v>
      </c>
      <c r="C6566" t="s">
        <v>6265</v>
      </c>
      <c r="D6566" s="11" t="s">
        <v>3187</v>
      </c>
      <c r="E6566" t="s">
        <v>149</v>
      </c>
    </row>
    <row r="6567" spans="1:5">
      <c r="A6567" s="11">
        <v>756</v>
      </c>
      <c r="B6567" s="11">
        <v>178</v>
      </c>
      <c r="C6567" t="s">
        <v>6266</v>
      </c>
      <c r="D6567" s="11" t="s">
        <v>1519</v>
      </c>
      <c r="E6567" t="s">
        <v>1647</v>
      </c>
    </row>
    <row r="6568" spans="1:5">
      <c r="A6568" s="11">
        <v>933</v>
      </c>
      <c r="B6568" s="11">
        <v>132</v>
      </c>
      <c r="C6568" t="s">
        <v>6267</v>
      </c>
      <c r="D6568" s="11" t="s">
        <v>3712</v>
      </c>
      <c r="E6568" t="s">
        <v>814</v>
      </c>
    </row>
    <row r="6569" spans="1:5">
      <c r="A6569" s="11">
        <v>1927</v>
      </c>
      <c r="B6569" s="11">
        <v>25</v>
      </c>
      <c r="C6569" t="s">
        <v>12556</v>
      </c>
      <c r="D6569" s="11" t="s">
        <v>12557</v>
      </c>
      <c r="E6569" t="s">
        <v>763</v>
      </c>
    </row>
    <row r="6570" spans="1:5">
      <c r="A6570" s="11">
        <v>559</v>
      </c>
      <c r="B6570" s="11">
        <v>253</v>
      </c>
      <c r="C6570" t="s">
        <v>6268</v>
      </c>
      <c r="D6570" s="11" t="s">
        <v>6269</v>
      </c>
      <c r="E6570" t="s">
        <v>997</v>
      </c>
    </row>
    <row r="6571" spans="1:5">
      <c r="A6571" s="11">
        <v>1417</v>
      </c>
      <c r="B6571" s="11">
        <v>65</v>
      </c>
      <c r="C6571" t="s">
        <v>12558</v>
      </c>
      <c r="D6571" s="11" t="s">
        <v>2346</v>
      </c>
      <c r="E6571" t="s">
        <v>613</v>
      </c>
    </row>
    <row r="6572" spans="1:5">
      <c r="A6572" s="11">
        <v>803</v>
      </c>
      <c r="B6572" s="11">
        <v>163</v>
      </c>
      <c r="C6572" t="s">
        <v>6270</v>
      </c>
      <c r="D6572" s="11" t="s">
        <v>6271</v>
      </c>
      <c r="E6572" t="s">
        <v>122</v>
      </c>
    </row>
    <row r="6573" spans="1:5">
      <c r="A6573" s="11">
        <v>814</v>
      </c>
      <c r="B6573" s="11">
        <v>160</v>
      </c>
      <c r="C6573" t="s">
        <v>6272</v>
      </c>
      <c r="D6573" s="11" t="s">
        <v>3971</v>
      </c>
      <c r="E6573" t="s">
        <v>122</v>
      </c>
    </row>
    <row r="6574" spans="1:5">
      <c r="A6574" s="11">
        <v>1441</v>
      </c>
      <c r="B6574" s="11">
        <v>62</v>
      </c>
      <c r="C6574" t="s">
        <v>12559</v>
      </c>
      <c r="D6574" s="11" t="s">
        <v>12560</v>
      </c>
      <c r="E6574" t="s">
        <v>3477</v>
      </c>
    </row>
    <row r="6575" spans="1:5">
      <c r="A6575" s="11">
        <v>1382</v>
      </c>
      <c r="B6575" s="11">
        <v>69</v>
      </c>
      <c r="C6575" t="s">
        <v>6273</v>
      </c>
      <c r="D6575" s="11" t="s">
        <v>1222</v>
      </c>
      <c r="E6575" t="s">
        <v>122</v>
      </c>
    </row>
    <row r="6576" spans="1:5">
      <c r="A6576" s="11">
        <v>514</v>
      </c>
      <c r="B6576" s="11">
        <v>281</v>
      </c>
      <c r="C6576" t="s">
        <v>1757</v>
      </c>
      <c r="D6576" s="11" t="s">
        <v>1609</v>
      </c>
      <c r="E6576" t="s">
        <v>845</v>
      </c>
    </row>
    <row r="6577" spans="1:5">
      <c r="A6577" s="11">
        <v>787</v>
      </c>
      <c r="B6577" s="11">
        <v>167</v>
      </c>
      <c r="C6577" t="s">
        <v>6274</v>
      </c>
      <c r="D6577" s="11" t="s">
        <v>3405</v>
      </c>
      <c r="E6577" t="s">
        <v>845</v>
      </c>
    </row>
    <row r="6578" spans="1:5">
      <c r="A6578" s="11">
        <v>2094</v>
      </c>
      <c r="B6578" s="11">
        <v>17</v>
      </c>
      <c r="C6578" t="s">
        <v>12561</v>
      </c>
      <c r="D6578" s="11" t="s">
        <v>3193</v>
      </c>
      <c r="E6578" t="s">
        <v>1079</v>
      </c>
    </row>
    <row r="6579" spans="1:5">
      <c r="A6579" s="11">
        <v>2753</v>
      </c>
      <c r="B6579" s="11">
        <v>2</v>
      </c>
      <c r="C6579" t="s">
        <v>8943</v>
      </c>
      <c r="D6579" s="11" t="s">
        <v>4422</v>
      </c>
      <c r="E6579" t="s">
        <v>271</v>
      </c>
    </row>
    <row r="6580" spans="1:5">
      <c r="A6580" s="11">
        <v>2954</v>
      </c>
      <c r="B6580" s="11">
        <v>0</v>
      </c>
      <c r="C6580" t="s">
        <v>12562</v>
      </c>
      <c r="D6580" s="11" t="s">
        <v>11425</v>
      </c>
      <c r="E6580" t="s">
        <v>755</v>
      </c>
    </row>
    <row r="6581" spans="1:5">
      <c r="A6581" s="11">
        <v>1859</v>
      </c>
      <c r="B6581" s="11">
        <v>29</v>
      </c>
      <c r="C6581" t="s">
        <v>8944</v>
      </c>
      <c r="D6581" s="11" t="s">
        <v>3251</v>
      </c>
      <c r="E6581" t="s">
        <v>997</v>
      </c>
    </row>
    <row r="6582" spans="1:5">
      <c r="A6582" s="11">
        <v>1927</v>
      </c>
      <c r="B6582" s="11">
        <v>25</v>
      </c>
      <c r="C6582" t="s">
        <v>12563</v>
      </c>
      <c r="D6582" s="11" t="s">
        <v>10280</v>
      </c>
      <c r="E6582" t="s">
        <v>149</v>
      </c>
    </row>
    <row r="6583" spans="1:5">
      <c r="A6583" s="11">
        <v>154</v>
      </c>
      <c r="B6583" s="11">
        <v>728</v>
      </c>
      <c r="C6583" t="s">
        <v>12564</v>
      </c>
      <c r="D6583" s="11" t="s">
        <v>12565</v>
      </c>
      <c r="E6583" t="s">
        <v>268</v>
      </c>
    </row>
    <row r="6584" spans="1:5">
      <c r="A6584" s="11">
        <v>612</v>
      </c>
      <c r="B6584" s="11">
        <v>231</v>
      </c>
      <c r="C6584" t="s">
        <v>6276</v>
      </c>
      <c r="D6584" s="11" t="s">
        <v>4912</v>
      </c>
      <c r="E6584" t="s">
        <v>1115</v>
      </c>
    </row>
    <row r="6585" spans="1:5">
      <c r="A6585" s="11">
        <v>2685</v>
      </c>
      <c r="B6585" s="11">
        <v>3</v>
      </c>
      <c r="C6585" t="s">
        <v>8945</v>
      </c>
      <c r="D6585" s="11" t="s">
        <v>5477</v>
      </c>
      <c r="E6585" t="s">
        <v>1619</v>
      </c>
    </row>
    <row r="6586" spans="1:5">
      <c r="A6586" s="11">
        <v>2685</v>
      </c>
      <c r="B6586" s="11">
        <v>3</v>
      </c>
      <c r="C6586" t="s">
        <v>8946</v>
      </c>
      <c r="D6586" s="11" t="s">
        <v>5477</v>
      </c>
      <c r="E6586" t="s">
        <v>1619</v>
      </c>
    </row>
    <row r="6587" spans="1:5">
      <c r="A6587" s="11">
        <v>2421</v>
      </c>
      <c r="B6587" s="11">
        <v>7</v>
      </c>
      <c r="C6587" t="s">
        <v>6277</v>
      </c>
      <c r="D6587" s="11" t="s">
        <v>6168</v>
      </c>
      <c r="E6587" t="s">
        <v>128</v>
      </c>
    </row>
    <row r="6588" spans="1:5">
      <c r="A6588" s="11">
        <v>2318</v>
      </c>
      <c r="B6588" s="11">
        <v>9</v>
      </c>
      <c r="C6588" t="s">
        <v>12566</v>
      </c>
      <c r="D6588" s="11" t="s">
        <v>2862</v>
      </c>
      <c r="E6588" t="s">
        <v>4766</v>
      </c>
    </row>
    <row r="6589" spans="1:5">
      <c r="A6589" s="11">
        <v>628</v>
      </c>
      <c r="B6589" s="11">
        <v>226</v>
      </c>
      <c r="C6589" t="s">
        <v>6278</v>
      </c>
      <c r="D6589" s="11" t="s">
        <v>4571</v>
      </c>
      <c r="E6589" t="s">
        <v>123</v>
      </c>
    </row>
    <row r="6590" spans="1:5">
      <c r="A6590" s="11">
        <v>2318</v>
      </c>
      <c r="B6590" s="11">
        <v>9</v>
      </c>
      <c r="C6590" t="s">
        <v>8947</v>
      </c>
      <c r="D6590" s="11" t="s">
        <v>8948</v>
      </c>
      <c r="E6590" t="s">
        <v>765</v>
      </c>
    </row>
    <row r="6591" spans="1:5">
      <c r="A6591" s="11">
        <v>2954</v>
      </c>
      <c r="B6591" s="11">
        <v>0</v>
      </c>
      <c r="C6591" t="s">
        <v>12567</v>
      </c>
      <c r="D6591" s="11" t="s">
        <v>7575</v>
      </c>
      <c r="E6591" t="s">
        <v>169</v>
      </c>
    </row>
    <row r="6592" spans="1:5">
      <c r="A6592" s="11">
        <v>594</v>
      </c>
      <c r="B6592" s="11">
        <v>239</v>
      </c>
      <c r="C6592" t="s">
        <v>6279</v>
      </c>
      <c r="D6592" s="11" t="s">
        <v>6280</v>
      </c>
      <c r="E6592" t="s">
        <v>122</v>
      </c>
    </row>
    <row r="6593" spans="1:5">
      <c r="A6593" s="11">
        <v>133</v>
      </c>
      <c r="B6593" s="11">
        <v>819</v>
      </c>
      <c r="C6593" t="s">
        <v>703</v>
      </c>
      <c r="D6593" s="11" t="s">
        <v>366</v>
      </c>
      <c r="E6593" t="s">
        <v>745</v>
      </c>
    </row>
    <row r="6594" spans="1:5">
      <c r="A6594" s="11">
        <v>2954</v>
      </c>
      <c r="B6594" s="11">
        <v>0</v>
      </c>
      <c r="C6594" t="s">
        <v>12568</v>
      </c>
      <c r="D6594" s="11" t="s">
        <v>12569</v>
      </c>
      <c r="E6594" t="s">
        <v>745</v>
      </c>
    </row>
    <row r="6595" spans="1:5">
      <c r="A6595" s="11">
        <v>1243</v>
      </c>
      <c r="B6595" s="11">
        <v>83</v>
      </c>
      <c r="C6595" t="s">
        <v>6281</v>
      </c>
      <c r="D6595" s="11" t="s">
        <v>4497</v>
      </c>
      <c r="E6595" t="s">
        <v>751</v>
      </c>
    </row>
    <row r="6596" spans="1:5">
      <c r="A6596" s="11">
        <v>2954</v>
      </c>
      <c r="B6596" s="11">
        <v>0</v>
      </c>
      <c r="C6596" t="s">
        <v>6281</v>
      </c>
      <c r="D6596" s="11" t="s">
        <v>7739</v>
      </c>
      <c r="E6596" t="s">
        <v>124</v>
      </c>
    </row>
    <row r="6597" spans="1:5">
      <c r="A6597" s="11">
        <v>2049</v>
      </c>
      <c r="B6597" s="11">
        <v>19</v>
      </c>
      <c r="C6597" t="s">
        <v>8949</v>
      </c>
      <c r="D6597" s="11" t="s">
        <v>3268</v>
      </c>
      <c r="E6597" t="s">
        <v>754</v>
      </c>
    </row>
    <row r="6598" spans="1:5">
      <c r="A6598" s="11">
        <v>2685</v>
      </c>
      <c r="B6598" s="11">
        <v>3</v>
      </c>
      <c r="C6598" t="s">
        <v>8949</v>
      </c>
      <c r="D6598" s="11" t="s">
        <v>3926</v>
      </c>
      <c r="E6598" t="s">
        <v>744</v>
      </c>
    </row>
    <row r="6599" spans="1:5">
      <c r="A6599" s="11">
        <v>2954</v>
      </c>
      <c r="B6599" s="11">
        <v>0</v>
      </c>
      <c r="C6599" t="s">
        <v>12570</v>
      </c>
      <c r="D6599" s="11" t="s">
        <v>3934</v>
      </c>
      <c r="E6599" t="s">
        <v>750</v>
      </c>
    </row>
    <row r="6600" spans="1:5">
      <c r="A6600" s="11">
        <v>131</v>
      </c>
      <c r="B6600" s="11">
        <v>826</v>
      </c>
      <c r="C6600" t="s">
        <v>1456</v>
      </c>
      <c r="D6600" s="11" t="s">
        <v>1457</v>
      </c>
      <c r="E6600" t="s">
        <v>122</v>
      </c>
    </row>
    <row r="6601" spans="1:5">
      <c r="A6601" s="11">
        <v>1306</v>
      </c>
      <c r="B6601" s="11">
        <v>76</v>
      </c>
      <c r="C6601" t="s">
        <v>6282</v>
      </c>
      <c r="D6601" s="11" t="s">
        <v>6283</v>
      </c>
      <c r="E6601" t="s">
        <v>145</v>
      </c>
    </row>
    <row r="6602" spans="1:5">
      <c r="A6602" s="11">
        <v>445</v>
      </c>
      <c r="B6602" s="11">
        <v>319</v>
      </c>
      <c r="C6602" t="s">
        <v>6284</v>
      </c>
      <c r="D6602" s="11" t="s">
        <v>2627</v>
      </c>
      <c r="E6602" t="s">
        <v>2312</v>
      </c>
    </row>
    <row r="6603" spans="1:5">
      <c r="A6603" s="11">
        <v>1219</v>
      </c>
      <c r="B6603" s="11">
        <v>86</v>
      </c>
      <c r="C6603" t="s">
        <v>6285</v>
      </c>
      <c r="D6603" s="11" t="s">
        <v>6286</v>
      </c>
      <c r="E6603" t="s">
        <v>128</v>
      </c>
    </row>
    <row r="6604" spans="1:5">
      <c r="A6604" s="11">
        <v>1523</v>
      </c>
      <c r="B6604" s="11">
        <v>55</v>
      </c>
      <c r="C6604" t="s">
        <v>6287</v>
      </c>
      <c r="D6604" s="11" t="s">
        <v>6240</v>
      </c>
      <c r="E6604" t="s">
        <v>122</v>
      </c>
    </row>
    <row r="6605" spans="1:5">
      <c r="A6605" s="11">
        <v>763</v>
      </c>
      <c r="B6605" s="11">
        <v>177</v>
      </c>
      <c r="C6605" t="s">
        <v>6288</v>
      </c>
      <c r="D6605" s="11" t="s">
        <v>2915</v>
      </c>
      <c r="E6605" t="s">
        <v>130</v>
      </c>
    </row>
    <row r="6606" spans="1:5">
      <c r="A6606" s="11">
        <v>2954</v>
      </c>
      <c r="B6606" s="11">
        <v>0</v>
      </c>
      <c r="C6606" t="s">
        <v>12571</v>
      </c>
      <c r="D6606" s="11" t="s">
        <v>6566</v>
      </c>
      <c r="E6606" t="s">
        <v>978</v>
      </c>
    </row>
    <row r="6607" spans="1:5">
      <c r="A6607" s="11">
        <v>1946</v>
      </c>
      <c r="B6607" s="11">
        <v>24</v>
      </c>
      <c r="C6607" t="s">
        <v>6289</v>
      </c>
      <c r="D6607" s="11" t="s">
        <v>5240</v>
      </c>
      <c r="E6607" t="s">
        <v>124</v>
      </c>
    </row>
    <row r="6608" spans="1:5">
      <c r="A6608" s="11">
        <v>1787</v>
      </c>
      <c r="B6608" s="11">
        <v>33</v>
      </c>
      <c r="C6608" t="s">
        <v>6290</v>
      </c>
      <c r="D6608" s="11" t="s">
        <v>2363</v>
      </c>
      <c r="E6608" t="s">
        <v>162</v>
      </c>
    </row>
    <row r="6609" spans="1:5">
      <c r="A6609" s="11">
        <v>729</v>
      </c>
      <c r="B6609" s="11">
        <v>188</v>
      </c>
      <c r="C6609" t="s">
        <v>6291</v>
      </c>
      <c r="D6609" s="11" t="s">
        <v>3539</v>
      </c>
      <c r="E6609" t="s">
        <v>740</v>
      </c>
    </row>
    <row r="6610" spans="1:5">
      <c r="A6610" s="11">
        <v>2954</v>
      </c>
      <c r="B6610" s="11">
        <v>0</v>
      </c>
      <c r="C6610" t="s">
        <v>8950</v>
      </c>
      <c r="D6610" s="11" t="s">
        <v>8951</v>
      </c>
      <c r="E6610" t="s">
        <v>814</v>
      </c>
    </row>
    <row r="6611" spans="1:5">
      <c r="A6611" s="11">
        <v>2421</v>
      </c>
      <c r="B6611" s="11">
        <v>7</v>
      </c>
      <c r="C6611" t="s">
        <v>12572</v>
      </c>
      <c r="D6611" s="11" t="s">
        <v>12573</v>
      </c>
      <c r="E6611" t="s">
        <v>149</v>
      </c>
    </row>
    <row r="6612" spans="1:5">
      <c r="A6612" s="11">
        <v>2954</v>
      </c>
      <c r="B6612" s="11">
        <v>0</v>
      </c>
      <c r="C6612" t="s">
        <v>8952</v>
      </c>
      <c r="D6612" s="11" t="s">
        <v>6889</v>
      </c>
      <c r="E6612" t="s">
        <v>138</v>
      </c>
    </row>
    <row r="6613" spans="1:5">
      <c r="A6613" s="11">
        <v>2954</v>
      </c>
      <c r="B6613" s="11">
        <v>0</v>
      </c>
      <c r="C6613" t="s">
        <v>12574</v>
      </c>
      <c r="D6613" s="11" t="s">
        <v>4752</v>
      </c>
      <c r="E6613" t="s">
        <v>758</v>
      </c>
    </row>
    <row r="6614" spans="1:5">
      <c r="A6614" s="11">
        <v>645</v>
      </c>
      <c r="B6614" s="11">
        <v>218</v>
      </c>
      <c r="C6614" t="s">
        <v>6292</v>
      </c>
      <c r="D6614" s="11" t="s">
        <v>5129</v>
      </c>
      <c r="E6614" t="s">
        <v>138</v>
      </c>
    </row>
    <row r="6615" spans="1:5">
      <c r="A6615" s="11">
        <v>2472</v>
      </c>
      <c r="B6615" s="11">
        <v>6</v>
      </c>
      <c r="C6615" t="s">
        <v>6293</v>
      </c>
      <c r="D6615" s="11" t="s">
        <v>2646</v>
      </c>
      <c r="E6615" t="s">
        <v>138</v>
      </c>
    </row>
    <row r="6616" spans="1:5">
      <c r="A6616" s="11">
        <v>2954</v>
      </c>
      <c r="B6616" s="11">
        <v>0</v>
      </c>
      <c r="C6616" t="s">
        <v>8953</v>
      </c>
      <c r="D6616" s="11" t="s">
        <v>6496</v>
      </c>
      <c r="E6616" t="s">
        <v>138</v>
      </c>
    </row>
    <row r="6617" spans="1:5">
      <c r="A6617" s="11">
        <v>163</v>
      </c>
      <c r="B6617" s="11">
        <v>694</v>
      </c>
      <c r="C6617" t="s">
        <v>6294</v>
      </c>
      <c r="D6617" s="11" t="s">
        <v>5269</v>
      </c>
      <c r="E6617" t="s">
        <v>742</v>
      </c>
    </row>
    <row r="6618" spans="1:5">
      <c r="A6618" s="11">
        <v>1963</v>
      </c>
      <c r="B6618" s="11">
        <v>23</v>
      </c>
      <c r="C6618" t="s">
        <v>8954</v>
      </c>
      <c r="D6618" s="11" t="s">
        <v>4261</v>
      </c>
      <c r="E6618" t="s">
        <v>843</v>
      </c>
    </row>
    <row r="6619" spans="1:5">
      <c r="A6619" s="11">
        <v>2954</v>
      </c>
      <c r="B6619" s="11">
        <v>0</v>
      </c>
      <c r="C6619" t="s">
        <v>8955</v>
      </c>
      <c r="D6619" s="11" t="s">
        <v>8022</v>
      </c>
      <c r="E6619" t="s">
        <v>843</v>
      </c>
    </row>
    <row r="6620" spans="1:5">
      <c r="A6620" s="11">
        <v>2954</v>
      </c>
      <c r="B6620" s="11">
        <v>0</v>
      </c>
      <c r="C6620" t="s">
        <v>12575</v>
      </c>
      <c r="D6620" s="11" t="s">
        <v>4254</v>
      </c>
      <c r="E6620" t="s">
        <v>6052</v>
      </c>
    </row>
    <row r="6621" spans="1:5">
      <c r="A6621" s="11">
        <v>2000</v>
      </c>
      <c r="B6621" s="11">
        <v>21</v>
      </c>
      <c r="C6621" t="s">
        <v>8956</v>
      </c>
      <c r="D6621" s="11" t="s">
        <v>2974</v>
      </c>
      <c r="E6621" t="s">
        <v>1079</v>
      </c>
    </row>
    <row r="6622" spans="1:5">
      <c r="A6622" s="11">
        <v>2203</v>
      </c>
      <c r="B6622" s="11">
        <v>13</v>
      </c>
      <c r="C6622" t="s">
        <v>12576</v>
      </c>
      <c r="D6622" s="11" t="s">
        <v>7859</v>
      </c>
      <c r="E6622" t="s">
        <v>281</v>
      </c>
    </row>
    <row r="6623" spans="1:5">
      <c r="A6623" s="11">
        <v>1228</v>
      </c>
      <c r="B6623" s="11">
        <v>85</v>
      </c>
      <c r="C6623" t="s">
        <v>6295</v>
      </c>
      <c r="D6623" s="11" t="s">
        <v>2415</v>
      </c>
      <c r="E6623" t="s">
        <v>139</v>
      </c>
    </row>
    <row r="6624" spans="1:5">
      <c r="A6624" s="11">
        <v>974</v>
      </c>
      <c r="B6624" s="11">
        <v>124</v>
      </c>
      <c r="C6624" t="s">
        <v>8957</v>
      </c>
      <c r="D6624" s="11" t="s">
        <v>3975</v>
      </c>
      <c r="E6624" t="s">
        <v>593</v>
      </c>
    </row>
    <row r="6625" spans="1:5">
      <c r="A6625" s="11">
        <v>2954</v>
      </c>
      <c r="B6625" s="11">
        <v>0</v>
      </c>
      <c r="C6625" t="s">
        <v>8958</v>
      </c>
      <c r="D6625" s="11" t="s">
        <v>8926</v>
      </c>
      <c r="E6625" t="s">
        <v>757</v>
      </c>
    </row>
    <row r="6626" spans="1:5">
      <c r="A6626" s="11">
        <v>1787</v>
      </c>
      <c r="B6626" s="11">
        <v>33</v>
      </c>
      <c r="C6626" t="s">
        <v>8959</v>
      </c>
      <c r="D6626" s="11" t="s">
        <v>8960</v>
      </c>
      <c r="E6626" t="s">
        <v>993</v>
      </c>
    </row>
    <row r="6627" spans="1:5">
      <c r="A6627" s="11">
        <v>1441</v>
      </c>
      <c r="B6627" s="11">
        <v>62</v>
      </c>
      <c r="C6627" t="s">
        <v>6296</v>
      </c>
      <c r="D6627" s="11" t="s">
        <v>5175</v>
      </c>
      <c r="E6627" t="s">
        <v>12577</v>
      </c>
    </row>
    <row r="6628" spans="1:5">
      <c r="A6628" s="11">
        <v>2954</v>
      </c>
      <c r="B6628" s="11">
        <v>0</v>
      </c>
      <c r="C6628" t="s">
        <v>12578</v>
      </c>
      <c r="D6628" s="11" t="s">
        <v>9112</v>
      </c>
      <c r="E6628" t="s">
        <v>251</v>
      </c>
    </row>
    <row r="6629" spans="1:5">
      <c r="A6629" s="11">
        <v>187</v>
      </c>
      <c r="B6629" s="11">
        <v>639</v>
      </c>
      <c r="C6629" t="s">
        <v>6297</v>
      </c>
      <c r="D6629" s="11" t="s">
        <v>3954</v>
      </c>
      <c r="E6629" t="s">
        <v>271</v>
      </c>
    </row>
    <row r="6630" spans="1:5">
      <c r="A6630" s="11">
        <v>2000</v>
      </c>
      <c r="B6630" s="11">
        <v>21</v>
      </c>
      <c r="C6630" t="s">
        <v>12579</v>
      </c>
      <c r="D6630" s="11" t="s">
        <v>8502</v>
      </c>
      <c r="E6630" t="s">
        <v>122</v>
      </c>
    </row>
    <row r="6631" spans="1:5">
      <c r="A6631" s="11">
        <v>2421</v>
      </c>
      <c r="B6631" s="11">
        <v>7</v>
      </c>
      <c r="C6631" t="s">
        <v>8961</v>
      </c>
      <c r="D6631" s="11" t="s">
        <v>4405</v>
      </c>
      <c r="E6631" t="s">
        <v>2489</v>
      </c>
    </row>
    <row r="6632" spans="1:5">
      <c r="A6632" s="11">
        <v>192</v>
      </c>
      <c r="B6632" s="11">
        <v>627</v>
      </c>
      <c r="C6632" t="s">
        <v>6298</v>
      </c>
      <c r="D6632" s="11" t="s">
        <v>808</v>
      </c>
      <c r="E6632" t="s">
        <v>739</v>
      </c>
    </row>
    <row r="6633" spans="1:5">
      <c r="A6633" s="11">
        <v>289</v>
      </c>
      <c r="B6633" s="11">
        <v>471</v>
      </c>
      <c r="C6633" t="s">
        <v>367</v>
      </c>
      <c r="D6633" s="11" t="s">
        <v>1458</v>
      </c>
      <c r="E6633" t="s">
        <v>1134</v>
      </c>
    </row>
    <row r="6634" spans="1:5">
      <c r="A6634" s="11">
        <v>1699</v>
      </c>
      <c r="B6634" s="11">
        <v>41</v>
      </c>
      <c r="C6634" t="s">
        <v>12580</v>
      </c>
      <c r="D6634" s="11" t="s">
        <v>10299</v>
      </c>
      <c r="E6634" t="s">
        <v>1467</v>
      </c>
    </row>
    <row r="6635" spans="1:5">
      <c r="A6635" s="11">
        <v>2954</v>
      </c>
      <c r="B6635" s="11">
        <v>0</v>
      </c>
      <c r="C6635" t="s">
        <v>12581</v>
      </c>
      <c r="D6635" s="11" t="s">
        <v>2610</v>
      </c>
      <c r="E6635" t="s">
        <v>130</v>
      </c>
    </row>
    <row r="6636" spans="1:5">
      <c r="A6636" s="11">
        <v>1963</v>
      </c>
      <c r="B6636" s="11">
        <v>23</v>
      </c>
      <c r="C6636" t="s">
        <v>8962</v>
      </c>
      <c r="D6636" s="11" t="s">
        <v>2646</v>
      </c>
      <c r="E6636" t="s">
        <v>130</v>
      </c>
    </row>
    <row r="6637" spans="1:5">
      <c r="A6637" s="11">
        <v>2954</v>
      </c>
      <c r="B6637" s="11">
        <v>0</v>
      </c>
      <c r="C6637" t="s">
        <v>8963</v>
      </c>
      <c r="D6637" s="11" t="s">
        <v>4712</v>
      </c>
      <c r="E6637" t="s">
        <v>128</v>
      </c>
    </row>
    <row r="6638" spans="1:5">
      <c r="A6638" s="11">
        <v>996</v>
      </c>
      <c r="B6638" s="11">
        <v>119</v>
      </c>
      <c r="C6638" t="s">
        <v>6299</v>
      </c>
      <c r="D6638" s="11" t="s">
        <v>2695</v>
      </c>
      <c r="E6638" t="s">
        <v>8</v>
      </c>
    </row>
    <row r="6639" spans="1:5">
      <c r="A6639" s="11">
        <v>2954</v>
      </c>
      <c r="B6639" s="11">
        <v>0</v>
      </c>
      <c r="C6639" t="s">
        <v>6300</v>
      </c>
      <c r="D6639" s="11" t="s">
        <v>3182</v>
      </c>
      <c r="E6639" t="s">
        <v>130</v>
      </c>
    </row>
    <row r="6640" spans="1:5">
      <c r="A6640" s="11">
        <v>1177</v>
      </c>
      <c r="B6640" s="11">
        <v>91</v>
      </c>
      <c r="C6640" t="s">
        <v>6301</v>
      </c>
      <c r="D6640" s="11" t="s">
        <v>5728</v>
      </c>
      <c r="E6640" t="s">
        <v>3411</v>
      </c>
    </row>
    <row r="6641" spans="1:5">
      <c r="A6641" s="11">
        <v>51</v>
      </c>
      <c r="B6641" s="11">
        <v>1373</v>
      </c>
      <c r="C6641" t="s">
        <v>8964</v>
      </c>
      <c r="D6641" s="11" t="s">
        <v>8965</v>
      </c>
      <c r="E6641" t="s">
        <v>128</v>
      </c>
    </row>
    <row r="6642" spans="1:5">
      <c r="A6642" s="11">
        <v>219</v>
      </c>
      <c r="B6642" s="11">
        <v>561</v>
      </c>
      <c r="C6642" t="s">
        <v>6302</v>
      </c>
      <c r="D6642" s="11" t="s">
        <v>5141</v>
      </c>
      <c r="E6642" t="s">
        <v>128</v>
      </c>
    </row>
    <row r="6643" spans="1:5">
      <c r="A6643" s="11">
        <v>285</v>
      </c>
      <c r="B6643" s="11">
        <v>473</v>
      </c>
      <c r="C6643" t="s">
        <v>368</v>
      </c>
      <c r="D6643" s="11" t="s">
        <v>548</v>
      </c>
      <c r="E6643" t="s">
        <v>997</v>
      </c>
    </row>
    <row r="6644" spans="1:5">
      <c r="A6644" s="11">
        <v>2954</v>
      </c>
      <c r="B6644" s="11">
        <v>0</v>
      </c>
      <c r="C6644" t="s">
        <v>12582</v>
      </c>
      <c r="D6644" s="11" t="s">
        <v>10117</v>
      </c>
      <c r="E6644" t="s">
        <v>149</v>
      </c>
    </row>
    <row r="6645" spans="1:5">
      <c r="A6645" s="11">
        <v>554</v>
      </c>
      <c r="B6645" s="11">
        <v>254</v>
      </c>
      <c r="C6645" t="s">
        <v>12583</v>
      </c>
      <c r="D6645" s="11" t="s">
        <v>12584</v>
      </c>
      <c r="E6645" t="s">
        <v>2489</v>
      </c>
    </row>
    <row r="6646" spans="1:5">
      <c r="A6646" s="11">
        <v>2954</v>
      </c>
      <c r="B6646" s="11">
        <v>0</v>
      </c>
      <c r="C6646" t="s">
        <v>12585</v>
      </c>
      <c r="D6646" s="11" t="s">
        <v>12419</v>
      </c>
      <c r="E6646" t="s">
        <v>169</v>
      </c>
    </row>
    <row r="6647" spans="1:5">
      <c r="A6647" s="11">
        <v>2373</v>
      </c>
      <c r="B6647" s="11">
        <v>8</v>
      </c>
      <c r="C6647" t="s">
        <v>6303</v>
      </c>
      <c r="D6647" s="11" t="s">
        <v>2597</v>
      </c>
      <c r="E6647" t="s">
        <v>122</v>
      </c>
    </row>
    <row r="6648" spans="1:5">
      <c r="A6648" s="11">
        <v>1532</v>
      </c>
      <c r="B6648" s="11">
        <v>54</v>
      </c>
      <c r="C6648" t="s">
        <v>6304</v>
      </c>
      <c r="D6648" s="11" t="s">
        <v>4714</v>
      </c>
      <c r="E6648" t="s">
        <v>142</v>
      </c>
    </row>
    <row r="6649" spans="1:5">
      <c r="A6649" s="11">
        <v>223</v>
      </c>
      <c r="B6649" s="11">
        <v>556</v>
      </c>
      <c r="C6649" t="s">
        <v>1005</v>
      </c>
      <c r="D6649" s="11" t="s">
        <v>453</v>
      </c>
      <c r="E6649" t="s">
        <v>150</v>
      </c>
    </row>
    <row r="6650" spans="1:5">
      <c r="A6650" s="11">
        <v>747</v>
      </c>
      <c r="B6650" s="11">
        <v>182</v>
      </c>
      <c r="C6650" t="s">
        <v>6305</v>
      </c>
      <c r="D6650" s="11" t="s">
        <v>6306</v>
      </c>
      <c r="E6650" t="s">
        <v>1859</v>
      </c>
    </row>
    <row r="6651" spans="1:5">
      <c r="A6651" s="11">
        <v>1243</v>
      </c>
      <c r="B6651" s="11">
        <v>83</v>
      </c>
      <c r="C6651" t="s">
        <v>6307</v>
      </c>
      <c r="D6651" s="11" t="s">
        <v>3299</v>
      </c>
      <c r="E6651" t="s">
        <v>169</v>
      </c>
    </row>
    <row r="6652" spans="1:5">
      <c r="A6652" s="11">
        <v>2954</v>
      </c>
      <c r="B6652" s="11">
        <v>0</v>
      </c>
      <c r="C6652" t="s">
        <v>12586</v>
      </c>
      <c r="D6652" s="11" t="s">
        <v>7942</v>
      </c>
      <c r="E6652" t="s">
        <v>251</v>
      </c>
    </row>
    <row r="6653" spans="1:5">
      <c r="A6653" s="11">
        <v>658</v>
      </c>
      <c r="B6653" s="11">
        <v>215</v>
      </c>
      <c r="C6653" t="s">
        <v>6308</v>
      </c>
      <c r="D6653" s="11" t="s">
        <v>2343</v>
      </c>
      <c r="E6653" t="s">
        <v>124</v>
      </c>
    </row>
    <row r="6654" spans="1:5">
      <c r="A6654" s="11">
        <v>2954</v>
      </c>
      <c r="B6654" s="11">
        <v>0</v>
      </c>
      <c r="C6654" t="s">
        <v>12587</v>
      </c>
      <c r="D6654" s="11" t="s">
        <v>4841</v>
      </c>
      <c r="E6654" t="s">
        <v>1001</v>
      </c>
    </row>
    <row r="6655" spans="1:5">
      <c r="A6655" s="11">
        <v>967</v>
      </c>
      <c r="B6655" s="11">
        <v>125</v>
      </c>
      <c r="C6655" t="s">
        <v>6309</v>
      </c>
      <c r="D6655" s="11" t="s">
        <v>2524</v>
      </c>
      <c r="E6655" t="s">
        <v>127</v>
      </c>
    </row>
    <row r="6656" spans="1:5">
      <c r="A6656" s="11">
        <v>2954</v>
      </c>
      <c r="B6656" s="11">
        <v>0</v>
      </c>
      <c r="C6656" t="s">
        <v>8966</v>
      </c>
      <c r="D6656" s="11" t="s">
        <v>7387</v>
      </c>
      <c r="E6656" t="s">
        <v>935</v>
      </c>
    </row>
    <row r="6657" spans="1:5">
      <c r="A6657" s="11">
        <v>1946</v>
      </c>
      <c r="B6657" s="11">
        <v>24</v>
      </c>
      <c r="C6657" t="s">
        <v>12588</v>
      </c>
      <c r="D6657" s="11" t="s">
        <v>12266</v>
      </c>
      <c r="E6657" t="s">
        <v>996</v>
      </c>
    </row>
    <row r="6658" spans="1:5">
      <c r="A6658" s="11">
        <v>1266</v>
      </c>
      <c r="B6658" s="11">
        <v>80</v>
      </c>
      <c r="C6658" t="s">
        <v>12589</v>
      </c>
      <c r="D6658" s="11" t="s">
        <v>7192</v>
      </c>
      <c r="E6658" t="s">
        <v>952</v>
      </c>
    </row>
    <row r="6659" spans="1:5">
      <c r="A6659" s="11">
        <v>1434</v>
      </c>
      <c r="B6659" s="11">
        <v>63</v>
      </c>
      <c r="C6659" t="s">
        <v>6310</v>
      </c>
      <c r="D6659" s="11" t="s">
        <v>3075</v>
      </c>
      <c r="E6659" t="s">
        <v>757</v>
      </c>
    </row>
    <row r="6660" spans="1:5">
      <c r="A6660" s="11">
        <v>1061</v>
      </c>
      <c r="B6660" s="11">
        <v>108</v>
      </c>
      <c r="C6660" t="s">
        <v>6311</v>
      </c>
      <c r="D6660" s="11" t="s">
        <v>6312</v>
      </c>
      <c r="E6660" t="s">
        <v>130</v>
      </c>
    </row>
    <row r="6661" spans="1:5">
      <c r="A6661" s="11">
        <v>284</v>
      </c>
      <c r="B6661" s="11">
        <v>474</v>
      </c>
      <c r="C6661" t="s">
        <v>6313</v>
      </c>
      <c r="D6661" s="11" t="s">
        <v>2274</v>
      </c>
      <c r="E6661" t="s">
        <v>1183</v>
      </c>
    </row>
    <row r="6662" spans="1:5">
      <c r="A6662" s="11">
        <v>684</v>
      </c>
      <c r="B6662" s="11">
        <v>207</v>
      </c>
      <c r="C6662" t="s">
        <v>6314</v>
      </c>
      <c r="D6662" s="11" t="s">
        <v>2308</v>
      </c>
      <c r="E6662" t="s">
        <v>742</v>
      </c>
    </row>
    <row r="6663" spans="1:5">
      <c r="A6663" s="11">
        <v>2954</v>
      </c>
      <c r="B6663" s="11">
        <v>0</v>
      </c>
      <c r="C6663" t="s">
        <v>12590</v>
      </c>
      <c r="D6663" s="11" t="s">
        <v>4723</v>
      </c>
      <c r="E6663" t="s">
        <v>169</v>
      </c>
    </row>
    <row r="6664" spans="1:5">
      <c r="A6664" s="11">
        <v>1542</v>
      </c>
      <c r="B6664" s="11">
        <v>53</v>
      </c>
      <c r="C6664" t="s">
        <v>8967</v>
      </c>
      <c r="D6664" s="11" t="s">
        <v>2206</v>
      </c>
      <c r="E6664" t="s">
        <v>1532</v>
      </c>
    </row>
    <row r="6665" spans="1:5">
      <c r="A6665" s="11">
        <v>1963</v>
      </c>
      <c r="B6665" s="11">
        <v>23</v>
      </c>
      <c r="C6665" t="s">
        <v>12591</v>
      </c>
      <c r="D6665" s="11" t="s">
        <v>2115</v>
      </c>
      <c r="E6665" t="s">
        <v>758</v>
      </c>
    </row>
    <row r="6666" spans="1:5">
      <c r="A6666" s="11">
        <v>96</v>
      </c>
      <c r="B6666" s="11">
        <v>965</v>
      </c>
      <c r="C6666" t="s">
        <v>701</v>
      </c>
      <c r="D6666" s="11" t="s">
        <v>1460</v>
      </c>
      <c r="E6666" t="s">
        <v>123</v>
      </c>
    </row>
    <row r="6667" spans="1:5">
      <c r="A6667" s="11">
        <v>2472</v>
      </c>
      <c r="B6667" s="11">
        <v>6</v>
      </c>
      <c r="C6667" t="s">
        <v>12592</v>
      </c>
      <c r="D6667" s="11" t="s">
        <v>3832</v>
      </c>
      <c r="E6667" t="s">
        <v>751</v>
      </c>
    </row>
    <row r="6668" spans="1:5">
      <c r="A6668" s="11">
        <v>1491</v>
      </c>
      <c r="B6668" s="11">
        <v>58</v>
      </c>
      <c r="C6668" t="s">
        <v>6315</v>
      </c>
      <c r="D6668" s="11" t="s">
        <v>6316</v>
      </c>
      <c r="E6668" t="s">
        <v>122</v>
      </c>
    </row>
    <row r="6669" spans="1:5">
      <c r="A6669" s="11">
        <v>1859</v>
      </c>
      <c r="B6669" s="11">
        <v>29</v>
      </c>
      <c r="C6669" t="s">
        <v>12593</v>
      </c>
      <c r="D6669" s="11" t="s">
        <v>2661</v>
      </c>
      <c r="E6669" t="s">
        <v>144</v>
      </c>
    </row>
    <row r="6670" spans="1:5">
      <c r="A6670" s="11">
        <v>361</v>
      </c>
      <c r="B6670" s="11">
        <v>391</v>
      </c>
      <c r="C6670" t="s">
        <v>1461</v>
      </c>
      <c r="D6670" s="11" t="s">
        <v>10</v>
      </c>
      <c r="E6670" t="s">
        <v>128</v>
      </c>
    </row>
    <row r="6671" spans="1:5">
      <c r="A6671" s="11">
        <v>2954</v>
      </c>
      <c r="B6671" s="11">
        <v>0</v>
      </c>
      <c r="C6671" t="s">
        <v>6317</v>
      </c>
      <c r="D6671" s="11" t="s">
        <v>6318</v>
      </c>
      <c r="E6671" t="s">
        <v>128</v>
      </c>
    </row>
    <row r="6672" spans="1:5">
      <c r="A6672" s="11">
        <v>1679</v>
      </c>
      <c r="B6672" s="11">
        <v>42</v>
      </c>
      <c r="C6672" t="s">
        <v>6319</v>
      </c>
      <c r="D6672" s="11" t="s">
        <v>2519</v>
      </c>
      <c r="E6672" t="s">
        <v>997</v>
      </c>
    </row>
    <row r="6673" spans="1:5">
      <c r="A6673" s="11">
        <v>2262</v>
      </c>
      <c r="B6673" s="11">
        <v>11</v>
      </c>
      <c r="C6673" t="s">
        <v>12594</v>
      </c>
      <c r="D6673" s="11" t="s">
        <v>5127</v>
      </c>
      <c r="E6673" t="s">
        <v>8522</v>
      </c>
    </row>
    <row r="6674" spans="1:5">
      <c r="A6674" s="11">
        <v>2472</v>
      </c>
      <c r="B6674" s="11">
        <v>6</v>
      </c>
      <c r="C6674" t="s">
        <v>8968</v>
      </c>
      <c r="D6674" s="11" t="s">
        <v>8969</v>
      </c>
      <c r="E6674" t="s">
        <v>145</v>
      </c>
    </row>
    <row r="6675" spans="1:5">
      <c r="A6675" s="11">
        <v>111</v>
      </c>
      <c r="B6675" s="11">
        <v>904</v>
      </c>
      <c r="C6675" t="s">
        <v>6320</v>
      </c>
      <c r="D6675" s="11" t="s">
        <v>4528</v>
      </c>
      <c r="E6675" t="s">
        <v>130</v>
      </c>
    </row>
    <row r="6676" spans="1:5">
      <c r="A6676" s="11">
        <v>2954</v>
      </c>
      <c r="B6676" s="11">
        <v>0</v>
      </c>
      <c r="C6676" t="s">
        <v>12595</v>
      </c>
      <c r="D6676" s="11" t="s">
        <v>12596</v>
      </c>
      <c r="E6676" t="s">
        <v>126</v>
      </c>
    </row>
    <row r="6677" spans="1:5">
      <c r="A6677" s="11">
        <v>2172</v>
      </c>
      <c r="B6677" s="11">
        <v>14</v>
      </c>
      <c r="C6677" t="s">
        <v>6322</v>
      </c>
      <c r="D6677" s="11" t="s">
        <v>8206</v>
      </c>
      <c r="E6677" t="s">
        <v>743</v>
      </c>
    </row>
    <row r="6678" spans="1:5">
      <c r="A6678" s="11">
        <v>496</v>
      </c>
      <c r="B6678" s="11">
        <v>288</v>
      </c>
      <c r="C6678" t="s">
        <v>6323</v>
      </c>
      <c r="D6678" s="11" t="s">
        <v>6016</v>
      </c>
      <c r="E6678" t="s">
        <v>754</v>
      </c>
    </row>
    <row r="6679" spans="1:5">
      <c r="A6679" s="11">
        <v>2203</v>
      </c>
      <c r="B6679" s="11">
        <v>13</v>
      </c>
      <c r="C6679" t="s">
        <v>12597</v>
      </c>
      <c r="D6679" s="11" t="s">
        <v>10810</v>
      </c>
      <c r="E6679" t="s">
        <v>8348</v>
      </c>
    </row>
    <row r="6680" spans="1:5">
      <c r="A6680" s="11">
        <v>2954</v>
      </c>
      <c r="B6680" s="11">
        <v>0</v>
      </c>
      <c r="C6680" t="s">
        <v>12598</v>
      </c>
      <c r="D6680" s="11" t="s">
        <v>4452</v>
      </c>
      <c r="E6680" t="s">
        <v>149</v>
      </c>
    </row>
    <row r="6681" spans="1:5">
      <c r="A6681" s="11">
        <v>474</v>
      </c>
      <c r="B6681" s="11">
        <v>299</v>
      </c>
      <c r="C6681" t="s">
        <v>12599</v>
      </c>
      <c r="D6681" s="11" t="s">
        <v>1211</v>
      </c>
      <c r="E6681" t="s">
        <v>288</v>
      </c>
    </row>
    <row r="6682" spans="1:5">
      <c r="A6682" s="11">
        <v>1787</v>
      </c>
      <c r="B6682" s="11">
        <v>33</v>
      </c>
      <c r="C6682" t="s">
        <v>6324</v>
      </c>
      <c r="D6682" s="11" t="s">
        <v>5936</v>
      </c>
      <c r="E6682" t="s">
        <v>128</v>
      </c>
    </row>
    <row r="6683" spans="1:5">
      <c r="A6683" s="11">
        <v>2028</v>
      </c>
      <c r="B6683" s="11">
        <v>20</v>
      </c>
      <c r="C6683" t="s">
        <v>6325</v>
      </c>
      <c r="D6683" s="11" t="s">
        <v>6143</v>
      </c>
      <c r="E6683" t="s">
        <v>845</v>
      </c>
    </row>
    <row r="6684" spans="1:5">
      <c r="A6684" s="11">
        <v>2954</v>
      </c>
      <c r="B6684" s="11">
        <v>0</v>
      </c>
      <c r="C6684" t="s">
        <v>12600</v>
      </c>
      <c r="D6684" s="11" t="s">
        <v>3518</v>
      </c>
      <c r="E6684" t="s">
        <v>1131</v>
      </c>
    </row>
    <row r="6685" spans="1:5">
      <c r="A6685" s="11">
        <v>2954</v>
      </c>
      <c r="B6685" s="11">
        <v>0</v>
      </c>
      <c r="C6685" t="s">
        <v>12601</v>
      </c>
      <c r="D6685" s="11" t="s">
        <v>3138</v>
      </c>
      <c r="E6685" t="s">
        <v>142</v>
      </c>
    </row>
    <row r="6686" spans="1:5">
      <c r="A6686" s="11">
        <v>2954</v>
      </c>
      <c r="B6686" s="11">
        <v>0</v>
      </c>
      <c r="C6686" t="s">
        <v>8970</v>
      </c>
      <c r="D6686" s="11" t="s">
        <v>6418</v>
      </c>
      <c r="E6686" t="s">
        <v>997</v>
      </c>
    </row>
    <row r="6687" spans="1:5">
      <c r="A6687" s="11">
        <v>107</v>
      </c>
      <c r="B6687" s="11">
        <v>923</v>
      </c>
      <c r="C6687" t="s">
        <v>6326</v>
      </c>
      <c r="D6687" s="11" t="s">
        <v>4201</v>
      </c>
      <c r="E6687" t="s">
        <v>1002</v>
      </c>
    </row>
    <row r="6688" spans="1:5">
      <c r="A6688" s="11">
        <v>1532</v>
      </c>
      <c r="B6688" s="11">
        <v>54</v>
      </c>
      <c r="C6688" t="s">
        <v>12602</v>
      </c>
      <c r="D6688" s="11" t="s">
        <v>6327</v>
      </c>
      <c r="E6688" t="s">
        <v>412</v>
      </c>
    </row>
    <row r="6689" spans="1:5">
      <c r="A6689" s="11">
        <v>1284</v>
      </c>
      <c r="B6689" s="11">
        <v>78</v>
      </c>
      <c r="C6689" t="s">
        <v>6328</v>
      </c>
      <c r="D6689" s="11" t="s">
        <v>6329</v>
      </c>
      <c r="E6689" t="s">
        <v>937</v>
      </c>
    </row>
    <row r="6690" spans="1:5">
      <c r="A6690" s="11">
        <v>2954</v>
      </c>
      <c r="B6690" s="11">
        <v>0</v>
      </c>
      <c r="C6690" t="s">
        <v>8971</v>
      </c>
      <c r="D6690" s="11" t="s">
        <v>5026</v>
      </c>
      <c r="E6690" t="s">
        <v>267</v>
      </c>
    </row>
    <row r="6691" spans="1:5">
      <c r="A6691" s="11">
        <v>959</v>
      </c>
      <c r="B6691" s="11">
        <v>127</v>
      </c>
      <c r="C6691" t="s">
        <v>6330</v>
      </c>
      <c r="D6691" s="11" t="s">
        <v>6306</v>
      </c>
      <c r="E6691" t="s">
        <v>122</v>
      </c>
    </row>
    <row r="6692" spans="1:5">
      <c r="A6692" s="11">
        <v>2954</v>
      </c>
      <c r="B6692" s="11">
        <v>0</v>
      </c>
      <c r="C6692" t="s">
        <v>12603</v>
      </c>
      <c r="D6692" s="11" t="s">
        <v>8922</v>
      </c>
      <c r="E6692" t="s">
        <v>757</v>
      </c>
    </row>
    <row r="6693" spans="1:5">
      <c r="A6693" s="11">
        <v>2148</v>
      </c>
      <c r="B6693" s="11">
        <v>15</v>
      </c>
      <c r="C6693" t="s">
        <v>12604</v>
      </c>
      <c r="D6693" s="11" t="s">
        <v>10252</v>
      </c>
      <c r="E6693" t="s">
        <v>1646</v>
      </c>
    </row>
    <row r="6694" spans="1:5">
      <c r="A6694" s="11">
        <v>2094</v>
      </c>
      <c r="B6694" s="11">
        <v>17</v>
      </c>
      <c r="C6694" t="s">
        <v>8972</v>
      </c>
      <c r="D6694" s="11" t="s">
        <v>3107</v>
      </c>
      <c r="E6694" t="s">
        <v>130</v>
      </c>
    </row>
    <row r="6695" spans="1:5">
      <c r="A6695" s="11">
        <v>1207</v>
      </c>
      <c r="B6695" s="11">
        <v>88</v>
      </c>
      <c r="C6695" t="s">
        <v>6331</v>
      </c>
      <c r="D6695" s="11" t="s">
        <v>4750</v>
      </c>
      <c r="E6695" t="s">
        <v>1285</v>
      </c>
    </row>
    <row r="6696" spans="1:5">
      <c r="A6696" s="11">
        <v>2954</v>
      </c>
      <c r="B6696" s="11">
        <v>0</v>
      </c>
      <c r="C6696" t="s">
        <v>12605</v>
      </c>
      <c r="D6696" s="11" t="s">
        <v>7925</v>
      </c>
      <c r="E6696" t="s">
        <v>142</v>
      </c>
    </row>
    <row r="6697" spans="1:5">
      <c r="A6697" s="11">
        <v>2262</v>
      </c>
      <c r="B6697" s="11">
        <v>11</v>
      </c>
      <c r="C6697" t="s">
        <v>8973</v>
      </c>
      <c r="D6697" s="11" t="s">
        <v>2250</v>
      </c>
      <c r="E6697" t="s">
        <v>222</v>
      </c>
    </row>
    <row r="6698" spans="1:5">
      <c r="A6698" s="11">
        <v>2318</v>
      </c>
      <c r="B6698" s="11">
        <v>9</v>
      </c>
      <c r="C6698" t="s">
        <v>6332</v>
      </c>
      <c r="D6698" s="11" t="s">
        <v>5728</v>
      </c>
      <c r="E6698" t="s">
        <v>128</v>
      </c>
    </row>
    <row r="6699" spans="1:5">
      <c r="A6699" s="11">
        <v>872</v>
      </c>
      <c r="B6699" s="11">
        <v>145</v>
      </c>
      <c r="C6699" t="s">
        <v>6333</v>
      </c>
      <c r="D6699" s="11" t="s">
        <v>3391</v>
      </c>
      <c r="E6699" t="s">
        <v>1066</v>
      </c>
    </row>
    <row r="6700" spans="1:5">
      <c r="A6700" s="11">
        <v>1927</v>
      </c>
      <c r="B6700" s="11">
        <v>25</v>
      </c>
      <c r="C6700" t="s">
        <v>12606</v>
      </c>
      <c r="D6700" s="11" t="s">
        <v>4193</v>
      </c>
      <c r="E6700" t="s">
        <v>6431</v>
      </c>
    </row>
    <row r="6701" spans="1:5">
      <c r="A6701" s="11">
        <v>2856</v>
      </c>
      <c r="B6701" s="11">
        <v>1</v>
      </c>
      <c r="C6701" t="s">
        <v>6334</v>
      </c>
      <c r="D6701" s="11" t="s">
        <v>5139</v>
      </c>
      <c r="E6701" t="s">
        <v>1262</v>
      </c>
    </row>
    <row r="6702" spans="1:5">
      <c r="A6702" s="11">
        <v>277</v>
      </c>
      <c r="B6702" s="11">
        <v>480</v>
      </c>
      <c r="C6702" t="s">
        <v>12607</v>
      </c>
      <c r="D6702" s="11" t="s">
        <v>12608</v>
      </c>
      <c r="E6702" t="s">
        <v>764</v>
      </c>
    </row>
    <row r="6703" spans="1:5">
      <c r="A6703" s="11">
        <v>1266</v>
      </c>
      <c r="B6703" s="11">
        <v>80</v>
      </c>
      <c r="C6703" t="s">
        <v>6335</v>
      </c>
      <c r="D6703" s="11" t="s">
        <v>2333</v>
      </c>
      <c r="E6703" t="s">
        <v>123</v>
      </c>
    </row>
    <row r="6704" spans="1:5">
      <c r="A6704" s="11">
        <v>1510</v>
      </c>
      <c r="B6704" s="11">
        <v>56</v>
      </c>
      <c r="C6704" t="s">
        <v>8974</v>
      </c>
      <c r="D6704" s="11" t="s">
        <v>8975</v>
      </c>
      <c r="E6704" t="s">
        <v>1023</v>
      </c>
    </row>
    <row r="6705" spans="1:5">
      <c r="A6705" s="11">
        <v>2121</v>
      </c>
      <c r="B6705" s="11">
        <v>16</v>
      </c>
      <c r="C6705" t="s">
        <v>8974</v>
      </c>
      <c r="D6705" s="11" t="s">
        <v>2641</v>
      </c>
      <c r="E6705" t="s">
        <v>130</v>
      </c>
    </row>
    <row r="6706" spans="1:5">
      <c r="A6706" s="11">
        <v>2954</v>
      </c>
      <c r="B6706" s="11">
        <v>0</v>
      </c>
      <c r="C6706" t="s">
        <v>8974</v>
      </c>
      <c r="D6706" s="11" t="s">
        <v>12609</v>
      </c>
      <c r="E6706" t="s">
        <v>238</v>
      </c>
    </row>
    <row r="6707" spans="1:5">
      <c r="A6707" s="11">
        <v>1569</v>
      </c>
      <c r="B6707" s="11">
        <v>51</v>
      </c>
      <c r="C6707" t="s">
        <v>12610</v>
      </c>
      <c r="D6707" s="11" t="s">
        <v>2663</v>
      </c>
      <c r="E6707" t="s">
        <v>166</v>
      </c>
    </row>
    <row r="6708" spans="1:5">
      <c r="A6708" s="11">
        <v>1814</v>
      </c>
      <c r="B6708" s="11">
        <v>32</v>
      </c>
      <c r="C6708" t="s">
        <v>6336</v>
      </c>
      <c r="D6708" s="11" t="s">
        <v>6896</v>
      </c>
      <c r="E6708" t="s">
        <v>739</v>
      </c>
    </row>
    <row r="6709" spans="1:5">
      <c r="A6709" s="11">
        <v>2954</v>
      </c>
      <c r="B6709" s="11">
        <v>0</v>
      </c>
      <c r="C6709" t="s">
        <v>6336</v>
      </c>
      <c r="D6709" s="11" t="s">
        <v>3931</v>
      </c>
      <c r="E6709" t="s">
        <v>2863</v>
      </c>
    </row>
    <row r="6710" spans="1:5">
      <c r="A6710" s="11">
        <v>367</v>
      </c>
      <c r="B6710" s="11">
        <v>381</v>
      </c>
      <c r="C6710" t="s">
        <v>6337</v>
      </c>
      <c r="D6710" s="11" t="s">
        <v>3086</v>
      </c>
      <c r="E6710" t="s">
        <v>742</v>
      </c>
    </row>
    <row r="6711" spans="1:5">
      <c r="A6711" s="11">
        <v>2856</v>
      </c>
      <c r="B6711" s="11">
        <v>1</v>
      </c>
      <c r="C6711" t="s">
        <v>1760</v>
      </c>
      <c r="D6711" s="11" t="s">
        <v>4506</v>
      </c>
      <c r="E6711" t="s">
        <v>271</v>
      </c>
    </row>
    <row r="6712" spans="1:5">
      <c r="A6712" s="11">
        <v>1699</v>
      </c>
      <c r="B6712" s="11">
        <v>41</v>
      </c>
      <c r="C6712" t="s">
        <v>6338</v>
      </c>
      <c r="D6712" s="11" t="s">
        <v>2615</v>
      </c>
      <c r="E6712" t="s">
        <v>194</v>
      </c>
    </row>
    <row r="6713" spans="1:5">
      <c r="A6713" s="11">
        <v>2049</v>
      </c>
      <c r="B6713" s="11">
        <v>19</v>
      </c>
      <c r="C6713" t="s">
        <v>6338</v>
      </c>
      <c r="D6713" s="11" t="s">
        <v>2802</v>
      </c>
      <c r="E6713" t="s">
        <v>238</v>
      </c>
    </row>
    <row r="6714" spans="1:5">
      <c r="A6714" s="11">
        <v>1266</v>
      </c>
      <c r="B6714" s="11">
        <v>80</v>
      </c>
      <c r="C6714" t="s">
        <v>6339</v>
      </c>
      <c r="D6714" s="11" t="s">
        <v>4429</v>
      </c>
      <c r="E6714" t="s">
        <v>1467</v>
      </c>
    </row>
    <row r="6715" spans="1:5">
      <c r="A6715" s="11">
        <v>436</v>
      </c>
      <c r="B6715" s="11">
        <v>324</v>
      </c>
      <c r="C6715" t="s">
        <v>8976</v>
      </c>
      <c r="D6715" s="11" t="s">
        <v>6203</v>
      </c>
      <c r="E6715" t="s">
        <v>169</v>
      </c>
    </row>
    <row r="6716" spans="1:5">
      <c r="A6716" s="11">
        <v>201</v>
      </c>
      <c r="B6716" s="11">
        <v>608</v>
      </c>
      <c r="C6716" t="s">
        <v>370</v>
      </c>
      <c r="D6716" s="11" t="s">
        <v>891</v>
      </c>
      <c r="E6716" t="s">
        <v>122</v>
      </c>
    </row>
    <row r="6717" spans="1:5">
      <c r="A6717" s="11">
        <v>2172</v>
      </c>
      <c r="B6717" s="11">
        <v>14</v>
      </c>
      <c r="C6717" t="s">
        <v>12611</v>
      </c>
      <c r="D6717" s="11" t="s">
        <v>9844</v>
      </c>
      <c r="E6717" t="s">
        <v>149</v>
      </c>
    </row>
    <row r="6718" spans="1:5">
      <c r="A6718" s="11">
        <v>2421</v>
      </c>
      <c r="B6718" s="11">
        <v>7</v>
      </c>
      <c r="C6718" t="s">
        <v>12612</v>
      </c>
      <c r="D6718" s="11" t="s">
        <v>2124</v>
      </c>
      <c r="E6718" t="s">
        <v>1990</v>
      </c>
    </row>
    <row r="6719" spans="1:5">
      <c r="A6719" s="11">
        <v>1946</v>
      </c>
      <c r="B6719" s="11">
        <v>24</v>
      </c>
      <c r="C6719" t="s">
        <v>8977</v>
      </c>
      <c r="D6719" s="11" t="s">
        <v>2770</v>
      </c>
      <c r="E6719" t="s">
        <v>1880</v>
      </c>
    </row>
    <row r="6720" spans="1:5">
      <c r="A6720" s="11">
        <v>2172</v>
      </c>
      <c r="B6720" s="11">
        <v>14</v>
      </c>
      <c r="C6720" t="s">
        <v>6340</v>
      </c>
      <c r="D6720" s="11" t="s">
        <v>2191</v>
      </c>
      <c r="E6720" t="s">
        <v>997</v>
      </c>
    </row>
    <row r="6721" spans="1:5">
      <c r="A6721" s="11">
        <v>1162</v>
      </c>
      <c r="B6721" s="11">
        <v>92</v>
      </c>
      <c r="C6721" t="s">
        <v>12613</v>
      </c>
      <c r="D6721" s="11" t="s">
        <v>12421</v>
      </c>
      <c r="E6721" t="s">
        <v>222</v>
      </c>
    </row>
    <row r="6722" spans="1:5">
      <c r="A6722" s="11">
        <v>2954</v>
      </c>
      <c r="B6722" s="11">
        <v>0</v>
      </c>
      <c r="C6722" t="s">
        <v>12614</v>
      </c>
      <c r="D6722" s="11" t="s">
        <v>4459</v>
      </c>
      <c r="E6722" t="s">
        <v>271</v>
      </c>
    </row>
    <row r="6723" spans="1:5">
      <c r="A6723" s="11">
        <v>2373</v>
      </c>
      <c r="B6723" s="11">
        <v>8</v>
      </c>
      <c r="C6723" t="s">
        <v>6341</v>
      </c>
      <c r="D6723" s="11" t="s">
        <v>3947</v>
      </c>
      <c r="E6723" t="s">
        <v>140</v>
      </c>
    </row>
    <row r="6724" spans="1:5">
      <c r="A6724" s="11">
        <v>2954</v>
      </c>
      <c r="B6724" s="11">
        <v>0</v>
      </c>
      <c r="C6724" t="s">
        <v>12615</v>
      </c>
      <c r="D6724" s="11" t="s">
        <v>9967</v>
      </c>
      <c r="E6724" t="s">
        <v>769</v>
      </c>
    </row>
    <row r="6725" spans="1:5">
      <c r="A6725" s="11">
        <v>2954</v>
      </c>
      <c r="B6725" s="11">
        <v>0</v>
      </c>
      <c r="C6725" t="s">
        <v>8978</v>
      </c>
      <c r="D6725" s="11" t="s">
        <v>6834</v>
      </c>
      <c r="E6725" t="s">
        <v>8</v>
      </c>
    </row>
    <row r="6726" spans="1:5">
      <c r="A6726" s="11">
        <v>2954</v>
      </c>
      <c r="B6726" s="11">
        <v>0</v>
      </c>
      <c r="C6726" t="s">
        <v>12616</v>
      </c>
      <c r="D6726" s="11" t="s">
        <v>3441</v>
      </c>
      <c r="E6726" t="s">
        <v>646</v>
      </c>
    </row>
    <row r="6727" spans="1:5">
      <c r="A6727" s="11">
        <v>3</v>
      </c>
      <c r="B6727" s="11">
        <v>1810</v>
      </c>
      <c r="C6727" t="s">
        <v>371</v>
      </c>
      <c r="D6727" s="11" t="s">
        <v>372</v>
      </c>
      <c r="E6727" t="s">
        <v>1263</v>
      </c>
    </row>
    <row r="6728" spans="1:5">
      <c r="A6728" s="11">
        <v>317</v>
      </c>
      <c r="B6728" s="11">
        <v>441</v>
      </c>
      <c r="C6728" t="s">
        <v>6342</v>
      </c>
      <c r="D6728" s="11" t="s">
        <v>5720</v>
      </c>
      <c r="E6728" t="s">
        <v>997</v>
      </c>
    </row>
    <row r="6729" spans="1:5">
      <c r="A6729" s="11">
        <v>468</v>
      </c>
      <c r="B6729" s="11">
        <v>304</v>
      </c>
      <c r="C6729" t="s">
        <v>1901</v>
      </c>
      <c r="D6729" s="11" t="s">
        <v>1583</v>
      </c>
      <c r="E6729" t="s">
        <v>6343</v>
      </c>
    </row>
    <row r="6730" spans="1:5">
      <c r="A6730" s="11">
        <v>842</v>
      </c>
      <c r="B6730" s="11">
        <v>153</v>
      </c>
      <c r="C6730" t="s">
        <v>6344</v>
      </c>
      <c r="D6730" s="11" t="s">
        <v>3423</v>
      </c>
      <c r="E6730" t="s">
        <v>130</v>
      </c>
    </row>
    <row r="6731" spans="1:5">
      <c r="A6731" s="11">
        <v>711</v>
      </c>
      <c r="B6731" s="11">
        <v>194</v>
      </c>
      <c r="C6731" t="s">
        <v>6345</v>
      </c>
      <c r="D6731" s="11" t="s">
        <v>6346</v>
      </c>
      <c r="E6731" t="s">
        <v>1268</v>
      </c>
    </row>
    <row r="6732" spans="1:5">
      <c r="A6732" s="11">
        <v>2954</v>
      </c>
      <c r="B6732" s="11">
        <v>0</v>
      </c>
      <c r="C6732" t="s">
        <v>12617</v>
      </c>
      <c r="D6732" s="11" t="s">
        <v>2988</v>
      </c>
      <c r="E6732" t="s">
        <v>2028</v>
      </c>
    </row>
    <row r="6733" spans="1:5">
      <c r="A6733" s="11">
        <v>2536</v>
      </c>
      <c r="B6733" s="11">
        <v>5</v>
      </c>
      <c r="C6733" t="s">
        <v>8979</v>
      </c>
      <c r="D6733" s="11" t="s">
        <v>5244</v>
      </c>
      <c r="E6733" t="s">
        <v>449</v>
      </c>
    </row>
    <row r="6734" spans="1:5">
      <c r="A6734" s="11">
        <v>854</v>
      </c>
      <c r="B6734" s="11">
        <v>149</v>
      </c>
      <c r="C6734" t="s">
        <v>6347</v>
      </c>
      <c r="D6734" s="11" t="s">
        <v>6348</v>
      </c>
      <c r="E6734" t="s">
        <v>130</v>
      </c>
    </row>
    <row r="6735" spans="1:5">
      <c r="A6735" s="11">
        <v>204</v>
      </c>
      <c r="B6735" s="11">
        <v>602</v>
      </c>
      <c r="C6735" t="s">
        <v>374</v>
      </c>
      <c r="D6735" s="11" t="s">
        <v>949</v>
      </c>
      <c r="E6735" t="s">
        <v>744</v>
      </c>
    </row>
    <row r="6736" spans="1:5">
      <c r="A6736" s="11">
        <v>1589</v>
      </c>
      <c r="B6736" s="11">
        <v>49</v>
      </c>
      <c r="C6736" t="s">
        <v>6349</v>
      </c>
      <c r="D6736" s="11" t="s">
        <v>5671</v>
      </c>
      <c r="E6736" t="s">
        <v>130</v>
      </c>
    </row>
    <row r="6737" spans="1:5">
      <c r="A6737" s="11">
        <v>2172</v>
      </c>
      <c r="B6737" s="11">
        <v>14</v>
      </c>
      <c r="C6737" t="s">
        <v>12618</v>
      </c>
      <c r="D6737" s="11" t="s">
        <v>7859</v>
      </c>
      <c r="E6737" t="s">
        <v>238</v>
      </c>
    </row>
    <row r="6738" spans="1:5">
      <c r="A6738" s="11">
        <v>2236</v>
      </c>
      <c r="B6738" s="11">
        <v>12</v>
      </c>
      <c r="C6738" t="s">
        <v>6350</v>
      </c>
      <c r="D6738" s="11" t="s">
        <v>2956</v>
      </c>
      <c r="E6738" t="s">
        <v>1001</v>
      </c>
    </row>
    <row r="6739" spans="1:5">
      <c r="A6739" s="11">
        <v>1296</v>
      </c>
      <c r="B6739" s="11">
        <v>77</v>
      </c>
      <c r="C6739" t="s">
        <v>6351</v>
      </c>
      <c r="D6739" s="11" t="s">
        <v>4997</v>
      </c>
      <c r="E6739" t="s">
        <v>743</v>
      </c>
    </row>
    <row r="6740" spans="1:5">
      <c r="A6740" s="11">
        <v>232</v>
      </c>
      <c r="B6740" s="11">
        <v>542</v>
      </c>
      <c r="C6740" t="s">
        <v>6352</v>
      </c>
      <c r="D6740" s="11" t="s">
        <v>1919</v>
      </c>
      <c r="E6740" t="s">
        <v>123</v>
      </c>
    </row>
    <row r="6741" spans="1:5">
      <c r="A6741" s="11">
        <v>268</v>
      </c>
      <c r="B6741" s="11">
        <v>493</v>
      </c>
      <c r="C6741" t="s">
        <v>1761</v>
      </c>
      <c r="D6741" s="11" t="s">
        <v>927</v>
      </c>
      <c r="E6741" t="s">
        <v>139</v>
      </c>
    </row>
    <row r="6742" spans="1:5">
      <c r="A6742" s="11">
        <v>2121</v>
      </c>
      <c r="B6742" s="11">
        <v>16</v>
      </c>
      <c r="C6742" t="s">
        <v>8980</v>
      </c>
      <c r="D6742" s="11" t="s">
        <v>2799</v>
      </c>
      <c r="E6742" t="s">
        <v>6356</v>
      </c>
    </row>
    <row r="6743" spans="1:5">
      <c r="A6743" s="11">
        <v>511</v>
      </c>
      <c r="B6743" s="11">
        <v>283</v>
      </c>
      <c r="C6743" t="s">
        <v>6354</v>
      </c>
      <c r="D6743" s="11" t="s">
        <v>2811</v>
      </c>
      <c r="E6743" t="s">
        <v>767</v>
      </c>
    </row>
    <row r="6744" spans="1:5">
      <c r="A6744" s="11">
        <v>2172</v>
      </c>
      <c r="B6744" s="11">
        <v>14</v>
      </c>
      <c r="C6744" t="s">
        <v>6355</v>
      </c>
      <c r="D6744" s="11" t="s">
        <v>12619</v>
      </c>
      <c r="E6744" t="s">
        <v>6178</v>
      </c>
    </row>
    <row r="6745" spans="1:5">
      <c r="A6745" s="11">
        <v>2954</v>
      </c>
      <c r="B6745" s="11">
        <v>0</v>
      </c>
      <c r="C6745" t="s">
        <v>6355</v>
      </c>
      <c r="D6745" s="11" t="s">
        <v>2799</v>
      </c>
      <c r="E6745" t="s">
        <v>6356</v>
      </c>
    </row>
    <row r="6746" spans="1:5">
      <c r="A6746" s="11">
        <v>336</v>
      </c>
      <c r="B6746" s="11">
        <v>419</v>
      </c>
      <c r="C6746" t="s">
        <v>6357</v>
      </c>
      <c r="D6746" s="11" t="s">
        <v>2804</v>
      </c>
      <c r="E6746" t="s">
        <v>122</v>
      </c>
    </row>
    <row r="6747" spans="1:5">
      <c r="A6747" s="11">
        <v>2954</v>
      </c>
      <c r="B6747" s="11">
        <v>0</v>
      </c>
      <c r="C6747" t="s">
        <v>12620</v>
      </c>
      <c r="D6747" s="11" t="s">
        <v>4872</v>
      </c>
      <c r="E6747" t="s">
        <v>1276</v>
      </c>
    </row>
    <row r="6748" spans="1:5">
      <c r="A6748" s="11">
        <v>561</v>
      </c>
      <c r="B6748" s="11">
        <v>252</v>
      </c>
      <c r="C6748" t="s">
        <v>6358</v>
      </c>
      <c r="D6748" s="11" t="s">
        <v>2523</v>
      </c>
      <c r="E6748" t="s">
        <v>122</v>
      </c>
    </row>
    <row r="6749" spans="1:5">
      <c r="A6749" s="11">
        <v>42</v>
      </c>
      <c r="B6749" s="11">
        <v>1502</v>
      </c>
      <c r="C6749" t="s">
        <v>375</v>
      </c>
      <c r="D6749" s="11" t="s">
        <v>1462</v>
      </c>
      <c r="E6749" t="s">
        <v>1263</v>
      </c>
    </row>
    <row r="6750" spans="1:5">
      <c r="A6750" s="11">
        <v>1090</v>
      </c>
      <c r="B6750" s="11">
        <v>103</v>
      </c>
      <c r="C6750" t="s">
        <v>12621</v>
      </c>
      <c r="D6750" s="11" t="s">
        <v>6359</v>
      </c>
      <c r="E6750" t="s">
        <v>10806</v>
      </c>
    </row>
    <row r="6751" spans="1:5">
      <c r="A6751" s="11">
        <v>549</v>
      </c>
      <c r="B6751" s="11">
        <v>257</v>
      </c>
      <c r="C6751" t="s">
        <v>6360</v>
      </c>
      <c r="D6751" s="11" t="s">
        <v>4945</v>
      </c>
      <c r="E6751" t="s">
        <v>996</v>
      </c>
    </row>
    <row r="6752" spans="1:5">
      <c r="A6752" s="11">
        <v>674</v>
      </c>
      <c r="B6752" s="11">
        <v>210</v>
      </c>
      <c r="C6752" t="s">
        <v>6361</v>
      </c>
      <c r="D6752" s="11" t="s">
        <v>2297</v>
      </c>
      <c r="E6752" t="s">
        <v>122</v>
      </c>
    </row>
    <row r="6753" spans="1:5">
      <c r="A6753" s="11">
        <v>2472</v>
      </c>
      <c r="B6753" s="11">
        <v>6</v>
      </c>
      <c r="C6753" t="s">
        <v>6362</v>
      </c>
      <c r="D6753" s="11" t="s">
        <v>6363</v>
      </c>
      <c r="E6753" t="s">
        <v>1355</v>
      </c>
    </row>
    <row r="6754" spans="1:5">
      <c r="A6754" s="11">
        <v>2954</v>
      </c>
      <c r="B6754" s="11">
        <v>0</v>
      </c>
      <c r="C6754" t="s">
        <v>8981</v>
      </c>
      <c r="D6754" s="11" t="s">
        <v>4466</v>
      </c>
      <c r="E6754" t="s">
        <v>1077</v>
      </c>
    </row>
    <row r="6755" spans="1:5">
      <c r="A6755" s="11">
        <v>276</v>
      </c>
      <c r="B6755" s="11">
        <v>481</v>
      </c>
      <c r="C6755" t="s">
        <v>12622</v>
      </c>
      <c r="D6755" s="11" t="s">
        <v>934</v>
      </c>
      <c r="E6755" t="s">
        <v>2329</v>
      </c>
    </row>
    <row r="6756" spans="1:5">
      <c r="A6756" s="11">
        <v>70</v>
      </c>
      <c r="B6756" s="11">
        <v>1131</v>
      </c>
      <c r="C6756" t="s">
        <v>1463</v>
      </c>
      <c r="D6756" s="11" t="s">
        <v>280</v>
      </c>
      <c r="E6756" t="s">
        <v>124</v>
      </c>
    </row>
    <row r="6757" spans="1:5">
      <c r="A6757" s="11">
        <v>900</v>
      </c>
      <c r="B6757" s="11">
        <v>138</v>
      </c>
      <c r="C6757" t="s">
        <v>6364</v>
      </c>
      <c r="D6757" s="11" t="s">
        <v>6365</v>
      </c>
      <c r="E6757" t="s">
        <v>128</v>
      </c>
    </row>
    <row r="6758" spans="1:5">
      <c r="A6758" s="11">
        <v>2954</v>
      </c>
      <c r="B6758" s="11">
        <v>0</v>
      </c>
      <c r="C6758" t="s">
        <v>12623</v>
      </c>
      <c r="D6758" s="11" t="s">
        <v>3144</v>
      </c>
      <c r="E6758" t="s">
        <v>1094</v>
      </c>
    </row>
    <row r="6759" spans="1:5">
      <c r="A6759" s="11">
        <v>1296</v>
      </c>
      <c r="B6759" s="11">
        <v>77</v>
      </c>
      <c r="C6759" t="s">
        <v>8982</v>
      </c>
      <c r="D6759" s="11" t="s">
        <v>2998</v>
      </c>
      <c r="E6759" t="s">
        <v>122</v>
      </c>
    </row>
    <row r="6760" spans="1:5">
      <c r="A6760" s="11">
        <v>2421</v>
      </c>
      <c r="B6760" s="11">
        <v>7</v>
      </c>
      <c r="C6760" t="s">
        <v>12624</v>
      </c>
      <c r="D6760" s="11" t="s">
        <v>3802</v>
      </c>
      <c r="E6760" t="s">
        <v>751</v>
      </c>
    </row>
    <row r="6761" spans="1:5">
      <c r="A6761" s="11">
        <v>2954</v>
      </c>
      <c r="B6761" s="11">
        <v>0</v>
      </c>
      <c r="C6761" t="s">
        <v>12625</v>
      </c>
      <c r="D6761" s="11" t="s">
        <v>12626</v>
      </c>
      <c r="E6761" t="s">
        <v>131</v>
      </c>
    </row>
    <row r="6762" spans="1:5">
      <c r="A6762" s="11">
        <v>443</v>
      </c>
      <c r="B6762" s="11">
        <v>320</v>
      </c>
      <c r="C6762" t="s">
        <v>6366</v>
      </c>
      <c r="D6762" s="11" t="s">
        <v>1030</v>
      </c>
      <c r="E6762" t="s">
        <v>747</v>
      </c>
    </row>
    <row r="6763" spans="1:5">
      <c r="A6763" s="11">
        <v>2954</v>
      </c>
      <c r="B6763" s="11">
        <v>0</v>
      </c>
      <c r="C6763" t="s">
        <v>6367</v>
      </c>
      <c r="D6763" s="11" t="s">
        <v>2559</v>
      </c>
      <c r="E6763" t="s">
        <v>145</v>
      </c>
    </row>
    <row r="6764" spans="1:5">
      <c r="A6764" s="11">
        <v>1038</v>
      </c>
      <c r="B6764" s="11">
        <v>112</v>
      </c>
      <c r="C6764" t="s">
        <v>6368</v>
      </c>
      <c r="D6764" s="11" t="s">
        <v>2374</v>
      </c>
      <c r="E6764" t="s">
        <v>122</v>
      </c>
    </row>
    <row r="6765" spans="1:5">
      <c r="A6765" s="11">
        <v>2289</v>
      </c>
      <c r="B6765" s="11">
        <v>10</v>
      </c>
      <c r="C6765" t="s">
        <v>6369</v>
      </c>
      <c r="D6765" s="11" t="s">
        <v>4783</v>
      </c>
      <c r="E6765" t="s">
        <v>138</v>
      </c>
    </row>
    <row r="6766" spans="1:5">
      <c r="A6766" s="11">
        <v>89</v>
      </c>
      <c r="B6766" s="11">
        <v>1030</v>
      </c>
      <c r="C6766" t="s">
        <v>6370</v>
      </c>
      <c r="D6766" s="11" t="s">
        <v>795</v>
      </c>
      <c r="E6766" t="s">
        <v>122</v>
      </c>
    </row>
    <row r="6767" spans="1:5">
      <c r="A6767" s="11">
        <v>1491</v>
      </c>
      <c r="B6767" s="11">
        <v>58</v>
      </c>
      <c r="C6767" t="s">
        <v>8983</v>
      </c>
      <c r="D6767" s="11" t="s">
        <v>6418</v>
      </c>
      <c r="E6767" t="s">
        <v>7635</v>
      </c>
    </row>
    <row r="6768" spans="1:5">
      <c r="A6768" s="11">
        <v>2613</v>
      </c>
      <c r="B6768" s="11">
        <v>4</v>
      </c>
      <c r="C6768" t="s">
        <v>12627</v>
      </c>
      <c r="D6768" s="11" t="s">
        <v>2464</v>
      </c>
      <c r="E6768" t="s">
        <v>1145</v>
      </c>
    </row>
    <row r="6769" spans="1:5">
      <c r="A6769" s="11">
        <v>2613</v>
      </c>
      <c r="B6769" s="11">
        <v>4</v>
      </c>
      <c r="C6769" t="s">
        <v>12628</v>
      </c>
      <c r="D6769" s="11" t="s">
        <v>2744</v>
      </c>
      <c r="E6769" t="s">
        <v>751</v>
      </c>
    </row>
    <row r="6770" spans="1:5">
      <c r="A6770" s="11">
        <v>1441</v>
      </c>
      <c r="B6770" s="11">
        <v>62</v>
      </c>
      <c r="C6770" t="s">
        <v>1762</v>
      </c>
      <c r="D6770" s="11" t="s">
        <v>1560</v>
      </c>
      <c r="E6770" t="s">
        <v>758</v>
      </c>
    </row>
    <row r="6771" spans="1:5">
      <c r="A6771" s="11">
        <v>2954</v>
      </c>
      <c r="B6771" s="11">
        <v>0</v>
      </c>
      <c r="C6771" t="s">
        <v>12629</v>
      </c>
      <c r="D6771" s="11" t="s">
        <v>12630</v>
      </c>
      <c r="E6771" t="s">
        <v>169</v>
      </c>
    </row>
    <row r="6772" spans="1:5">
      <c r="A6772" s="11">
        <v>1365</v>
      </c>
      <c r="B6772" s="11">
        <v>71</v>
      </c>
      <c r="C6772" t="s">
        <v>12631</v>
      </c>
      <c r="D6772" s="11" t="s">
        <v>12632</v>
      </c>
      <c r="E6772" t="s">
        <v>268</v>
      </c>
    </row>
    <row r="6773" spans="1:5">
      <c r="A6773" s="11">
        <v>2954</v>
      </c>
      <c r="B6773" s="11">
        <v>0</v>
      </c>
      <c r="C6773" t="s">
        <v>12633</v>
      </c>
      <c r="D6773" s="11" t="s">
        <v>3212</v>
      </c>
      <c r="E6773" t="s">
        <v>124</v>
      </c>
    </row>
    <row r="6774" spans="1:5">
      <c r="A6774" s="11">
        <v>1336</v>
      </c>
      <c r="B6774" s="11">
        <v>73</v>
      </c>
      <c r="C6774" t="s">
        <v>6371</v>
      </c>
      <c r="D6774" s="11" t="s">
        <v>6372</v>
      </c>
      <c r="E6774" t="s">
        <v>128</v>
      </c>
    </row>
    <row r="6775" spans="1:5">
      <c r="A6775" s="11">
        <v>1470</v>
      </c>
      <c r="B6775" s="11">
        <v>60</v>
      </c>
      <c r="C6775" t="s">
        <v>8984</v>
      </c>
      <c r="D6775" s="11" t="s">
        <v>8985</v>
      </c>
      <c r="E6775" t="s">
        <v>754</v>
      </c>
    </row>
    <row r="6776" spans="1:5">
      <c r="A6776" s="11">
        <v>1510</v>
      </c>
      <c r="B6776" s="11">
        <v>56</v>
      </c>
      <c r="C6776" t="s">
        <v>12634</v>
      </c>
      <c r="D6776" s="11" t="s">
        <v>3926</v>
      </c>
      <c r="E6776" t="s">
        <v>310</v>
      </c>
    </row>
    <row r="6777" spans="1:5">
      <c r="A6777" s="11">
        <v>2954</v>
      </c>
      <c r="B6777" s="11">
        <v>0</v>
      </c>
      <c r="C6777" t="s">
        <v>8986</v>
      </c>
      <c r="D6777" s="11" t="s">
        <v>8744</v>
      </c>
      <c r="E6777" t="s">
        <v>4199</v>
      </c>
    </row>
    <row r="6778" spans="1:5">
      <c r="A6778" s="11">
        <v>1716</v>
      </c>
      <c r="B6778" s="11">
        <v>40</v>
      </c>
      <c r="C6778" t="s">
        <v>12635</v>
      </c>
      <c r="D6778" s="11" t="s">
        <v>2552</v>
      </c>
      <c r="E6778" t="s">
        <v>1615</v>
      </c>
    </row>
    <row r="6779" spans="1:5">
      <c r="A6779" s="11">
        <v>797</v>
      </c>
      <c r="B6779" s="11">
        <v>164</v>
      </c>
      <c r="C6779" t="s">
        <v>6373</v>
      </c>
      <c r="D6779" s="11" t="s">
        <v>5371</v>
      </c>
      <c r="E6779" t="s">
        <v>814</v>
      </c>
    </row>
    <row r="6780" spans="1:5">
      <c r="A6780" s="11">
        <v>1859</v>
      </c>
      <c r="B6780" s="11">
        <v>29</v>
      </c>
      <c r="C6780" t="s">
        <v>6374</v>
      </c>
      <c r="D6780" s="11" t="s">
        <v>3992</v>
      </c>
      <c r="E6780" t="s">
        <v>202</v>
      </c>
    </row>
    <row r="6781" spans="1:5">
      <c r="A6781" s="11">
        <v>1346</v>
      </c>
      <c r="B6781" s="11">
        <v>72</v>
      </c>
      <c r="C6781" t="s">
        <v>6375</v>
      </c>
      <c r="D6781" s="11" t="s">
        <v>5391</v>
      </c>
      <c r="E6781" t="s">
        <v>128</v>
      </c>
    </row>
    <row r="6782" spans="1:5">
      <c r="A6782" s="11">
        <v>165</v>
      </c>
      <c r="B6782" s="11">
        <v>687</v>
      </c>
      <c r="C6782" t="s">
        <v>12636</v>
      </c>
      <c r="D6782" s="11" t="s">
        <v>22</v>
      </c>
      <c r="E6782" t="s">
        <v>138</v>
      </c>
    </row>
    <row r="6783" spans="1:5">
      <c r="A6783" s="11">
        <v>2753</v>
      </c>
      <c r="B6783" s="11">
        <v>2</v>
      </c>
      <c r="C6783" t="s">
        <v>12637</v>
      </c>
      <c r="D6783" s="11" t="s">
        <v>5530</v>
      </c>
      <c r="E6783" t="s">
        <v>2574</v>
      </c>
    </row>
    <row r="6784" spans="1:5">
      <c r="A6784" s="11">
        <v>69</v>
      </c>
      <c r="B6784" s="11">
        <v>1176</v>
      </c>
      <c r="C6784" t="s">
        <v>1465</v>
      </c>
      <c r="D6784" s="11" t="s">
        <v>1466</v>
      </c>
      <c r="E6784" t="s">
        <v>122</v>
      </c>
    </row>
    <row r="6785" spans="1:5">
      <c r="A6785" s="11">
        <v>1724</v>
      </c>
      <c r="B6785" s="11">
        <v>39</v>
      </c>
      <c r="C6785" t="s">
        <v>8987</v>
      </c>
      <c r="D6785" s="11" t="s">
        <v>3329</v>
      </c>
      <c r="E6785" t="s">
        <v>142</v>
      </c>
    </row>
    <row r="6786" spans="1:5">
      <c r="A6786" s="11">
        <v>628</v>
      </c>
      <c r="B6786" s="11">
        <v>226</v>
      </c>
      <c r="C6786" t="s">
        <v>6376</v>
      </c>
      <c r="D6786" s="11" t="s">
        <v>6353</v>
      </c>
      <c r="E6786" t="s">
        <v>128</v>
      </c>
    </row>
    <row r="6787" spans="1:5">
      <c r="A6787" s="11">
        <v>1532</v>
      </c>
      <c r="B6787" s="11">
        <v>54</v>
      </c>
      <c r="C6787" t="s">
        <v>6377</v>
      </c>
      <c r="D6787" s="11" t="s">
        <v>6378</v>
      </c>
      <c r="E6787" t="s">
        <v>887</v>
      </c>
    </row>
    <row r="6788" spans="1:5">
      <c r="A6788" s="11">
        <v>2954</v>
      </c>
      <c r="B6788" s="11">
        <v>0</v>
      </c>
      <c r="C6788" t="s">
        <v>12638</v>
      </c>
      <c r="D6788" s="11" t="s">
        <v>7379</v>
      </c>
      <c r="E6788" t="s">
        <v>1826</v>
      </c>
    </row>
    <row r="6789" spans="1:5">
      <c r="A6789" s="11">
        <v>2954</v>
      </c>
      <c r="B6789" s="11">
        <v>0</v>
      </c>
      <c r="C6789" t="s">
        <v>8988</v>
      </c>
      <c r="D6789" s="11" t="s">
        <v>8989</v>
      </c>
      <c r="E6789" t="s">
        <v>138</v>
      </c>
    </row>
    <row r="6790" spans="1:5">
      <c r="A6790" s="11">
        <v>2373</v>
      </c>
      <c r="B6790" s="11">
        <v>8</v>
      </c>
      <c r="C6790" t="s">
        <v>8990</v>
      </c>
      <c r="D6790" s="11" t="s">
        <v>4834</v>
      </c>
      <c r="E6790" t="s">
        <v>710</v>
      </c>
    </row>
    <row r="6791" spans="1:5">
      <c r="A6791" s="11">
        <v>170</v>
      </c>
      <c r="B6791" s="11">
        <v>677</v>
      </c>
      <c r="C6791" t="s">
        <v>6379</v>
      </c>
      <c r="D6791" s="11" t="s">
        <v>866</v>
      </c>
      <c r="E6791" t="s">
        <v>142</v>
      </c>
    </row>
    <row r="6792" spans="1:5">
      <c r="A6792" s="11">
        <v>2613</v>
      </c>
      <c r="B6792" s="11">
        <v>4</v>
      </c>
      <c r="C6792" t="s">
        <v>8991</v>
      </c>
      <c r="D6792" s="11" t="s">
        <v>3490</v>
      </c>
      <c r="E6792" t="s">
        <v>1000</v>
      </c>
    </row>
    <row r="6793" spans="1:5">
      <c r="A6793" s="11">
        <v>1038</v>
      </c>
      <c r="B6793" s="11">
        <v>112</v>
      </c>
      <c r="C6793" t="s">
        <v>6380</v>
      </c>
      <c r="D6793" s="11" t="s">
        <v>2968</v>
      </c>
      <c r="E6793" t="s">
        <v>127</v>
      </c>
    </row>
    <row r="6794" spans="1:5">
      <c r="A6794" s="11">
        <v>1296</v>
      </c>
      <c r="B6794" s="11">
        <v>77</v>
      </c>
      <c r="C6794" t="s">
        <v>8992</v>
      </c>
      <c r="D6794" s="11" t="s">
        <v>4499</v>
      </c>
      <c r="E6794" t="s">
        <v>136</v>
      </c>
    </row>
    <row r="6795" spans="1:5">
      <c r="A6795" s="11">
        <v>2049</v>
      </c>
      <c r="B6795" s="11">
        <v>19</v>
      </c>
      <c r="C6795" t="s">
        <v>12639</v>
      </c>
      <c r="D6795" s="11" t="s">
        <v>2111</v>
      </c>
      <c r="E6795" t="s">
        <v>743</v>
      </c>
    </row>
    <row r="6796" spans="1:5">
      <c r="A6796" s="11">
        <v>2753</v>
      </c>
      <c r="B6796" s="11">
        <v>2</v>
      </c>
      <c r="C6796" t="s">
        <v>6381</v>
      </c>
      <c r="D6796" s="11" t="s">
        <v>6382</v>
      </c>
      <c r="E6796" t="s">
        <v>138</v>
      </c>
    </row>
    <row r="6797" spans="1:5">
      <c r="A6797" s="11">
        <v>1894</v>
      </c>
      <c r="B6797" s="11">
        <v>27</v>
      </c>
      <c r="C6797" t="s">
        <v>8993</v>
      </c>
      <c r="D6797" s="11" t="s">
        <v>8994</v>
      </c>
      <c r="E6797" t="s">
        <v>162</v>
      </c>
    </row>
    <row r="6798" spans="1:5">
      <c r="A6798" s="11">
        <v>1814</v>
      </c>
      <c r="B6798" s="11">
        <v>32</v>
      </c>
      <c r="C6798" t="s">
        <v>8995</v>
      </c>
      <c r="D6798" s="11" t="s">
        <v>3315</v>
      </c>
      <c r="E6798" t="s">
        <v>124</v>
      </c>
    </row>
    <row r="6799" spans="1:5">
      <c r="A6799" s="11">
        <v>2954</v>
      </c>
      <c r="B6799" s="11">
        <v>0</v>
      </c>
      <c r="C6799" t="s">
        <v>12640</v>
      </c>
      <c r="D6799" s="11" t="s">
        <v>2663</v>
      </c>
      <c r="E6799" t="s">
        <v>139</v>
      </c>
    </row>
    <row r="6800" spans="1:5">
      <c r="A6800" s="11">
        <v>2954</v>
      </c>
      <c r="B6800" s="11">
        <v>0</v>
      </c>
      <c r="C6800" t="s">
        <v>12641</v>
      </c>
      <c r="D6800" s="11" t="s">
        <v>4765</v>
      </c>
      <c r="E6800" t="s">
        <v>130</v>
      </c>
    </row>
    <row r="6801" spans="1:5">
      <c r="A6801" s="11">
        <v>2954</v>
      </c>
      <c r="B6801" s="11">
        <v>0</v>
      </c>
      <c r="C6801" t="s">
        <v>12642</v>
      </c>
      <c r="D6801" s="11" t="s">
        <v>5756</v>
      </c>
      <c r="E6801" t="s">
        <v>1646</v>
      </c>
    </row>
    <row r="6802" spans="1:5">
      <c r="A6802" s="11">
        <v>359</v>
      </c>
      <c r="B6802" s="11">
        <v>392</v>
      </c>
      <c r="C6802" t="s">
        <v>6384</v>
      </c>
      <c r="D6802" s="11" t="s">
        <v>2482</v>
      </c>
      <c r="E6802" t="s">
        <v>122</v>
      </c>
    </row>
    <row r="6803" spans="1:5">
      <c r="A6803" s="11">
        <v>1109</v>
      </c>
      <c r="B6803" s="11">
        <v>100</v>
      </c>
      <c r="C6803" t="s">
        <v>6385</v>
      </c>
      <c r="D6803" s="11" t="s">
        <v>4571</v>
      </c>
      <c r="E6803" t="s">
        <v>122</v>
      </c>
    </row>
    <row r="6804" spans="1:5">
      <c r="A6804" s="11">
        <v>2472</v>
      </c>
      <c r="B6804" s="11">
        <v>6</v>
      </c>
      <c r="C6804" t="s">
        <v>12643</v>
      </c>
      <c r="D6804" s="11" t="s">
        <v>3985</v>
      </c>
      <c r="E6804" t="s">
        <v>978</v>
      </c>
    </row>
    <row r="6805" spans="1:5">
      <c r="A6805" s="11">
        <v>2472</v>
      </c>
      <c r="B6805" s="11">
        <v>6</v>
      </c>
      <c r="C6805" t="s">
        <v>12644</v>
      </c>
      <c r="D6805" s="11" t="s">
        <v>3100</v>
      </c>
      <c r="E6805" t="s">
        <v>1646</v>
      </c>
    </row>
    <row r="6806" spans="1:5">
      <c r="A6806" s="11">
        <v>1044</v>
      </c>
      <c r="B6806" s="11">
        <v>111</v>
      </c>
      <c r="C6806" t="s">
        <v>6386</v>
      </c>
      <c r="D6806" s="11" t="s">
        <v>2517</v>
      </c>
      <c r="E6806" t="s">
        <v>3650</v>
      </c>
    </row>
    <row r="6807" spans="1:5">
      <c r="A6807" s="11">
        <v>2049</v>
      </c>
      <c r="B6807" s="11">
        <v>19</v>
      </c>
      <c r="C6807" t="s">
        <v>8996</v>
      </c>
      <c r="D6807" s="11" t="s">
        <v>5946</v>
      </c>
      <c r="E6807" t="s">
        <v>814</v>
      </c>
    </row>
    <row r="6808" spans="1:5">
      <c r="A6808" s="11">
        <v>1963</v>
      </c>
      <c r="B6808" s="11">
        <v>23</v>
      </c>
      <c r="C6808" t="s">
        <v>8997</v>
      </c>
      <c r="D6808" s="11" t="s">
        <v>7625</v>
      </c>
      <c r="E6808" t="s">
        <v>123</v>
      </c>
    </row>
    <row r="6809" spans="1:5">
      <c r="A6809" s="11">
        <v>2954</v>
      </c>
      <c r="B6809" s="11">
        <v>0</v>
      </c>
      <c r="C6809" t="s">
        <v>12645</v>
      </c>
      <c r="D6809" s="11" t="s">
        <v>10018</v>
      </c>
      <c r="E6809" t="s">
        <v>748</v>
      </c>
    </row>
    <row r="6810" spans="1:5">
      <c r="A6810" s="11">
        <v>2954</v>
      </c>
      <c r="B6810" s="11">
        <v>0</v>
      </c>
      <c r="C6810" t="s">
        <v>12646</v>
      </c>
      <c r="D6810" s="11" t="s">
        <v>9463</v>
      </c>
      <c r="E6810" t="s">
        <v>997</v>
      </c>
    </row>
    <row r="6811" spans="1:5">
      <c r="A6811" s="11">
        <v>2536</v>
      </c>
      <c r="B6811" s="11">
        <v>5</v>
      </c>
      <c r="C6811" t="s">
        <v>12647</v>
      </c>
      <c r="D6811" s="11" t="s">
        <v>8242</v>
      </c>
      <c r="E6811" t="s">
        <v>10435</v>
      </c>
    </row>
    <row r="6812" spans="1:5">
      <c r="A6812" s="11">
        <v>1044</v>
      </c>
      <c r="B6812" s="11">
        <v>111</v>
      </c>
      <c r="C6812" t="s">
        <v>6387</v>
      </c>
      <c r="D6812" s="11" t="s">
        <v>2989</v>
      </c>
      <c r="E6812" t="s">
        <v>133</v>
      </c>
    </row>
    <row r="6813" spans="1:5">
      <c r="A6813" s="11">
        <v>546</v>
      </c>
      <c r="B6813" s="11">
        <v>259</v>
      </c>
      <c r="C6813" t="s">
        <v>12648</v>
      </c>
      <c r="D6813" s="11" t="s">
        <v>12649</v>
      </c>
      <c r="E6813" t="s">
        <v>741</v>
      </c>
    </row>
    <row r="6814" spans="1:5">
      <c r="A6814" s="11">
        <v>1375</v>
      </c>
      <c r="B6814" s="11">
        <v>70</v>
      </c>
      <c r="C6814" t="s">
        <v>12650</v>
      </c>
      <c r="D6814" s="11" t="s">
        <v>6378</v>
      </c>
      <c r="E6814" t="s">
        <v>850</v>
      </c>
    </row>
    <row r="6815" spans="1:5">
      <c r="A6815" s="11">
        <v>2148</v>
      </c>
      <c r="B6815" s="11">
        <v>15</v>
      </c>
      <c r="C6815" t="s">
        <v>6388</v>
      </c>
      <c r="D6815" s="11" t="s">
        <v>3915</v>
      </c>
      <c r="E6815" t="s">
        <v>139</v>
      </c>
    </row>
    <row r="6816" spans="1:5">
      <c r="A6816" s="11">
        <v>2289</v>
      </c>
      <c r="B6816" s="11">
        <v>10</v>
      </c>
      <c r="C6816" t="s">
        <v>8998</v>
      </c>
      <c r="D6816" s="11" t="s">
        <v>8999</v>
      </c>
      <c r="E6816" t="s">
        <v>138</v>
      </c>
    </row>
    <row r="6817" spans="1:5">
      <c r="A6817" s="11">
        <v>426</v>
      </c>
      <c r="B6817" s="11">
        <v>329</v>
      </c>
      <c r="C6817" t="s">
        <v>12651</v>
      </c>
      <c r="D6817" s="11" t="s">
        <v>12652</v>
      </c>
      <c r="E6817" t="s">
        <v>128</v>
      </c>
    </row>
    <row r="6818" spans="1:5">
      <c r="A6818" s="11">
        <v>2753</v>
      </c>
      <c r="B6818" s="11">
        <v>2</v>
      </c>
      <c r="C6818" t="s">
        <v>12653</v>
      </c>
      <c r="D6818" s="11" t="s">
        <v>5371</v>
      </c>
      <c r="E6818" t="s">
        <v>814</v>
      </c>
    </row>
    <row r="6819" spans="1:5">
      <c r="A6819" s="11">
        <v>1284</v>
      </c>
      <c r="B6819" s="11">
        <v>78</v>
      </c>
      <c r="C6819" t="s">
        <v>6390</v>
      </c>
      <c r="D6819" s="11" t="s">
        <v>4217</v>
      </c>
      <c r="E6819" t="s">
        <v>169</v>
      </c>
    </row>
    <row r="6820" spans="1:5">
      <c r="A6820" s="11">
        <v>1610</v>
      </c>
      <c r="B6820" s="11">
        <v>47</v>
      </c>
      <c r="C6820" t="s">
        <v>12654</v>
      </c>
      <c r="D6820" s="11" t="s">
        <v>4129</v>
      </c>
      <c r="E6820" t="s">
        <v>124</v>
      </c>
    </row>
    <row r="6821" spans="1:5">
      <c r="A6821" s="11">
        <v>1644</v>
      </c>
      <c r="B6821" s="11">
        <v>45</v>
      </c>
      <c r="C6821" t="s">
        <v>9000</v>
      </c>
      <c r="D6821" s="11" t="s">
        <v>3712</v>
      </c>
      <c r="E6821" t="s">
        <v>169</v>
      </c>
    </row>
    <row r="6822" spans="1:5">
      <c r="A6822" s="11">
        <v>1666</v>
      </c>
      <c r="B6822" s="11">
        <v>43</v>
      </c>
      <c r="C6822" t="s">
        <v>6391</v>
      </c>
      <c r="D6822" s="11" t="s">
        <v>6255</v>
      </c>
      <c r="E6822" t="s">
        <v>997</v>
      </c>
    </row>
    <row r="6823" spans="1:5">
      <c r="A6823" s="11">
        <v>667</v>
      </c>
      <c r="B6823" s="11">
        <v>213</v>
      </c>
      <c r="C6823" t="s">
        <v>6392</v>
      </c>
      <c r="D6823" s="11" t="s">
        <v>6393</v>
      </c>
      <c r="E6823" t="s">
        <v>123</v>
      </c>
    </row>
    <row r="6824" spans="1:5">
      <c r="A6824" s="11">
        <v>1828</v>
      </c>
      <c r="B6824" s="11">
        <v>31</v>
      </c>
      <c r="C6824" t="s">
        <v>12655</v>
      </c>
      <c r="D6824" s="11" t="s">
        <v>3369</v>
      </c>
      <c r="E6824" t="s">
        <v>407</v>
      </c>
    </row>
    <row r="6825" spans="1:5">
      <c r="A6825" s="11">
        <v>1883</v>
      </c>
      <c r="B6825" s="11">
        <v>28</v>
      </c>
      <c r="C6825" t="s">
        <v>12656</v>
      </c>
      <c r="D6825" s="11" t="s">
        <v>2289</v>
      </c>
      <c r="E6825" t="s">
        <v>892</v>
      </c>
    </row>
    <row r="6826" spans="1:5">
      <c r="A6826" s="11">
        <v>521</v>
      </c>
      <c r="B6826" s="11">
        <v>275</v>
      </c>
      <c r="C6826" t="s">
        <v>6394</v>
      </c>
      <c r="D6826" s="11" t="s">
        <v>1508</v>
      </c>
      <c r="E6826" t="s">
        <v>740</v>
      </c>
    </row>
    <row r="6827" spans="1:5">
      <c r="A6827" s="11">
        <v>288</v>
      </c>
      <c r="B6827" s="11">
        <v>472</v>
      </c>
      <c r="C6827" t="s">
        <v>1468</v>
      </c>
      <c r="D6827" s="11" t="s">
        <v>1469</v>
      </c>
      <c r="E6827" t="s">
        <v>128</v>
      </c>
    </row>
    <row r="6828" spans="1:5">
      <c r="A6828" s="11">
        <v>2954</v>
      </c>
      <c r="B6828" s="11">
        <v>0</v>
      </c>
      <c r="C6828" t="s">
        <v>9001</v>
      </c>
      <c r="D6828" s="11" t="s">
        <v>9002</v>
      </c>
      <c r="E6828" t="s">
        <v>169</v>
      </c>
    </row>
    <row r="6829" spans="1:5">
      <c r="A6829" s="11">
        <v>1365</v>
      </c>
      <c r="B6829" s="11">
        <v>71</v>
      </c>
      <c r="C6829" t="s">
        <v>9003</v>
      </c>
      <c r="D6829" s="11" t="s">
        <v>2475</v>
      </c>
      <c r="E6829" t="s">
        <v>759</v>
      </c>
    </row>
    <row r="6830" spans="1:5">
      <c r="A6830" s="11">
        <v>2318</v>
      </c>
      <c r="B6830" s="11">
        <v>9</v>
      </c>
      <c r="C6830" t="s">
        <v>12657</v>
      </c>
      <c r="D6830" s="11" t="s">
        <v>12434</v>
      </c>
      <c r="E6830" t="s">
        <v>149</v>
      </c>
    </row>
    <row r="6831" spans="1:5">
      <c r="A6831" s="11">
        <v>1846</v>
      </c>
      <c r="B6831" s="11">
        <v>30</v>
      </c>
      <c r="C6831" t="s">
        <v>9004</v>
      </c>
      <c r="D6831" s="11" t="s">
        <v>4298</v>
      </c>
      <c r="E6831" t="s">
        <v>757</v>
      </c>
    </row>
    <row r="6832" spans="1:5">
      <c r="A6832" s="11">
        <v>1194</v>
      </c>
      <c r="B6832" s="11">
        <v>89</v>
      </c>
      <c r="C6832" t="s">
        <v>6395</v>
      </c>
      <c r="D6832" s="11" t="s">
        <v>2024</v>
      </c>
      <c r="E6832" t="s">
        <v>710</v>
      </c>
    </row>
    <row r="6833" spans="1:5">
      <c r="A6833" s="11">
        <v>532</v>
      </c>
      <c r="B6833" s="11">
        <v>266</v>
      </c>
      <c r="C6833" t="s">
        <v>6396</v>
      </c>
      <c r="D6833" s="11" t="s">
        <v>3225</v>
      </c>
      <c r="E6833" t="s">
        <v>271</v>
      </c>
    </row>
    <row r="6834" spans="1:5">
      <c r="A6834" s="11">
        <v>935</v>
      </c>
      <c r="B6834" s="11">
        <v>131</v>
      </c>
      <c r="C6834" t="s">
        <v>6397</v>
      </c>
      <c r="D6834" s="11" t="s">
        <v>5434</v>
      </c>
      <c r="E6834" t="s">
        <v>724</v>
      </c>
    </row>
    <row r="6835" spans="1:5">
      <c r="A6835" s="11">
        <v>1828</v>
      </c>
      <c r="B6835" s="11">
        <v>31</v>
      </c>
      <c r="C6835" t="s">
        <v>9005</v>
      </c>
      <c r="D6835" s="11" t="s">
        <v>4839</v>
      </c>
      <c r="E6835" t="s">
        <v>997</v>
      </c>
    </row>
    <row r="6836" spans="1:5">
      <c r="A6836" s="11">
        <v>2954</v>
      </c>
      <c r="B6836" s="11">
        <v>0</v>
      </c>
      <c r="C6836" t="s">
        <v>12658</v>
      </c>
      <c r="D6836" s="11" t="s">
        <v>5822</v>
      </c>
      <c r="E6836" t="s">
        <v>130</v>
      </c>
    </row>
    <row r="6837" spans="1:5">
      <c r="A6837" s="11">
        <v>1596</v>
      </c>
      <c r="B6837" s="11">
        <v>48</v>
      </c>
      <c r="C6837" t="s">
        <v>12659</v>
      </c>
      <c r="D6837" s="11" t="s">
        <v>10134</v>
      </c>
      <c r="E6837" t="s">
        <v>952</v>
      </c>
    </row>
    <row r="6838" spans="1:5">
      <c r="A6838" s="11">
        <v>24</v>
      </c>
      <c r="B6838" s="11">
        <v>1707</v>
      </c>
      <c r="C6838" t="s">
        <v>1470</v>
      </c>
      <c r="D6838" s="11" t="s">
        <v>1140</v>
      </c>
      <c r="E6838" t="s">
        <v>123</v>
      </c>
    </row>
    <row r="6839" spans="1:5">
      <c r="A6839" s="11">
        <v>1757</v>
      </c>
      <c r="B6839" s="11">
        <v>36</v>
      </c>
      <c r="C6839" t="s">
        <v>6398</v>
      </c>
      <c r="D6839" s="11" t="s">
        <v>4718</v>
      </c>
      <c r="E6839" t="s">
        <v>2489</v>
      </c>
    </row>
    <row r="6840" spans="1:5">
      <c r="A6840" s="11">
        <v>2954</v>
      </c>
      <c r="B6840" s="11">
        <v>0</v>
      </c>
      <c r="C6840" t="s">
        <v>9006</v>
      </c>
      <c r="D6840" s="11" t="s">
        <v>8448</v>
      </c>
      <c r="E6840" t="s">
        <v>622</v>
      </c>
    </row>
    <row r="6841" spans="1:5">
      <c r="A6841" s="11">
        <v>1828</v>
      </c>
      <c r="B6841" s="11">
        <v>31</v>
      </c>
      <c r="C6841" t="s">
        <v>6399</v>
      </c>
      <c r="D6841" s="11" t="s">
        <v>12660</v>
      </c>
      <c r="E6841" t="s">
        <v>124</v>
      </c>
    </row>
    <row r="6842" spans="1:5">
      <c r="A6842" s="11">
        <v>378</v>
      </c>
      <c r="B6842" s="11">
        <v>372</v>
      </c>
      <c r="C6842" t="s">
        <v>6400</v>
      </c>
      <c r="D6842" s="11" t="s">
        <v>1447</v>
      </c>
      <c r="E6842" t="s">
        <v>1662</v>
      </c>
    </row>
    <row r="6843" spans="1:5">
      <c r="A6843" s="11">
        <v>1883</v>
      </c>
      <c r="B6843" s="11">
        <v>28</v>
      </c>
      <c r="C6843" t="s">
        <v>6401</v>
      </c>
      <c r="D6843" s="11" t="s">
        <v>3838</v>
      </c>
      <c r="E6843" t="s">
        <v>992</v>
      </c>
    </row>
    <row r="6844" spans="1:5">
      <c r="A6844" s="11">
        <v>175</v>
      </c>
      <c r="B6844" s="11">
        <v>667</v>
      </c>
      <c r="C6844" t="s">
        <v>6402</v>
      </c>
      <c r="D6844" s="11" t="s">
        <v>2864</v>
      </c>
      <c r="E6844" t="s">
        <v>130</v>
      </c>
    </row>
    <row r="6845" spans="1:5">
      <c r="A6845" s="11">
        <v>2067</v>
      </c>
      <c r="B6845" s="11">
        <v>18</v>
      </c>
      <c r="C6845" t="s">
        <v>9007</v>
      </c>
      <c r="D6845" s="11" t="s">
        <v>3458</v>
      </c>
      <c r="E6845" t="s">
        <v>766</v>
      </c>
    </row>
    <row r="6846" spans="1:5">
      <c r="A6846" s="11">
        <v>1644</v>
      </c>
      <c r="B6846" s="11">
        <v>45</v>
      </c>
      <c r="C6846" t="s">
        <v>6403</v>
      </c>
      <c r="D6846" s="11" t="s">
        <v>4709</v>
      </c>
      <c r="E6846" t="s">
        <v>1131</v>
      </c>
    </row>
    <row r="6847" spans="1:5">
      <c r="A6847" s="11">
        <v>2954</v>
      </c>
      <c r="B6847" s="11">
        <v>0</v>
      </c>
      <c r="C6847" t="s">
        <v>12661</v>
      </c>
      <c r="D6847" s="11" t="s">
        <v>4786</v>
      </c>
      <c r="E6847" t="s">
        <v>12662</v>
      </c>
    </row>
    <row r="6848" spans="1:5">
      <c r="A6848" s="11">
        <v>780</v>
      </c>
      <c r="B6848" s="11">
        <v>170</v>
      </c>
      <c r="C6848" t="s">
        <v>6404</v>
      </c>
      <c r="D6848" s="11" t="s">
        <v>2013</v>
      </c>
      <c r="E6848" t="s">
        <v>131</v>
      </c>
    </row>
    <row r="6849" spans="1:5">
      <c r="A6849" s="11">
        <v>532</v>
      </c>
      <c r="B6849" s="11">
        <v>266</v>
      </c>
      <c r="C6849" t="s">
        <v>6405</v>
      </c>
      <c r="D6849" s="11" t="s">
        <v>2166</v>
      </c>
      <c r="E6849" t="s">
        <v>724</v>
      </c>
    </row>
    <row r="6850" spans="1:5">
      <c r="A6850" s="11">
        <v>577</v>
      </c>
      <c r="B6850" s="11">
        <v>245</v>
      </c>
      <c r="C6850" t="s">
        <v>6406</v>
      </c>
      <c r="D6850" s="11" t="s">
        <v>3615</v>
      </c>
      <c r="E6850" t="s">
        <v>724</v>
      </c>
    </row>
    <row r="6851" spans="1:5">
      <c r="A6851" s="11">
        <v>2954</v>
      </c>
      <c r="B6851" s="11">
        <v>0</v>
      </c>
      <c r="C6851" t="s">
        <v>12663</v>
      </c>
      <c r="D6851" s="11" t="s">
        <v>10604</v>
      </c>
      <c r="E6851" t="s">
        <v>122</v>
      </c>
    </row>
    <row r="6852" spans="1:5">
      <c r="A6852" s="11">
        <v>1266</v>
      </c>
      <c r="B6852" s="11">
        <v>80</v>
      </c>
      <c r="C6852" t="s">
        <v>12664</v>
      </c>
      <c r="D6852" s="11" t="s">
        <v>2549</v>
      </c>
      <c r="E6852" t="s">
        <v>3972</v>
      </c>
    </row>
    <row r="6853" spans="1:5">
      <c r="A6853" s="11">
        <v>2954</v>
      </c>
      <c r="B6853" s="11">
        <v>0</v>
      </c>
      <c r="C6853" t="s">
        <v>9008</v>
      </c>
      <c r="D6853" s="11" t="s">
        <v>2880</v>
      </c>
      <c r="E6853" t="s">
        <v>6356</v>
      </c>
    </row>
    <row r="6854" spans="1:5">
      <c r="A6854" s="11">
        <v>610</v>
      </c>
      <c r="B6854" s="11">
        <v>232</v>
      </c>
      <c r="C6854" t="s">
        <v>1763</v>
      </c>
      <c r="D6854" s="11" t="s">
        <v>1764</v>
      </c>
      <c r="E6854" t="s">
        <v>755</v>
      </c>
    </row>
    <row r="6855" spans="1:5">
      <c r="A6855" s="11">
        <v>1757</v>
      </c>
      <c r="B6855" s="11">
        <v>36</v>
      </c>
      <c r="C6855" t="s">
        <v>1763</v>
      </c>
      <c r="D6855" s="11" t="s">
        <v>3075</v>
      </c>
      <c r="E6855" t="s">
        <v>1650</v>
      </c>
    </row>
    <row r="6856" spans="1:5">
      <c r="A6856" s="11">
        <v>387</v>
      </c>
      <c r="B6856" s="11">
        <v>361</v>
      </c>
      <c r="C6856" t="s">
        <v>6407</v>
      </c>
      <c r="D6856" s="11" t="s">
        <v>5307</v>
      </c>
      <c r="E6856" t="s">
        <v>997</v>
      </c>
    </row>
    <row r="6857" spans="1:5">
      <c r="A6857" s="11">
        <v>2373</v>
      </c>
      <c r="B6857" s="11">
        <v>8</v>
      </c>
      <c r="C6857" t="s">
        <v>6407</v>
      </c>
      <c r="D6857" s="11" t="s">
        <v>7412</v>
      </c>
      <c r="E6857" t="s">
        <v>1265</v>
      </c>
    </row>
    <row r="6858" spans="1:5">
      <c r="A6858" s="11">
        <v>2236</v>
      </c>
      <c r="B6858" s="11">
        <v>12</v>
      </c>
      <c r="C6858" t="s">
        <v>9009</v>
      </c>
      <c r="D6858" s="11" t="s">
        <v>9010</v>
      </c>
      <c r="E6858" t="s">
        <v>743</v>
      </c>
    </row>
    <row r="6859" spans="1:5">
      <c r="A6859" s="11">
        <v>1276</v>
      </c>
      <c r="B6859" s="11">
        <v>79</v>
      </c>
      <c r="C6859" t="s">
        <v>6408</v>
      </c>
      <c r="D6859" s="11" t="s">
        <v>2127</v>
      </c>
      <c r="E6859" t="s">
        <v>740</v>
      </c>
    </row>
    <row r="6860" spans="1:5">
      <c r="A6860" s="11">
        <v>2954</v>
      </c>
      <c r="B6860" s="11">
        <v>0</v>
      </c>
      <c r="C6860" t="s">
        <v>12665</v>
      </c>
      <c r="D6860" s="11" t="s">
        <v>6763</v>
      </c>
      <c r="E6860" t="s">
        <v>759</v>
      </c>
    </row>
    <row r="6861" spans="1:5">
      <c r="A6861" s="11">
        <v>2954</v>
      </c>
      <c r="B6861" s="11">
        <v>0</v>
      </c>
      <c r="C6861" t="s">
        <v>12666</v>
      </c>
      <c r="D6861" s="11" t="s">
        <v>10256</v>
      </c>
      <c r="E6861" t="s">
        <v>850</v>
      </c>
    </row>
    <row r="6862" spans="1:5">
      <c r="A6862" s="11">
        <v>819</v>
      </c>
      <c r="B6862" s="11">
        <v>159</v>
      </c>
      <c r="C6862" t="s">
        <v>6409</v>
      </c>
      <c r="D6862" s="11" t="s">
        <v>3365</v>
      </c>
      <c r="E6862" t="s">
        <v>2570</v>
      </c>
    </row>
    <row r="6863" spans="1:5">
      <c r="A6863" s="11">
        <v>2954</v>
      </c>
      <c r="B6863" s="11">
        <v>0</v>
      </c>
      <c r="C6863" t="s">
        <v>12667</v>
      </c>
      <c r="D6863" s="11" t="s">
        <v>8661</v>
      </c>
      <c r="E6863" t="s">
        <v>128</v>
      </c>
    </row>
    <row r="6864" spans="1:5">
      <c r="A6864" s="11">
        <v>2472</v>
      </c>
      <c r="B6864" s="11">
        <v>6</v>
      </c>
      <c r="C6864" t="s">
        <v>9011</v>
      </c>
      <c r="D6864" s="11" t="s">
        <v>4619</v>
      </c>
      <c r="E6864" t="s">
        <v>1001</v>
      </c>
    </row>
    <row r="6865" spans="1:5">
      <c r="A6865" s="11">
        <v>2954</v>
      </c>
      <c r="B6865" s="11">
        <v>0</v>
      </c>
      <c r="C6865" t="s">
        <v>12668</v>
      </c>
      <c r="D6865" s="11" t="s">
        <v>12669</v>
      </c>
      <c r="E6865" t="s">
        <v>128</v>
      </c>
    </row>
    <row r="6866" spans="1:5">
      <c r="A6866" s="11">
        <v>1212</v>
      </c>
      <c r="B6866" s="11">
        <v>87</v>
      </c>
      <c r="C6866" t="s">
        <v>6410</v>
      </c>
      <c r="D6866" s="11" t="s">
        <v>4369</v>
      </c>
      <c r="E6866" t="s">
        <v>127</v>
      </c>
    </row>
    <row r="6867" spans="1:5">
      <c r="A6867" s="11">
        <v>552</v>
      </c>
      <c r="B6867" s="11">
        <v>255</v>
      </c>
      <c r="C6867" t="s">
        <v>379</v>
      </c>
      <c r="D6867" s="11" t="s">
        <v>536</v>
      </c>
      <c r="E6867" t="s">
        <v>133</v>
      </c>
    </row>
    <row r="6868" spans="1:5">
      <c r="A6868" s="11">
        <v>2954</v>
      </c>
      <c r="B6868" s="11">
        <v>0</v>
      </c>
      <c r="C6868" t="s">
        <v>12670</v>
      </c>
      <c r="D6868" s="11" t="s">
        <v>2035</v>
      </c>
      <c r="E6868" t="s">
        <v>128</v>
      </c>
    </row>
    <row r="6869" spans="1:5">
      <c r="A6869" s="11">
        <v>63</v>
      </c>
      <c r="B6869" s="11">
        <v>1223</v>
      </c>
      <c r="C6869" t="s">
        <v>380</v>
      </c>
      <c r="D6869" s="11" t="s">
        <v>381</v>
      </c>
      <c r="E6869" t="s">
        <v>122</v>
      </c>
    </row>
    <row r="6870" spans="1:5">
      <c r="A6870" s="11">
        <v>2049</v>
      </c>
      <c r="B6870" s="11">
        <v>19</v>
      </c>
      <c r="C6870" t="s">
        <v>6411</v>
      </c>
      <c r="D6870" s="11" t="s">
        <v>4500</v>
      </c>
      <c r="E6870" t="s">
        <v>1095</v>
      </c>
    </row>
    <row r="6871" spans="1:5">
      <c r="A6871" s="11">
        <v>1036</v>
      </c>
      <c r="B6871" s="11">
        <v>113</v>
      </c>
      <c r="C6871" t="s">
        <v>6412</v>
      </c>
      <c r="D6871" s="11" t="s">
        <v>2638</v>
      </c>
      <c r="E6871" t="s">
        <v>132</v>
      </c>
    </row>
    <row r="6872" spans="1:5">
      <c r="A6872" s="11">
        <v>363</v>
      </c>
      <c r="B6872" s="11">
        <v>388</v>
      </c>
      <c r="C6872" t="s">
        <v>6413</v>
      </c>
      <c r="D6872" s="11" t="s">
        <v>218</v>
      </c>
      <c r="E6872" t="s">
        <v>138</v>
      </c>
    </row>
    <row r="6873" spans="1:5">
      <c r="A6873" s="11">
        <v>913</v>
      </c>
      <c r="B6873" s="11">
        <v>136</v>
      </c>
      <c r="C6873" t="s">
        <v>6414</v>
      </c>
      <c r="D6873" s="11" t="s">
        <v>5810</v>
      </c>
      <c r="E6873" t="s">
        <v>164</v>
      </c>
    </row>
    <row r="6874" spans="1:5">
      <c r="A6874" s="11">
        <v>1579</v>
      </c>
      <c r="B6874" s="11">
        <v>50</v>
      </c>
      <c r="C6874" t="s">
        <v>12671</v>
      </c>
      <c r="D6874" s="11" t="s">
        <v>5104</v>
      </c>
      <c r="E6874" t="s">
        <v>4077</v>
      </c>
    </row>
    <row r="6875" spans="1:5">
      <c r="A6875" s="11">
        <v>2536</v>
      </c>
      <c r="B6875" s="11">
        <v>5</v>
      </c>
      <c r="C6875" t="s">
        <v>12672</v>
      </c>
      <c r="D6875" s="11" t="s">
        <v>12673</v>
      </c>
      <c r="E6875" t="s">
        <v>742</v>
      </c>
    </row>
    <row r="6876" spans="1:5">
      <c r="A6876" s="11">
        <v>543</v>
      </c>
      <c r="B6876" s="11">
        <v>261</v>
      </c>
      <c r="C6876" t="s">
        <v>382</v>
      </c>
      <c r="D6876" s="11" t="s">
        <v>383</v>
      </c>
      <c r="E6876" t="s">
        <v>892</v>
      </c>
    </row>
    <row r="6877" spans="1:5">
      <c r="A6877" s="11">
        <v>2954</v>
      </c>
      <c r="B6877" s="11">
        <v>0</v>
      </c>
      <c r="C6877" t="s">
        <v>12674</v>
      </c>
      <c r="D6877" s="11" t="s">
        <v>6418</v>
      </c>
      <c r="E6877" t="s">
        <v>1219</v>
      </c>
    </row>
    <row r="6878" spans="1:5">
      <c r="A6878" s="11">
        <v>5</v>
      </c>
      <c r="B6878" s="11">
        <v>1800</v>
      </c>
      <c r="C6878" t="s">
        <v>1472</v>
      </c>
      <c r="D6878" s="11" t="s">
        <v>1473</v>
      </c>
      <c r="E6878" t="s">
        <v>745</v>
      </c>
    </row>
    <row r="6879" spans="1:5">
      <c r="A6879" s="11">
        <v>2685</v>
      </c>
      <c r="B6879" s="11">
        <v>3</v>
      </c>
      <c r="C6879" t="s">
        <v>12675</v>
      </c>
      <c r="D6879" s="11" t="s">
        <v>7575</v>
      </c>
      <c r="E6879" t="s">
        <v>8522</v>
      </c>
    </row>
    <row r="6880" spans="1:5">
      <c r="A6880" s="11">
        <v>277</v>
      </c>
      <c r="B6880" s="11">
        <v>480</v>
      </c>
      <c r="C6880" t="s">
        <v>1474</v>
      </c>
      <c r="D6880" s="11" t="s">
        <v>527</v>
      </c>
      <c r="E6880" t="s">
        <v>997</v>
      </c>
    </row>
    <row r="6881" spans="1:5">
      <c r="A6881" s="11">
        <v>502</v>
      </c>
      <c r="B6881" s="11">
        <v>286</v>
      </c>
      <c r="C6881" t="s">
        <v>6415</v>
      </c>
      <c r="D6881" s="11" t="s">
        <v>2327</v>
      </c>
      <c r="E6881" t="s">
        <v>997</v>
      </c>
    </row>
    <row r="6882" spans="1:5">
      <c r="A6882" s="11">
        <v>122</v>
      </c>
      <c r="B6882" s="11">
        <v>850</v>
      </c>
      <c r="C6882" t="s">
        <v>6416</v>
      </c>
      <c r="D6882" s="11" t="s">
        <v>155</v>
      </c>
      <c r="E6882" t="s">
        <v>132</v>
      </c>
    </row>
    <row r="6883" spans="1:5">
      <c r="A6883" s="11">
        <v>2954</v>
      </c>
      <c r="B6883" s="11">
        <v>0</v>
      </c>
      <c r="C6883" t="s">
        <v>12676</v>
      </c>
      <c r="D6883" s="11" t="s">
        <v>2134</v>
      </c>
      <c r="E6883" t="s">
        <v>122</v>
      </c>
    </row>
    <row r="6884" spans="1:5">
      <c r="A6884" s="11">
        <v>2753</v>
      </c>
      <c r="B6884" s="11">
        <v>2</v>
      </c>
      <c r="C6884" t="s">
        <v>6417</v>
      </c>
      <c r="D6884" s="11" t="s">
        <v>6418</v>
      </c>
      <c r="E6884" t="s">
        <v>127</v>
      </c>
    </row>
    <row r="6885" spans="1:5">
      <c r="A6885" s="11">
        <v>1787</v>
      </c>
      <c r="B6885" s="11">
        <v>33</v>
      </c>
      <c r="C6885" t="s">
        <v>9012</v>
      </c>
      <c r="D6885" s="11" t="s">
        <v>2831</v>
      </c>
      <c r="E6885" t="s">
        <v>7934</v>
      </c>
    </row>
    <row r="6886" spans="1:5">
      <c r="A6886" s="11">
        <v>1963</v>
      </c>
      <c r="B6886" s="11">
        <v>23</v>
      </c>
      <c r="C6886" t="s">
        <v>6419</v>
      </c>
      <c r="D6886" s="11" t="s">
        <v>3251</v>
      </c>
      <c r="E6886" t="s">
        <v>169</v>
      </c>
    </row>
    <row r="6887" spans="1:5">
      <c r="A6887" s="11">
        <v>2954</v>
      </c>
      <c r="B6887" s="11">
        <v>0</v>
      </c>
      <c r="C6887" t="s">
        <v>12677</v>
      </c>
      <c r="D6887" s="11" t="s">
        <v>5536</v>
      </c>
      <c r="E6887" t="s">
        <v>268</v>
      </c>
    </row>
    <row r="6888" spans="1:5">
      <c r="A6888" s="11">
        <v>71</v>
      </c>
      <c r="B6888" s="11">
        <v>1127</v>
      </c>
      <c r="C6888" t="s">
        <v>9013</v>
      </c>
      <c r="D6888" s="11" t="s">
        <v>689</v>
      </c>
      <c r="E6888" t="s">
        <v>539</v>
      </c>
    </row>
    <row r="6889" spans="1:5">
      <c r="A6889" s="11">
        <v>908</v>
      </c>
      <c r="B6889" s="11">
        <v>137</v>
      </c>
      <c r="C6889" t="s">
        <v>9014</v>
      </c>
      <c r="D6889" s="11" t="s">
        <v>2295</v>
      </c>
      <c r="E6889" t="s">
        <v>2489</v>
      </c>
    </row>
    <row r="6890" spans="1:5">
      <c r="A6890" s="11">
        <v>1162</v>
      </c>
      <c r="B6890" s="11">
        <v>92</v>
      </c>
      <c r="C6890" t="s">
        <v>9015</v>
      </c>
      <c r="D6890" s="11" t="s">
        <v>7575</v>
      </c>
      <c r="E6890" t="s">
        <v>2489</v>
      </c>
    </row>
    <row r="6891" spans="1:5">
      <c r="A6891" s="11">
        <v>2753</v>
      </c>
      <c r="B6891" s="11">
        <v>2</v>
      </c>
      <c r="C6891" t="s">
        <v>12678</v>
      </c>
      <c r="D6891" s="11" t="s">
        <v>3526</v>
      </c>
      <c r="E6891" t="s">
        <v>133</v>
      </c>
    </row>
    <row r="6892" spans="1:5">
      <c r="A6892" s="11">
        <v>829</v>
      </c>
      <c r="B6892" s="11">
        <v>156</v>
      </c>
      <c r="C6892" t="s">
        <v>9016</v>
      </c>
      <c r="D6892" s="11" t="s">
        <v>4530</v>
      </c>
      <c r="E6892" t="s">
        <v>133</v>
      </c>
    </row>
    <row r="6893" spans="1:5">
      <c r="A6893" s="11">
        <v>1306</v>
      </c>
      <c r="B6893" s="11">
        <v>76</v>
      </c>
      <c r="C6893" t="s">
        <v>12679</v>
      </c>
      <c r="D6893" s="11" t="s">
        <v>12680</v>
      </c>
      <c r="E6893" t="s">
        <v>1650</v>
      </c>
    </row>
    <row r="6894" spans="1:5">
      <c r="A6894" s="11">
        <v>920</v>
      </c>
      <c r="B6894" s="11">
        <v>134</v>
      </c>
      <c r="C6894" t="s">
        <v>6420</v>
      </c>
      <c r="D6894" s="11" t="s">
        <v>2939</v>
      </c>
      <c r="E6894" t="s">
        <v>744</v>
      </c>
    </row>
    <row r="6895" spans="1:5">
      <c r="A6895" s="11">
        <v>941</v>
      </c>
      <c r="B6895" s="11">
        <v>130</v>
      </c>
      <c r="C6895" t="s">
        <v>6421</v>
      </c>
      <c r="D6895" s="11" t="s">
        <v>2939</v>
      </c>
      <c r="E6895" t="s">
        <v>744</v>
      </c>
    </row>
    <row r="6896" spans="1:5">
      <c r="A6896" s="11">
        <v>2954</v>
      </c>
      <c r="B6896" s="11">
        <v>0</v>
      </c>
      <c r="C6896" t="s">
        <v>12681</v>
      </c>
      <c r="D6896" s="11" t="s">
        <v>2372</v>
      </c>
      <c r="E6896" t="s">
        <v>125</v>
      </c>
    </row>
    <row r="6897" spans="1:5">
      <c r="A6897" s="11">
        <v>2954</v>
      </c>
      <c r="B6897" s="11">
        <v>0</v>
      </c>
      <c r="C6897" t="s">
        <v>9017</v>
      </c>
      <c r="D6897" s="11" t="s">
        <v>4814</v>
      </c>
      <c r="E6897" t="s">
        <v>133</v>
      </c>
    </row>
    <row r="6898" spans="1:5">
      <c r="A6898" s="11">
        <v>1177</v>
      </c>
      <c r="B6898" s="11">
        <v>91</v>
      </c>
      <c r="C6898" t="s">
        <v>6422</v>
      </c>
      <c r="D6898" s="11" t="s">
        <v>5488</v>
      </c>
      <c r="E6898" t="s">
        <v>123</v>
      </c>
    </row>
    <row r="6899" spans="1:5">
      <c r="A6899" s="11">
        <v>2753</v>
      </c>
      <c r="B6899" s="11">
        <v>2</v>
      </c>
      <c r="C6899" t="s">
        <v>6423</v>
      </c>
      <c r="D6899" s="11" t="s">
        <v>5946</v>
      </c>
      <c r="E6899" t="s">
        <v>142</v>
      </c>
    </row>
    <row r="6900" spans="1:5">
      <c r="A6900" s="11">
        <v>2954</v>
      </c>
      <c r="B6900" s="11">
        <v>0</v>
      </c>
      <c r="C6900" t="s">
        <v>12682</v>
      </c>
      <c r="D6900" s="11" t="s">
        <v>5620</v>
      </c>
      <c r="E6900" t="s">
        <v>412</v>
      </c>
    </row>
    <row r="6901" spans="1:5">
      <c r="A6901" s="11">
        <v>2121</v>
      </c>
      <c r="B6901" s="11">
        <v>16</v>
      </c>
      <c r="C6901" t="s">
        <v>9018</v>
      </c>
      <c r="D6901" s="11" t="s">
        <v>2168</v>
      </c>
      <c r="E6901" t="s">
        <v>190</v>
      </c>
    </row>
    <row r="6902" spans="1:5">
      <c r="A6902" s="11">
        <v>2753</v>
      </c>
      <c r="B6902" s="11">
        <v>2</v>
      </c>
      <c r="C6902" t="s">
        <v>12683</v>
      </c>
      <c r="D6902" s="11" t="s">
        <v>9691</v>
      </c>
      <c r="E6902" t="s">
        <v>124</v>
      </c>
    </row>
    <row r="6903" spans="1:5">
      <c r="A6903" s="11">
        <v>432</v>
      </c>
      <c r="B6903" s="11">
        <v>325</v>
      </c>
      <c r="C6903" t="s">
        <v>6424</v>
      </c>
      <c r="D6903" s="11" t="s">
        <v>2675</v>
      </c>
      <c r="E6903" t="s">
        <v>1001</v>
      </c>
    </row>
    <row r="6904" spans="1:5">
      <c r="A6904" s="11">
        <v>2954</v>
      </c>
      <c r="B6904" s="11">
        <v>0</v>
      </c>
      <c r="C6904" t="s">
        <v>12684</v>
      </c>
      <c r="D6904" s="11" t="s">
        <v>5677</v>
      </c>
      <c r="E6904" t="s">
        <v>996</v>
      </c>
    </row>
    <row r="6905" spans="1:5">
      <c r="A6905" s="11">
        <v>996</v>
      </c>
      <c r="B6905" s="11">
        <v>119</v>
      </c>
      <c r="C6905" t="s">
        <v>6425</v>
      </c>
      <c r="D6905" s="11" t="s">
        <v>6426</v>
      </c>
      <c r="E6905" t="s">
        <v>128</v>
      </c>
    </row>
    <row r="6906" spans="1:5">
      <c r="A6906" s="11">
        <v>2421</v>
      </c>
      <c r="B6906" s="11">
        <v>7</v>
      </c>
      <c r="C6906" t="s">
        <v>6427</v>
      </c>
      <c r="D6906" s="11" t="s">
        <v>6044</v>
      </c>
      <c r="E6906" t="s">
        <v>128</v>
      </c>
    </row>
    <row r="6907" spans="1:5">
      <c r="A6907" s="11">
        <v>2148</v>
      </c>
      <c r="B6907" s="11">
        <v>15</v>
      </c>
      <c r="C6907" t="s">
        <v>9019</v>
      </c>
      <c r="D6907" s="11" t="s">
        <v>8232</v>
      </c>
      <c r="E6907" t="s">
        <v>819</v>
      </c>
    </row>
    <row r="6908" spans="1:5">
      <c r="A6908" s="11">
        <v>947</v>
      </c>
      <c r="B6908" s="11">
        <v>129</v>
      </c>
      <c r="C6908" t="s">
        <v>6428</v>
      </c>
      <c r="D6908" s="11" t="s">
        <v>6429</v>
      </c>
      <c r="E6908" t="s">
        <v>122</v>
      </c>
    </row>
    <row r="6909" spans="1:5">
      <c r="A6909" s="11">
        <v>1162</v>
      </c>
      <c r="B6909" s="11">
        <v>92</v>
      </c>
      <c r="C6909" t="s">
        <v>6430</v>
      </c>
      <c r="D6909" s="11" t="s">
        <v>4733</v>
      </c>
      <c r="E6909" t="s">
        <v>6431</v>
      </c>
    </row>
    <row r="6910" spans="1:5">
      <c r="A6910" s="11">
        <v>2954</v>
      </c>
      <c r="B6910" s="11">
        <v>0</v>
      </c>
      <c r="C6910" t="s">
        <v>12685</v>
      </c>
      <c r="D6910" s="11" t="s">
        <v>2624</v>
      </c>
      <c r="E6910" t="s">
        <v>6690</v>
      </c>
    </row>
    <row r="6911" spans="1:5">
      <c r="A6911" s="11">
        <v>2536</v>
      </c>
      <c r="B6911" s="11">
        <v>5</v>
      </c>
      <c r="C6911" t="s">
        <v>12686</v>
      </c>
      <c r="D6911" s="11" t="s">
        <v>8744</v>
      </c>
      <c r="E6911" t="s">
        <v>4199</v>
      </c>
    </row>
    <row r="6912" spans="1:5">
      <c r="A6912" s="11">
        <v>658</v>
      </c>
      <c r="B6912" s="11">
        <v>215</v>
      </c>
      <c r="C6912" t="s">
        <v>6432</v>
      </c>
      <c r="D6912" s="11" t="s">
        <v>5001</v>
      </c>
      <c r="E6912" t="s">
        <v>412</v>
      </c>
    </row>
    <row r="6913" spans="1:5">
      <c r="A6913" s="11">
        <v>105</v>
      </c>
      <c r="B6913" s="11">
        <v>925</v>
      </c>
      <c r="C6913" t="s">
        <v>384</v>
      </c>
      <c r="D6913" s="11" t="s">
        <v>385</v>
      </c>
      <c r="E6913" t="s">
        <v>742</v>
      </c>
    </row>
    <row r="6914" spans="1:5">
      <c r="A6914" s="11">
        <v>631</v>
      </c>
      <c r="B6914" s="11">
        <v>225</v>
      </c>
      <c r="C6914" t="s">
        <v>6433</v>
      </c>
      <c r="D6914" s="11" t="s">
        <v>6434</v>
      </c>
      <c r="E6914" t="s">
        <v>190</v>
      </c>
    </row>
    <row r="6915" spans="1:5">
      <c r="A6915" s="11">
        <v>2954</v>
      </c>
      <c r="B6915" s="11">
        <v>0</v>
      </c>
      <c r="C6915" t="s">
        <v>9020</v>
      </c>
      <c r="D6915" s="11" t="s">
        <v>9021</v>
      </c>
      <c r="E6915" t="s">
        <v>128</v>
      </c>
    </row>
    <row r="6916" spans="1:5">
      <c r="A6916" s="11">
        <v>2954</v>
      </c>
      <c r="B6916" s="11">
        <v>0</v>
      </c>
      <c r="C6916" t="s">
        <v>9022</v>
      </c>
      <c r="D6916" s="11" t="s">
        <v>3660</v>
      </c>
      <c r="E6916" t="s">
        <v>1001</v>
      </c>
    </row>
    <row r="6917" spans="1:5">
      <c r="A6917" s="11">
        <v>837</v>
      </c>
      <c r="B6917" s="11">
        <v>154</v>
      </c>
      <c r="C6917" t="s">
        <v>6435</v>
      </c>
      <c r="D6917" s="11" t="s">
        <v>6436</v>
      </c>
      <c r="E6917" t="s">
        <v>814</v>
      </c>
    </row>
    <row r="6918" spans="1:5">
      <c r="A6918" s="11">
        <v>1391</v>
      </c>
      <c r="B6918" s="11">
        <v>68</v>
      </c>
      <c r="C6918" t="s">
        <v>6437</v>
      </c>
      <c r="D6918" s="11" t="s">
        <v>2075</v>
      </c>
      <c r="E6918" t="s">
        <v>271</v>
      </c>
    </row>
    <row r="6919" spans="1:5">
      <c r="A6919" s="11">
        <v>587</v>
      </c>
      <c r="B6919" s="11">
        <v>241</v>
      </c>
      <c r="C6919" t="s">
        <v>6438</v>
      </c>
      <c r="D6919" s="11" t="s">
        <v>2730</v>
      </c>
      <c r="E6919" t="s">
        <v>2489</v>
      </c>
    </row>
    <row r="6920" spans="1:5">
      <c r="A6920" s="11">
        <v>1542</v>
      </c>
      <c r="B6920" s="11">
        <v>53</v>
      </c>
      <c r="C6920" t="s">
        <v>6438</v>
      </c>
      <c r="D6920" s="11" t="s">
        <v>2024</v>
      </c>
      <c r="E6920" t="s">
        <v>142</v>
      </c>
    </row>
    <row r="6921" spans="1:5">
      <c r="A6921" s="11">
        <v>616</v>
      </c>
      <c r="B6921" s="11">
        <v>230</v>
      </c>
      <c r="C6921" t="s">
        <v>6439</v>
      </c>
      <c r="D6921" s="11" t="s">
        <v>309</v>
      </c>
      <c r="E6921" t="s">
        <v>996</v>
      </c>
    </row>
    <row r="6922" spans="1:5">
      <c r="A6922" s="11">
        <v>152</v>
      </c>
      <c r="B6922" s="11">
        <v>737</v>
      </c>
      <c r="C6922" t="s">
        <v>386</v>
      </c>
      <c r="D6922" s="11" t="s">
        <v>387</v>
      </c>
      <c r="E6922" t="s">
        <v>128</v>
      </c>
    </row>
    <row r="6923" spans="1:5">
      <c r="A6923" s="11">
        <v>2236</v>
      </c>
      <c r="B6923" s="11">
        <v>12</v>
      </c>
      <c r="C6923" t="s">
        <v>9023</v>
      </c>
      <c r="D6923" s="11" t="s">
        <v>2996</v>
      </c>
      <c r="E6923" t="s">
        <v>754</v>
      </c>
    </row>
    <row r="6924" spans="1:5">
      <c r="A6924" s="11">
        <v>650</v>
      </c>
      <c r="B6924" s="11">
        <v>217</v>
      </c>
      <c r="C6924" t="s">
        <v>6440</v>
      </c>
      <c r="D6924" s="11" t="s">
        <v>6219</v>
      </c>
      <c r="E6924" t="s">
        <v>162</v>
      </c>
    </row>
    <row r="6925" spans="1:5">
      <c r="A6925" s="11">
        <v>245</v>
      </c>
      <c r="B6925" s="11">
        <v>520</v>
      </c>
      <c r="C6925" t="s">
        <v>1893</v>
      </c>
      <c r="D6925" s="11" t="s">
        <v>1894</v>
      </c>
      <c r="E6925" t="s">
        <v>128</v>
      </c>
    </row>
    <row r="6926" spans="1:5">
      <c r="A6926" s="11">
        <v>702</v>
      </c>
      <c r="B6926" s="11">
        <v>197</v>
      </c>
      <c r="C6926" t="s">
        <v>6441</v>
      </c>
      <c r="D6926" s="11" t="s">
        <v>3464</v>
      </c>
      <c r="E6926" t="s">
        <v>2288</v>
      </c>
    </row>
    <row r="6927" spans="1:5">
      <c r="A6927" s="11">
        <v>2536</v>
      </c>
      <c r="B6927" s="11">
        <v>5</v>
      </c>
      <c r="C6927" t="s">
        <v>12687</v>
      </c>
      <c r="D6927" s="11" t="s">
        <v>4306</v>
      </c>
      <c r="E6927" t="s">
        <v>767</v>
      </c>
    </row>
    <row r="6928" spans="1:5">
      <c r="A6928" s="11">
        <v>2954</v>
      </c>
      <c r="B6928" s="11">
        <v>0</v>
      </c>
      <c r="C6928" t="s">
        <v>12687</v>
      </c>
      <c r="D6928" s="11" t="s">
        <v>4035</v>
      </c>
      <c r="E6928" t="s">
        <v>762</v>
      </c>
    </row>
    <row r="6929" spans="1:5">
      <c r="A6929" s="11">
        <v>1927</v>
      </c>
      <c r="B6929" s="11">
        <v>25</v>
      </c>
      <c r="C6929" t="s">
        <v>12688</v>
      </c>
      <c r="D6929" s="11" t="s">
        <v>3165</v>
      </c>
      <c r="E6929" t="s">
        <v>128</v>
      </c>
    </row>
    <row r="6930" spans="1:5">
      <c r="A6930" s="11">
        <v>2954</v>
      </c>
      <c r="B6930" s="11">
        <v>0</v>
      </c>
      <c r="C6930" t="s">
        <v>12689</v>
      </c>
      <c r="D6930" s="11" t="s">
        <v>12690</v>
      </c>
      <c r="E6930" t="s">
        <v>149</v>
      </c>
    </row>
    <row r="6931" spans="1:5">
      <c r="A6931" s="11">
        <v>566</v>
      </c>
      <c r="B6931" s="11">
        <v>251</v>
      </c>
      <c r="C6931" t="s">
        <v>1978</v>
      </c>
      <c r="D6931" s="11" t="s">
        <v>3214</v>
      </c>
      <c r="E6931" t="s">
        <v>997</v>
      </c>
    </row>
    <row r="6932" spans="1:5">
      <c r="A6932" s="11">
        <v>963</v>
      </c>
      <c r="B6932" s="11">
        <v>126</v>
      </c>
      <c r="C6932" t="s">
        <v>1978</v>
      </c>
      <c r="D6932" s="11" t="s">
        <v>5648</v>
      </c>
      <c r="E6932" t="s">
        <v>1880</v>
      </c>
    </row>
    <row r="6933" spans="1:5">
      <c r="A6933" s="11">
        <v>446</v>
      </c>
      <c r="B6933" s="11">
        <v>318</v>
      </c>
      <c r="C6933" t="s">
        <v>1475</v>
      </c>
      <c r="D6933" s="11" t="s">
        <v>1320</v>
      </c>
      <c r="E6933" t="s">
        <v>130</v>
      </c>
    </row>
    <row r="6934" spans="1:5">
      <c r="A6934" s="11">
        <v>1266</v>
      </c>
      <c r="B6934" s="11">
        <v>80</v>
      </c>
      <c r="C6934" t="s">
        <v>6442</v>
      </c>
      <c r="D6934" s="11" t="s">
        <v>2182</v>
      </c>
      <c r="E6934" t="s">
        <v>1002</v>
      </c>
    </row>
    <row r="6935" spans="1:5">
      <c r="A6935" s="11">
        <v>1044</v>
      </c>
      <c r="B6935" s="11">
        <v>111</v>
      </c>
      <c r="C6935" t="s">
        <v>6443</v>
      </c>
      <c r="D6935" s="11" t="s">
        <v>2898</v>
      </c>
      <c r="E6935" t="s">
        <v>122</v>
      </c>
    </row>
    <row r="6936" spans="1:5">
      <c r="A6936" s="11">
        <v>2236</v>
      </c>
      <c r="B6936" s="11">
        <v>12</v>
      </c>
      <c r="C6936" t="s">
        <v>6444</v>
      </c>
      <c r="D6936" s="11" t="s">
        <v>5127</v>
      </c>
      <c r="E6936" t="s">
        <v>1871</v>
      </c>
    </row>
    <row r="6937" spans="1:5">
      <c r="A6937" s="11">
        <v>1946</v>
      </c>
      <c r="B6937" s="11">
        <v>24</v>
      </c>
      <c r="C6937" t="s">
        <v>12691</v>
      </c>
      <c r="D6937" s="11" t="s">
        <v>12692</v>
      </c>
      <c r="E6937" t="s">
        <v>1023</v>
      </c>
    </row>
    <row r="6938" spans="1:5">
      <c r="A6938" s="11">
        <v>2856</v>
      </c>
      <c r="B6938" s="11">
        <v>1</v>
      </c>
      <c r="C6938" t="s">
        <v>9024</v>
      </c>
      <c r="D6938" s="11" t="s">
        <v>3075</v>
      </c>
      <c r="E6938" t="s">
        <v>271</v>
      </c>
    </row>
    <row r="6939" spans="1:5">
      <c r="A6939" s="11">
        <v>1018</v>
      </c>
      <c r="B6939" s="11">
        <v>115</v>
      </c>
      <c r="C6939" t="s">
        <v>6445</v>
      </c>
      <c r="D6939" s="11" t="s">
        <v>2898</v>
      </c>
      <c r="E6939" t="s">
        <v>122</v>
      </c>
    </row>
    <row r="6940" spans="1:5">
      <c r="A6940" s="11">
        <v>1787</v>
      </c>
      <c r="B6940" s="11">
        <v>33</v>
      </c>
      <c r="C6940" t="s">
        <v>6446</v>
      </c>
      <c r="D6940" s="11" t="s">
        <v>6447</v>
      </c>
      <c r="E6940" t="s">
        <v>123</v>
      </c>
    </row>
    <row r="6941" spans="1:5">
      <c r="A6941" s="11">
        <v>2954</v>
      </c>
      <c r="B6941" s="11">
        <v>0</v>
      </c>
      <c r="C6941" t="s">
        <v>6448</v>
      </c>
      <c r="D6941" s="11" t="s">
        <v>6449</v>
      </c>
      <c r="E6941" t="s">
        <v>61</v>
      </c>
    </row>
    <row r="6942" spans="1:5">
      <c r="A6942" s="11">
        <v>1859</v>
      </c>
      <c r="B6942" s="11">
        <v>29</v>
      </c>
      <c r="C6942" t="s">
        <v>9025</v>
      </c>
      <c r="D6942" s="11" t="s">
        <v>3703</v>
      </c>
      <c r="E6942" t="s">
        <v>793</v>
      </c>
    </row>
    <row r="6943" spans="1:5">
      <c r="A6943" s="11">
        <v>404</v>
      </c>
      <c r="B6943" s="11">
        <v>345</v>
      </c>
      <c r="C6943" t="s">
        <v>6450</v>
      </c>
      <c r="D6943" s="11" t="s">
        <v>6451</v>
      </c>
      <c r="E6943" t="s">
        <v>593</v>
      </c>
    </row>
    <row r="6944" spans="1:5">
      <c r="A6944" s="11">
        <v>2954</v>
      </c>
      <c r="B6944" s="11">
        <v>0</v>
      </c>
      <c r="C6944" t="s">
        <v>9026</v>
      </c>
      <c r="D6944" s="11" t="s">
        <v>9027</v>
      </c>
      <c r="E6944" t="s">
        <v>3611</v>
      </c>
    </row>
    <row r="6945" spans="1:5">
      <c r="A6945" s="11">
        <v>806</v>
      </c>
      <c r="B6945" s="11">
        <v>162</v>
      </c>
      <c r="C6945" t="s">
        <v>1988</v>
      </c>
      <c r="D6945" s="11" t="s">
        <v>2387</v>
      </c>
      <c r="E6945" t="s">
        <v>130</v>
      </c>
    </row>
    <row r="6946" spans="1:5">
      <c r="A6946" s="11">
        <v>2954</v>
      </c>
      <c r="B6946" s="11">
        <v>0</v>
      </c>
      <c r="C6946" t="s">
        <v>1994</v>
      </c>
      <c r="D6946" s="11" t="s">
        <v>4631</v>
      </c>
      <c r="E6946" t="s">
        <v>758</v>
      </c>
    </row>
    <row r="6947" spans="1:5">
      <c r="A6947" s="11">
        <v>2262</v>
      </c>
      <c r="B6947" s="11">
        <v>11</v>
      </c>
      <c r="C6947" t="s">
        <v>12693</v>
      </c>
      <c r="D6947" s="11" t="s">
        <v>10702</v>
      </c>
      <c r="E6947" t="s">
        <v>938</v>
      </c>
    </row>
    <row r="6948" spans="1:5">
      <c r="A6948" s="11">
        <v>1859</v>
      </c>
      <c r="B6948" s="11">
        <v>29</v>
      </c>
      <c r="C6948" t="s">
        <v>12694</v>
      </c>
      <c r="D6948" s="11" t="s">
        <v>5255</v>
      </c>
      <c r="E6948" t="s">
        <v>1001</v>
      </c>
    </row>
    <row r="6949" spans="1:5">
      <c r="A6949" s="11">
        <v>32</v>
      </c>
      <c r="B6949" s="11">
        <v>1636</v>
      </c>
      <c r="C6949" t="s">
        <v>9028</v>
      </c>
      <c r="D6949" s="11" t="s">
        <v>1551</v>
      </c>
      <c r="E6949" t="s">
        <v>128</v>
      </c>
    </row>
    <row r="6950" spans="1:5">
      <c r="A6950" s="11">
        <v>2954</v>
      </c>
      <c r="B6950" s="11">
        <v>0</v>
      </c>
      <c r="C6950" t="s">
        <v>9029</v>
      </c>
      <c r="D6950" s="11" t="s">
        <v>9030</v>
      </c>
      <c r="E6950" t="s">
        <v>565</v>
      </c>
    </row>
    <row r="6951" spans="1:5">
      <c r="A6951" s="11">
        <v>1375</v>
      </c>
      <c r="B6951" s="11">
        <v>70</v>
      </c>
      <c r="C6951" t="s">
        <v>6452</v>
      </c>
      <c r="D6951" s="11" t="s">
        <v>6453</v>
      </c>
      <c r="E6951" t="s">
        <v>3453</v>
      </c>
    </row>
    <row r="6952" spans="1:5">
      <c r="A6952" s="11">
        <v>2000</v>
      </c>
      <c r="B6952" s="11">
        <v>21</v>
      </c>
      <c r="C6952" t="s">
        <v>9031</v>
      </c>
      <c r="D6952" s="11" t="s">
        <v>6449</v>
      </c>
      <c r="E6952" t="s">
        <v>6431</v>
      </c>
    </row>
    <row r="6953" spans="1:5">
      <c r="A6953" s="11">
        <v>2856</v>
      </c>
      <c r="B6953" s="11">
        <v>1</v>
      </c>
      <c r="C6953" t="s">
        <v>9032</v>
      </c>
      <c r="D6953" s="11" t="s">
        <v>9033</v>
      </c>
      <c r="E6953" t="s">
        <v>138</v>
      </c>
    </row>
    <row r="6954" spans="1:5">
      <c r="A6954" s="11">
        <v>2094</v>
      </c>
      <c r="B6954" s="11">
        <v>17</v>
      </c>
      <c r="C6954" t="s">
        <v>12695</v>
      </c>
      <c r="D6954" s="11" t="s">
        <v>2554</v>
      </c>
      <c r="E6954" t="s">
        <v>2570</v>
      </c>
    </row>
    <row r="6955" spans="1:5">
      <c r="A6955" s="11">
        <v>362</v>
      </c>
      <c r="B6955" s="11">
        <v>389</v>
      </c>
      <c r="C6955" t="s">
        <v>6454</v>
      </c>
      <c r="D6955" s="11" t="s">
        <v>2006</v>
      </c>
      <c r="E6955" t="s">
        <v>745</v>
      </c>
    </row>
    <row r="6956" spans="1:5">
      <c r="A6956" s="11">
        <v>2373</v>
      </c>
      <c r="B6956" s="11">
        <v>8</v>
      </c>
      <c r="C6956" t="s">
        <v>9034</v>
      </c>
      <c r="D6956" s="11" t="s">
        <v>2583</v>
      </c>
      <c r="E6956" t="s">
        <v>131</v>
      </c>
    </row>
    <row r="6957" spans="1:5">
      <c r="A6957" s="11">
        <v>724</v>
      </c>
      <c r="B6957" s="11">
        <v>190</v>
      </c>
      <c r="C6957" t="s">
        <v>1976</v>
      </c>
      <c r="D6957" s="11" t="s">
        <v>2194</v>
      </c>
      <c r="E6957" t="s">
        <v>1002</v>
      </c>
    </row>
    <row r="6958" spans="1:5">
      <c r="A6958" s="11">
        <v>2000</v>
      </c>
      <c r="B6958" s="11">
        <v>21</v>
      </c>
      <c r="C6958" t="s">
        <v>12696</v>
      </c>
      <c r="D6958" s="11" t="s">
        <v>2048</v>
      </c>
      <c r="E6958" t="s">
        <v>884</v>
      </c>
    </row>
    <row r="6959" spans="1:5">
      <c r="A6959" s="11">
        <v>116</v>
      </c>
      <c r="B6959" s="11">
        <v>886</v>
      </c>
      <c r="C6959" t="s">
        <v>389</v>
      </c>
      <c r="D6959" s="11" t="s">
        <v>976</v>
      </c>
      <c r="E6959" t="s">
        <v>130</v>
      </c>
    </row>
    <row r="6960" spans="1:5">
      <c r="A6960" s="11">
        <v>2954</v>
      </c>
      <c r="B6960" s="11">
        <v>0</v>
      </c>
      <c r="C6960" t="s">
        <v>12697</v>
      </c>
      <c r="D6960" s="11" t="s">
        <v>11183</v>
      </c>
      <c r="E6960" t="s">
        <v>12698</v>
      </c>
    </row>
    <row r="6961" spans="1:5">
      <c r="A6961" s="11">
        <v>2121</v>
      </c>
      <c r="B6961" s="11">
        <v>16</v>
      </c>
      <c r="C6961" t="s">
        <v>12699</v>
      </c>
      <c r="D6961" s="11" t="s">
        <v>2108</v>
      </c>
      <c r="E6961" t="s">
        <v>1428</v>
      </c>
    </row>
    <row r="6962" spans="1:5">
      <c r="A6962" s="11">
        <v>814</v>
      </c>
      <c r="B6962" s="11">
        <v>160</v>
      </c>
      <c r="C6962" t="s">
        <v>9035</v>
      </c>
      <c r="D6962" s="11" t="s">
        <v>3509</v>
      </c>
      <c r="E6962" t="s">
        <v>1194</v>
      </c>
    </row>
    <row r="6963" spans="1:5">
      <c r="A6963" s="11">
        <v>1644</v>
      </c>
      <c r="B6963" s="11">
        <v>45</v>
      </c>
      <c r="C6963" t="s">
        <v>6456</v>
      </c>
      <c r="D6963" s="11" t="s">
        <v>6457</v>
      </c>
      <c r="E6963" t="s">
        <v>6458</v>
      </c>
    </row>
    <row r="6964" spans="1:5">
      <c r="A6964" s="11">
        <v>11</v>
      </c>
      <c r="B6964" s="11">
        <v>1751</v>
      </c>
      <c r="C6964" t="s">
        <v>1476</v>
      </c>
      <c r="D6964" s="11" t="s">
        <v>1477</v>
      </c>
      <c r="E6964" t="s">
        <v>3419</v>
      </c>
    </row>
    <row r="6965" spans="1:5">
      <c r="A6965" s="11">
        <v>1145</v>
      </c>
      <c r="B6965" s="11">
        <v>94</v>
      </c>
      <c r="C6965" t="s">
        <v>1476</v>
      </c>
      <c r="D6965" s="11" t="s">
        <v>2635</v>
      </c>
      <c r="E6965" t="s">
        <v>675</v>
      </c>
    </row>
    <row r="6966" spans="1:5">
      <c r="A6966" s="11">
        <v>1610</v>
      </c>
      <c r="B6966" s="11">
        <v>47</v>
      </c>
      <c r="C6966" t="s">
        <v>6459</v>
      </c>
      <c r="D6966" s="11" t="s">
        <v>4736</v>
      </c>
      <c r="E6966" t="s">
        <v>997</v>
      </c>
    </row>
    <row r="6967" spans="1:5">
      <c r="A6967" s="11">
        <v>1569</v>
      </c>
      <c r="B6967" s="11">
        <v>51</v>
      </c>
      <c r="C6967" t="s">
        <v>12700</v>
      </c>
      <c r="D6967" s="11" t="s">
        <v>12701</v>
      </c>
      <c r="E6967" t="s">
        <v>136</v>
      </c>
    </row>
    <row r="6968" spans="1:5">
      <c r="A6968" s="11">
        <v>2954</v>
      </c>
      <c r="B6968" s="11">
        <v>0</v>
      </c>
      <c r="C6968" t="s">
        <v>12702</v>
      </c>
      <c r="D6968" s="11" t="s">
        <v>5734</v>
      </c>
      <c r="E6968" t="s">
        <v>892</v>
      </c>
    </row>
    <row r="6969" spans="1:5">
      <c r="A6969" s="11">
        <v>2049</v>
      </c>
      <c r="B6969" s="11">
        <v>19</v>
      </c>
      <c r="C6969" t="s">
        <v>9036</v>
      </c>
      <c r="D6969" s="11" t="s">
        <v>9037</v>
      </c>
      <c r="E6969" t="s">
        <v>122</v>
      </c>
    </row>
    <row r="6970" spans="1:5">
      <c r="A6970" s="11">
        <v>2753</v>
      </c>
      <c r="B6970" s="11">
        <v>2</v>
      </c>
      <c r="C6970" t="s">
        <v>12703</v>
      </c>
      <c r="D6970" s="11" t="s">
        <v>7883</v>
      </c>
      <c r="E6970" t="s">
        <v>565</v>
      </c>
    </row>
    <row r="6971" spans="1:5">
      <c r="A6971" s="11">
        <v>2472</v>
      </c>
      <c r="B6971" s="11">
        <v>6</v>
      </c>
      <c r="C6971" t="s">
        <v>12704</v>
      </c>
      <c r="D6971" s="11" t="s">
        <v>3501</v>
      </c>
      <c r="E6971" t="s">
        <v>740</v>
      </c>
    </row>
    <row r="6972" spans="1:5">
      <c r="A6972" s="11">
        <v>2121</v>
      </c>
      <c r="B6972" s="11">
        <v>16</v>
      </c>
      <c r="C6972" t="s">
        <v>12705</v>
      </c>
      <c r="D6972" s="11" t="s">
        <v>12706</v>
      </c>
      <c r="E6972" t="s">
        <v>130</v>
      </c>
    </row>
    <row r="6973" spans="1:5">
      <c r="A6973" s="11">
        <v>1699</v>
      </c>
      <c r="B6973" s="11">
        <v>41</v>
      </c>
      <c r="C6973" t="s">
        <v>6460</v>
      </c>
      <c r="D6973" s="11" t="s">
        <v>5206</v>
      </c>
      <c r="E6973" t="s">
        <v>1066</v>
      </c>
    </row>
    <row r="6974" spans="1:5">
      <c r="A6974" s="11">
        <v>448</v>
      </c>
      <c r="B6974" s="11">
        <v>316</v>
      </c>
      <c r="C6974" t="s">
        <v>6461</v>
      </c>
      <c r="D6974" s="11" t="s">
        <v>6462</v>
      </c>
      <c r="E6974" t="s">
        <v>144</v>
      </c>
    </row>
    <row r="6975" spans="1:5">
      <c r="A6975" s="11">
        <v>2421</v>
      </c>
      <c r="B6975" s="11">
        <v>7</v>
      </c>
      <c r="C6975" t="s">
        <v>12707</v>
      </c>
      <c r="D6975" s="11" t="s">
        <v>11332</v>
      </c>
      <c r="E6975" t="s">
        <v>1066</v>
      </c>
    </row>
    <row r="6976" spans="1:5">
      <c r="A6976" s="11">
        <v>1306</v>
      </c>
      <c r="B6976" s="11">
        <v>76</v>
      </c>
      <c r="C6976" t="s">
        <v>6463</v>
      </c>
      <c r="D6976" s="11" t="s">
        <v>5826</v>
      </c>
      <c r="E6976" t="s">
        <v>125</v>
      </c>
    </row>
    <row r="6977" spans="1:5">
      <c r="A6977" s="11">
        <v>2753</v>
      </c>
      <c r="B6977" s="11">
        <v>2</v>
      </c>
      <c r="C6977" t="s">
        <v>12708</v>
      </c>
      <c r="D6977" s="11" t="s">
        <v>4761</v>
      </c>
      <c r="E6977" t="s">
        <v>271</v>
      </c>
    </row>
    <row r="6978" spans="1:5">
      <c r="A6978" s="11">
        <v>2536</v>
      </c>
      <c r="B6978" s="11">
        <v>5</v>
      </c>
      <c r="C6978" t="s">
        <v>6464</v>
      </c>
      <c r="D6978" s="11" t="s">
        <v>5241</v>
      </c>
      <c r="E6978" t="s">
        <v>138</v>
      </c>
    </row>
    <row r="6979" spans="1:5">
      <c r="A6979" s="11">
        <v>711</v>
      </c>
      <c r="B6979" s="11">
        <v>194</v>
      </c>
      <c r="C6979" t="s">
        <v>6465</v>
      </c>
      <c r="D6979" s="11" t="s">
        <v>1128</v>
      </c>
      <c r="E6979" t="s">
        <v>125</v>
      </c>
    </row>
    <row r="6980" spans="1:5">
      <c r="A6980" s="11">
        <v>1501</v>
      </c>
      <c r="B6980" s="11">
        <v>57</v>
      </c>
      <c r="C6980" t="s">
        <v>6466</v>
      </c>
      <c r="D6980" s="11" t="s">
        <v>4964</v>
      </c>
      <c r="E6980" t="s">
        <v>793</v>
      </c>
    </row>
    <row r="6981" spans="1:5">
      <c r="A6981" s="11">
        <v>335</v>
      </c>
      <c r="B6981" s="11">
        <v>422</v>
      </c>
      <c r="C6981" t="s">
        <v>6467</v>
      </c>
      <c r="D6981" s="11" t="s">
        <v>2483</v>
      </c>
      <c r="E6981" t="s">
        <v>130</v>
      </c>
    </row>
    <row r="6982" spans="1:5">
      <c r="A6982" s="11">
        <v>1441</v>
      </c>
      <c r="B6982" s="11">
        <v>62</v>
      </c>
      <c r="C6982" t="s">
        <v>6468</v>
      </c>
      <c r="D6982" s="11" t="s">
        <v>3085</v>
      </c>
      <c r="E6982" t="s">
        <v>128</v>
      </c>
    </row>
    <row r="6983" spans="1:5">
      <c r="A6983" s="11">
        <v>1828</v>
      </c>
      <c r="B6983" s="11">
        <v>31</v>
      </c>
      <c r="C6983" t="s">
        <v>12709</v>
      </c>
      <c r="D6983" s="11" t="s">
        <v>6875</v>
      </c>
      <c r="E6983" t="s">
        <v>130</v>
      </c>
    </row>
    <row r="6984" spans="1:5">
      <c r="A6984" s="11">
        <v>2856</v>
      </c>
      <c r="B6984" s="11">
        <v>1</v>
      </c>
      <c r="C6984" t="s">
        <v>12710</v>
      </c>
      <c r="D6984" s="11" t="s">
        <v>12711</v>
      </c>
      <c r="E6984" t="s">
        <v>887</v>
      </c>
    </row>
    <row r="6985" spans="1:5">
      <c r="A6985" s="11">
        <v>2067</v>
      </c>
      <c r="B6985" s="11">
        <v>18</v>
      </c>
      <c r="C6985" t="s">
        <v>12712</v>
      </c>
      <c r="D6985" s="11" t="s">
        <v>3373</v>
      </c>
      <c r="E6985" t="s">
        <v>751</v>
      </c>
    </row>
    <row r="6986" spans="1:5">
      <c r="A6986" s="11">
        <v>1284</v>
      </c>
      <c r="B6986" s="11">
        <v>78</v>
      </c>
      <c r="C6986" t="s">
        <v>6469</v>
      </c>
      <c r="D6986" s="11" t="s">
        <v>4405</v>
      </c>
      <c r="E6986" t="s">
        <v>130</v>
      </c>
    </row>
    <row r="6987" spans="1:5">
      <c r="A6987" s="11">
        <v>2536</v>
      </c>
      <c r="B6987" s="11">
        <v>5</v>
      </c>
      <c r="C6987" t="s">
        <v>12713</v>
      </c>
      <c r="D6987" s="11" t="s">
        <v>2255</v>
      </c>
      <c r="E6987" t="s">
        <v>8124</v>
      </c>
    </row>
    <row r="6988" spans="1:5">
      <c r="A6988" s="11">
        <v>2536</v>
      </c>
      <c r="B6988" s="11">
        <v>5</v>
      </c>
      <c r="C6988" t="s">
        <v>12714</v>
      </c>
      <c r="D6988" s="11" t="s">
        <v>2255</v>
      </c>
      <c r="E6988" t="s">
        <v>8124</v>
      </c>
    </row>
    <row r="6989" spans="1:5">
      <c r="A6989" s="11">
        <v>74</v>
      </c>
      <c r="B6989" s="11">
        <v>1107</v>
      </c>
      <c r="C6989" t="s">
        <v>1479</v>
      </c>
      <c r="D6989" s="11" t="s">
        <v>1480</v>
      </c>
      <c r="E6989" t="s">
        <v>133</v>
      </c>
    </row>
    <row r="6990" spans="1:5">
      <c r="A6990" s="11">
        <v>954</v>
      </c>
      <c r="B6990" s="11">
        <v>128</v>
      </c>
      <c r="C6990" t="s">
        <v>6470</v>
      </c>
      <c r="D6990" s="11" t="s">
        <v>4578</v>
      </c>
      <c r="E6990" t="s">
        <v>123</v>
      </c>
    </row>
    <row r="6991" spans="1:5">
      <c r="A6991" s="11">
        <v>2753</v>
      </c>
      <c r="B6991" s="11">
        <v>2</v>
      </c>
      <c r="C6991" t="s">
        <v>12715</v>
      </c>
      <c r="D6991" s="11" t="s">
        <v>12716</v>
      </c>
      <c r="E6991" t="s">
        <v>9589</v>
      </c>
    </row>
    <row r="6992" spans="1:5">
      <c r="A6992" s="11">
        <v>1981</v>
      </c>
      <c r="B6992" s="11">
        <v>22</v>
      </c>
      <c r="C6992" t="s">
        <v>6471</v>
      </c>
      <c r="D6992" s="11" t="s">
        <v>4030</v>
      </c>
      <c r="E6992" t="s">
        <v>122</v>
      </c>
    </row>
    <row r="6993" spans="1:5">
      <c r="A6993" s="11">
        <v>455</v>
      </c>
      <c r="B6993" s="11">
        <v>314</v>
      </c>
      <c r="C6993" t="s">
        <v>6472</v>
      </c>
      <c r="D6993" s="11" t="s">
        <v>4020</v>
      </c>
      <c r="E6993" t="s">
        <v>145</v>
      </c>
    </row>
    <row r="6994" spans="1:5">
      <c r="A6994" s="11">
        <v>126</v>
      </c>
      <c r="B6994" s="11">
        <v>833</v>
      </c>
      <c r="C6994" t="s">
        <v>390</v>
      </c>
      <c r="D6994" s="11" t="s">
        <v>688</v>
      </c>
      <c r="E6994" t="s">
        <v>145</v>
      </c>
    </row>
    <row r="6995" spans="1:5">
      <c r="A6995" s="11">
        <v>290</v>
      </c>
      <c r="B6995" s="11">
        <v>470</v>
      </c>
      <c r="C6995" t="s">
        <v>6473</v>
      </c>
      <c r="D6995" s="11" t="s">
        <v>3126</v>
      </c>
      <c r="E6995" t="s">
        <v>124</v>
      </c>
    </row>
    <row r="6996" spans="1:5">
      <c r="A6996" s="11">
        <v>1051</v>
      </c>
      <c r="B6996" s="11">
        <v>110</v>
      </c>
      <c r="C6996" t="s">
        <v>6474</v>
      </c>
      <c r="D6996" s="11" t="s">
        <v>4388</v>
      </c>
      <c r="E6996" t="s">
        <v>814</v>
      </c>
    </row>
    <row r="6997" spans="1:5">
      <c r="A6997" s="11">
        <v>1532</v>
      </c>
      <c r="B6997" s="11">
        <v>54</v>
      </c>
      <c r="C6997" t="s">
        <v>9038</v>
      </c>
      <c r="D6997" s="11" t="s">
        <v>2080</v>
      </c>
      <c r="E6997" t="s">
        <v>769</v>
      </c>
    </row>
    <row r="6998" spans="1:5">
      <c r="A6998" s="11">
        <v>729</v>
      </c>
      <c r="B6998" s="11">
        <v>188</v>
      </c>
      <c r="C6998" t="s">
        <v>6475</v>
      </c>
      <c r="D6998" s="11" t="s">
        <v>6476</v>
      </c>
      <c r="E6998" t="s">
        <v>1002</v>
      </c>
    </row>
    <row r="6999" spans="1:5">
      <c r="A6999" s="11">
        <v>1194</v>
      </c>
      <c r="B6999" s="11">
        <v>89</v>
      </c>
      <c r="C6999" t="s">
        <v>9039</v>
      </c>
      <c r="D6999" s="11" t="s">
        <v>3073</v>
      </c>
      <c r="E6999" t="s">
        <v>758</v>
      </c>
    </row>
    <row r="7000" spans="1:5">
      <c r="A7000" s="11">
        <v>698</v>
      </c>
      <c r="B7000" s="11">
        <v>198</v>
      </c>
      <c r="C7000" t="s">
        <v>6477</v>
      </c>
      <c r="D7000" s="11" t="s">
        <v>4065</v>
      </c>
      <c r="E7000" t="s">
        <v>130</v>
      </c>
    </row>
    <row r="7001" spans="1:5">
      <c r="A7001" s="11">
        <v>698</v>
      </c>
      <c r="B7001" s="11">
        <v>198</v>
      </c>
      <c r="C7001" t="s">
        <v>6478</v>
      </c>
      <c r="D7001" s="11" t="s">
        <v>4757</v>
      </c>
      <c r="E7001" t="s">
        <v>757</v>
      </c>
    </row>
    <row r="7002" spans="1:5">
      <c r="A7002" s="11">
        <v>2421</v>
      </c>
      <c r="B7002" s="11">
        <v>7</v>
      </c>
      <c r="C7002" t="s">
        <v>9040</v>
      </c>
      <c r="D7002" s="11" t="s">
        <v>6875</v>
      </c>
      <c r="E7002" t="s">
        <v>2213</v>
      </c>
    </row>
    <row r="7003" spans="1:5">
      <c r="A7003" s="11">
        <v>996</v>
      </c>
      <c r="B7003" s="11">
        <v>119</v>
      </c>
      <c r="C7003" t="s">
        <v>6479</v>
      </c>
      <c r="D7003" s="11" t="s">
        <v>6480</v>
      </c>
      <c r="E7003" t="s">
        <v>128</v>
      </c>
    </row>
    <row r="7004" spans="1:5">
      <c r="A7004" s="11">
        <v>2954</v>
      </c>
      <c r="B7004" s="11">
        <v>0</v>
      </c>
      <c r="C7004" t="s">
        <v>12717</v>
      </c>
      <c r="D7004" s="11" t="s">
        <v>8874</v>
      </c>
      <c r="E7004" t="s">
        <v>149</v>
      </c>
    </row>
    <row r="7005" spans="1:5">
      <c r="A7005" s="11">
        <v>1828</v>
      </c>
      <c r="B7005" s="11">
        <v>31</v>
      </c>
      <c r="C7005" t="s">
        <v>12718</v>
      </c>
      <c r="D7005" s="11" t="s">
        <v>6481</v>
      </c>
      <c r="E7005" t="s">
        <v>125</v>
      </c>
    </row>
    <row r="7006" spans="1:5">
      <c r="A7006" s="11">
        <v>1391</v>
      </c>
      <c r="B7006" s="11">
        <v>68</v>
      </c>
      <c r="C7006" t="s">
        <v>6482</v>
      </c>
      <c r="D7006" s="11" t="s">
        <v>2981</v>
      </c>
      <c r="E7006" t="s">
        <v>757</v>
      </c>
    </row>
    <row r="7007" spans="1:5">
      <c r="A7007" s="11">
        <v>1219</v>
      </c>
      <c r="B7007" s="11">
        <v>86</v>
      </c>
      <c r="C7007" t="s">
        <v>6483</v>
      </c>
      <c r="D7007" s="11" t="s">
        <v>1273</v>
      </c>
      <c r="E7007" t="s">
        <v>126</v>
      </c>
    </row>
    <row r="7008" spans="1:5">
      <c r="A7008" s="11">
        <v>87</v>
      </c>
      <c r="B7008" s="11">
        <v>1043</v>
      </c>
      <c r="C7008" t="s">
        <v>6484</v>
      </c>
      <c r="D7008" s="11" t="s">
        <v>858</v>
      </c>
      <c r="E7008" t="s">
        <v>2829</v>
      </c>
    </row>
    <row r="7009" spans="1:5">
      <c r="A7009" s="11">
        <v>2954</v>
      </c>
      <c r="B7009" s="11">
        <v>0</v>
      </c>
      <c r="C7009" t="s">
        <v>12719</v>
      </c>
      <c r="D7009" s="11" t="s">
        <v>7209</v>
      </c>
      <c r="E7009" t="s">
        <v>2312</v>
      </c>
    </row>
    <row r="7010" spans="1:5">
      <c r="A7010" s="11">
        <v>2094</v>
      </c>
      <c r="B7010" s="11">
        <v>17</v>
      </c>
      <c r="C7010" t="s">
        <v>6485</v>
      </c>
      <c r="D7010" s="11" t="s">
        <v>6306</v>
      </c>
      <c r="E7010" t="s">
        <v>2570</v>
      </c>
    </row>
    <row r="7011" spans="1:5">
      <c r="A7011" s="11">
        <v>720</v>
      </c>
      <c r="B7011" s="11">
        <v>192</v>
      </c>
      <c r="C7011" t="s">
        <v>6486</v>
      </c>
      <c r="D7011" s="11" t="s">
        <v>2083</v>
      </c>
      <c r="E7011" t="s">
        <v>122</v>
      </c>
    </row>
    <row r="7012" spans="1:5">
      <c r="A7012" s="11">
        <v>2954</v>
      </c>
      <c r="B7012" s="11">
        <v>0</v>
      </c>
      <c r="C7012" t="s">
        <v>12720</v>
      </c>
      <c r="D7012" s="11" t="s">
        <v>10256</v>
      </c>
      <c r="E7012" t="s">
        <v>996</v>
      </c>
    </row>
    <row r="7013" spans="1:5">
      <c r="A7013" s="11">
        <v>1346</v>
      </c>
      <c r="B7013" s="11">
        <v>72</v>
      </c>
      <c r="C7013" t="s">
        <v>6487</v>
      </c>
      <c r="D7013" s="11" t="s">
        <v>3915</v>
      </c>
      <c r="E7013" t="s">
        <v>997</v>
      </c>
    </row>
    <row r="7014" spans="1:5">
      <c r="A7014" s="11">
        <v>2954</v>
      </c>
      <c r="B7014" s="11">
        <v>0</v>
      </c>
      <c r="C7014" t="s">
        <v>9041</v>
      </c>
      <c r="D7014" s="11" t="s">
        <v>3699</v>
      </c>
      <c r="E7014" t="s">
        <v>122</v>
      </c>
    </row>
    <row r="7015" spans="1:5">
      <c r="A7015" s="11">
        <v>2536</v>
      </c>
      <c r="B7015" s="11">
        <v>5</v>
      </c>
      <c r="C7015" t="s">
        <v>12721</v>
      </c>
      <c r="D7015" s="11" t="s">
        <v>4060</v>
      </c>
      <c r="E7015" t="s">
        <v>128</v>
      </c>
    </row>
    <row r="7016" spans="1:5">
      <c r="A7016" s="11">
        <v>1391</v>
      </c>
      <c r="B7016" s="11">
        <v>68</v>
      </c>
      <c r="C7016" t="s">
        <v>9042</v>
      </c>
      <c r="D7016" s="11" t="s">
        <v>9043</v>
      </c>
      <c r="E7016" t="s">
        <v>130</v>
      </c>
    </row>
    <row r="7017" spans="1:5">
      <c r="A7017" s="11">
        <v>30</v>
      </c>
      <c r="B7017" s="11">
        <v>1651</v>
      </c>
      <c r="C7017" t="s">
        <v>12722</v>
      </c>
      <c r="D7017" s="11" t="s">
        <v>12723</v>
      </c>
      <c r="E7017" t="s">
        <v>668</v>
      </c>
    </row>
    <row r="7018" spans="1:5">
      <c r="A7018" s="11">
        <v>21</v>
      </c>
      <c r="B7018" s="11">
        <v>1719</v>
      </c>
      <c r="C7018" t="s">
        <v>12724</v>
      </c>
      <c r="D7018" s="11" t="s">
        <v>12725</v>
      </c>
      <c r="E7018" t="s">
        <v>668</v>
      </c>
    </row>
    <row r="7019" spans="1:5">
      <c r="A7019" s="11">
        <v>1981</v>
      </c>
      <c r="B7019" s="11">
        <v>22</v>
      </c>
      <c r="C7019" t="s">
        <v>6488</v>
      </c>
      <c r="D7019" s="11" t="s">
        <v>2477</v>
      </c>
      <c r="E7019" t="s">
        <v>2041</v>
      </c>
    </row>
    <row r="7020" spans="1:5">
      <c r="A7020" s="11">
        <v>781</v>
      </c>
      <c r="B7020" s="11">
        <v>169</v>
      </c>
      <c r="C7020" t="s">
        <v>6489</v>
      </c>
      <c r="D7020" s="11" t="s">
        <v>1367</v>
      </c>
      <c r="E7020" t="s">
        <v>222</v>
      </c>
    </row>
    <row r="7021" spans="1:5">
      <c r="A7021" s="11">
        <v>2954</v>
      </c>
      <c r="B7021" s="11">
        <v>0</v>
      </c>
      <c r="C7021" t="s">
        <v>9044</v>
      </c>
      <c r="D7021" s="11" t="s">
        <v>6579</v>
      </c>
      <c r="E7021" t="s">
        <v>139</v>
      </c>
    </row>
    <row r="7022" spans="1:5">
      <c r="A7022" s="11">
        <v>2954</v>
      </c>
      <c r="B7022" s="11">
        <v>0</v>
      </c>
      <c r="C7022" t="s">
        <v>12726</v>
      </c>
      <c r="D7022" s="11" t="s">
        <v>10189</v>
      </c>
      <c r="E7022" t="s">
        <v>710</v>
      </c>
    </row>
    <row r="7023" spans="1:5">
      <c r="A7023" s="11">
        <v>2536</v>
      </c>
      <c r="B7023" s="11">
        <v>5</v>
      </c>
      <c r="C7023" t="s">
        <v>12727</v>
      </c>
      <c r="D7023" s="11" t="s">
        <v>4619</v>
      </c>
      <c r="E7023" t="s">
        <v>149</v>
      </c>
    </row>
    <row r="7024" spans="1:5">
      <c r="A7024" s="11">
        <v>375</v>
      </c>
      <c r="B7024" s="11">
        <v>373</v>
      </c>
      <c r="C7024" t="s">
        <v>6490</v>
      </c>
      <c r="D7024" s="11" t="s">
        <v>6491</v>
      </c>
      <c r="E7024" t="s">
        <v>983</v>
      </c>
    </row>
    <row r="7025" spans="1:5">
      <c r="A7025" s="11">
        <v>1610</v>
      </c>
      <c r="B7025" s="11">
        <v>47</v>
      </c>
      <c r="C7025" t="s">
        <v>12728</v>
      </c>
      <c r="D7025" s="11" t="s">
        <v>6128</v>
      </c>
      <c r="E7025" t="s">
        <v>1115</v>
      </c>
    </row>
    <row r="7026" spans="1:5">
      <c r="A7026" s="11">
        <v>1441</v>
      </c>
      <c r="B7026" s="11">
        <v>62</v>
      </c>
      <c r="C7026" t="s">
        <v>9045</v>
      </c>
      <c r="D7026" s="11" t="s">
        <v>5329</v>
      </c>
      <c r="E7026" t="s">
        <v>8419</v>
      </c>
    </row>
    <row r="7027" spans="1:5">
      <c r="A7027" s="11">
        <v>2536</v>
      </c>
      <c r="B7027" s="11">
        <v>5</v>
      </c>
      <c r="C7027" t="s">
        <v>12729</v>
      </c>
      <c r="D7027" s="11" t="s">
        <v>12279</v>
      </c>
      <c r="E7027" t="s">
        <v>744</v>
      </c>
    </row>
    <row r="7028" spans="1:5">
      <c r="A7028" s="11">
        <v>2954</v>
      </c>
      <c r="B7028" s="11">
        <v>0</v>
      </c>
      <c r="C7028" t="s">
        <v>12730</v>
      </c>
      <c r="D7028" s="11" t="s">
        <v>4061</v>
      </c>
      <c r="E7028" t="s">
        <v>759</v>
      </c>
    </row>
    <row r="7029" spans="1:5">
      <c r="A7029" s="11">
        <v>1828</v>
      </c>
      <c r="B7029" s="11">
        <v>31</v>
      </c>
      <c r="C7029" t="s">
        <v>9046</v>
      </c>
      <c r="D7029" s="11" t="s">
        <v>8277</v>
      </c>
      <c r="E7029" t="s">
        <v>790</v>
      </c>
    </row>
    <row r="7030" spans="1:5">
      <c r="A7030" s="11">
        <v>320</v>
      </c>
      <c r="B7030" s="11">
        <v>439</v>
      </c>
      <c r="C7030" t="s">
        <v>9047</v>
      </c>
      <c r="D7030" s="11" t="s">
        <v>2613</v>
      </c>
      <c r="E7030" t="s">
        <v>1134</v>
      </c>
    </row>
    <row r="7031" spans="1:5">
      <c r="A7031" s="11">
        <v>1716</v>
      </c>
      <c r="B7031" s="11">
        <v>40</v>
      </c>
      <c r="C7031" t="s">
        <v>1481</v>
      </c>
      <c r="D7031" s="11" t="s">
        <v>4837</v>
      </c>
      <c r="E7031" t="s">
        <v>142</v>
      </c>
    </row>
    <row r="7032" spans="1:5">
      <c r="A7032" s="11">
        <v>57</v>
      </c>
      <c r="B7032" s="11">
        <v>1290</v>
      </c>
      <c r="C7032" t="s">
        <v>1483</v>
      </c>
      <c r="D7032" s="11" t="s">
        <v>1484</v>
      </c>
      <c r="E7032" t="s">
        <v>2761</v>
      </c>
    </row>
    <row r="7033" spans="1:5">
      <c r="A7033" s="11">
        <v>2954</v>
      </c>
      <c r="B7033" s="11">
        <v>0</v>
      </c>
      <c r="C7033" t="s">
        <v>1483</v>
      </c>
      <c r="D7033" s="11" t="s">
        <v>2409</v>
      </c>
      <c r="E7033" t="s">
        <v>8757</v>
      </c>
    </row>
    <row r="7034" spans="1:5">
      <c r="A7034" s="11">
        <v>2289</v>
      </c>
      <c r="B7034" s="11">
        <v>10</v>
      </c>
      <c r="C7034" t="s">
        <v>6492</v>
      </c>
      <c r="D7034" s="11" t="s">
        <v>3813</v>
      </c>
      <c r="E7034" t="s">
        <v>139</v>
      </c>
    </row>
    <row r="7035" spans="1:5">
      <c r="A7035" s="11">
        <v>1470</v>
      </c>
      <c r="B7035" s="11">
        <v>60</v>
      </c>
      <c r="C7035" t="s">
        <v>1767</v>
      </c>
      <c r="D7035" s="11" t="s">
        <v>1669</v>
      </c>
      <c r="E7035" t="s">
        <v>2919</v>
      </c>
    </row>
    <row r="7036" spans="1:5">
      <c r="A7036" s="11">
        <v>1137</v>
      </c>
      <c r="B7036" s="11">
        <v>95</v>
      </c>
      <c r="C7036" t="s">
        <v>6493</v>
      </c>
      <c r="D7036" s="11" t="s">
        <v>6058</v>
      </c>
      <c r="E7036" t="s">
        <v>122</v>
      </c>
    </row>
    <row r="7037" spans="1:5">
      <c r="A7037" s="11">
        <v>2954</v>
      </c>
      <c r="B7037" s="11">
        <v>0</v>
      </c>
      <c r="C7037" t="s">
        <v>9048</v>
      </c>
      <c r="D7037" s="11" t="s">
        <v>4814</v>
      </c>
      <c r="E7037" t="s">
        <v>122</v>
      </c>
    </row>
    <row r="7038" spans="1:5">
      <c r="A7038" s="11">
        <v>2856</v>
      </c>
      <c r="B7038" s="11">
        <v>1</v>
      </c>
      <c r="C7038" t="s">
        <v>9049</v>
      </c>
      <c r="D7038" s="11" t="s">
        <v>2522</v>
      </c>
      <c r="E7038" t="s">
        <v>142</v>
      </c>
    </row>
    <row r="7039" spans="1:5">
      <c r="A7039" s="11">
        <v>528</v>
      </c>
      <c r="B7039" s="11">
        <v>267</v>
      </c>
      <c r="C7039" t="s">
        <v>6494</v>
      </c>
      <c r="D7039" s="11" t="s">
        <v>2428</v>
      </c>
      <c r="E7039" t="s">
        <v>122</v>
      </c>
    </row>
    <row r="7040" spans="1:5">
      <c r="A7040" s="11">
        <v>689</v>
      </c>
      <c r="B7040" s="11">
        <v>204</v>
      </c>
      <c r="C7040" t="s">
        <v>6495</v>
      </c>
      <c r="D7040" s="11" t="s">
        <v>6496</v>
      </c>
      <c r="E7040" t="s">
        <v>747</v>
      </c>
    </row>
    <row r="7041" spans="1:5">
      <c r="A7041" s="11">
        <v>854</v>
      </c>
      <c r="B7041" s="11">
        <v>149</v>
      </c>
      <c r="C7041" t="s">
        <v>6497</v>
      </c>
      <c r="D7041" s="11" t="s">
        <v>4522</v>
      </c>
      <c r="E7041" t="s">
        <v>997</v>
      </c>
    </row>
    <row r="7042" spans="1:5">
      <c r="A7042" s="11">
        <v>2856</v>
      </c>
      <c r="B7042" s="11">
        <v>1</v>
      </c>
      <c r="C7042" t="s">
        <v>12731</v>
      </c>
      <c r="D7042" s="11" t="s">
        <v>3397</v>
      </c>
      <c r="E7042" t="s">
        <v>978</v>
      </c>
    </row>
    <row r="7043" spans="1:5">
      <c r="A7043" s="11">
        <v>2954</v>
      </c>
      <c r="B7043" s="11">
        <v>0</v>
      </c>
      <c r="C7043" t="s">
        <v>12732</v>
      </c>
      <c r="D7043" s="11" t="s">
        <v>3397</v>
      </c>
      <c r="E7043" t="s">
        <v>978</v>
      </c>
    </row>
    <row r="7044" spans="1:5">
      <c r="A7044" s="11">
        <v>2954</v>
      </c>
      <c r="B7044" s="11">
        <v>0</v>
      </c>
      <c r="C7044" t="s">
        <v>9050</v>
      </c>
      <c r="D7044" s="11" t="s">
        <v>4817</v>
      </c>
      <c r="E7044" t="s">
        <v>3511</v>
      </c>
    </row>
    <row r="7045" spans="1:5">
      <c r="A7045" s="11">
        <v>2536</v>
      </c>
      <c r="B7045" s="11">
        <v>5</v>
      </c>
      <c r="C7045" t="s">
        <v>6498</v>
      </c>
      <c r="D7045" s="11" t="s">
        <v>6499</v>
      </c>
      <c r="E7045" t="s">
        <v>747</v>
      </c>
    </row>
    <row r="7046" spans="1:5">
      <c r="A7046" s="11">
        <v>503</v>
      </c>
      <c r="B7046" s="11">
        <v>285</v>
      </c>
      <c r="C7046" t="s">
        <v>6500</v>
      </c>
      <c r="D7046" s="11" t="s">
        <v>4142</v>
      </c>
      <c r="E7046" t="s">
        <v>147</v>
      </c>
    </row>
    <row r="7047" spans="1:5">
      <c r="A7047" s="11">
        <v>2954</v>
      </c>
      <c r="B7047" s="11">
        <v>0</v>
      </c>
      <c r="C7047" t="s">
        <v>12733</v>
      </c>
      <c r="D7047" s="11" t="s">
        <v>7042</v>
      </c>
      <c r="E7047" t="s">
        <v>997</v>
      </c>
    </row>
    <row r="7048" spans="1:5">
      <c r="A7048" s="11">
        <v>2856</v>
      </c>
      <c r="B7048" s="11">
        <v>1</v>
      </c>
      <c r="C7048" t="s">
        <v>12734</v>
      </c>
      <c r="D7048" s="11" t="s">
        <v>8206</v>
      </c>
      <c r="E7048" t="s">
        <v>3511</v>
      </c>
    </row>
    <row r="7049" spans="1:5">
      <c r="A7049" s="11">
        <v>1053</v>
      </c>
      <c r="B7049" s="11">
        <v>109</v>
      </c>
      <c r="C7049" t="s">
        <v>6501</v>
      </c>
      <c r="D7049" s="11" t="s">
        <v>2423</v>
      </c>
      <c r="E7049" t="s">
        <v>128</v>
      </c>
    </row>
    <row r="7050" spans="1:5">
      <c r="A7050" s="11">
        <v>2472</v>
      </c>
      <c r="B7050" s="11">
        <v>6</v>
      </c>
      <c r="C7050" t="s">
        <v>9051</v>
      </c>
      <c r="D7050" s="11" t="s">
        <v>2659</v>
      </c>
      <c r="E7050" t="s">
        <v>1131</v>
      </c>
    </row>
    <row r="7051" spans="1:5">
      <c r="A7051" s="11">
        <v>61</v>
      </c>
      <c r="B7051" s="11">
        <v>1246</v>
      </c>
      <c r="C7051" t="s">
        <v>391</v>
      </c>
      <c r="D7051" s="11" t="s">
        <v>392</v>
      </c>
      <c r="E7051" t="s">
        <v>122</v>
      </c>
    </row>
    <row r="7052" spans="1:5">
      <c r="A7052" s="11">
        <v>2421</v>
      </c>
      <c r="B7052" s="11">
        <v>7</v>
      </c>
      <c r="C7052" t="s">
        <v>12735</v>
      </c>
      <c r="D7052" s="11" t="s">
        <v>7987</v>
      </c>
      <c r="E7052" t="s">
        <v>149</v>
      </c>
    </row>
    <row r="7053" spans="1:5">
      <c r="A7053" s="11">
        <v>2954</v>
      </c>
      <c r="B7053" s="11">
        <v>0</v>
      </c>
      <c r="C7053" t="s">
        <v>9052</v>
      </c>
      <c r="D7053" s="11" t="s">
        <v>1720</v>
      </c>
      <c r="E7053" t="s">
        <v>128</v>
      </c>
    </row>
    <row r="7054" spans="1:5">
      <c r="A7054" s="11">
        <v>1542</v>
      </c>
      <c r="B7054" s="11">
        <v>53</v>
      </c>
      <c r="C7054" t="s">
        <v>9053</v>
      </c>
      <c r="D7054" s="11" t="s">
        <v>6834</v>
      </c>
      <c r="E7054" t="s">
        <v>997</v>
      </c>
    </row>
    <row r="7055" spans="1:5">
      <c r="A7055" s="11">
        <v>1569</v>
      </c>
      <c r="B7055" s="11">
        <v>51</v>
      </c>
      <c r="C7055" t="s">
        <v>6502</v>
      </c>
      <c r="D7055" s="11" t="s">
        <v>3834</v>
      </c>
      <c r="E7055" t="s">
        <v>135</v>
      </c>
    </row>
    <row r="7056" spans="1:5">
      <c r="A7056" s="11">
        <v>1787</v>
      </c>
      <c r="B7056" s="11">
        <v>33</v>
      </c>
      <c r="C7056" t="s">
        <v>12736</v>
      </c>
      <c r="D7056" s="11" t="s">
        <v>2667</v>
      </c>
      <c r="E7056" t="s">
        <v>10503</v>
      </c>
    </row>
    <row r="7057" spans="1:5">
      <c r="A7057" s="11">
        <v>2318</v>
      </c>
      <c r="B7057" s="11">
        <v>9</v>
      </c>
      <c r="C7057" t="s">
        <v>12737</v>
      </c>
      <c r="D7057" s="11" t="s">
        <v>2984</v>
      </c>
      <c r="E7057" t="s">
        <v>1288</v>
      </c>
    </row>
    <row r="7058" spans="1:5">
      <c r="A7058" s="11">
        <v>296</v>
      </c>
      <c r="B7058" s="11">
        <v>464</v>
      </c>
      <c r="C7058" t="s">
        <v>6503</v>
      </c>
      <c r="D7058" s="11" t="s">
        <v>2053</v>
      </c>
      <c r="E7058" t="s">
        <v>133</v>
      </c>
    </row>
    <row r="7059" spans="1:5">
      <c r="A7059" s="11">
        <v>1090</v>
      </c>
      <c r="B7059" s="11">
        <v>103</v>
      </c>
      <c r="C7059" t="s">
        <v>6504</v>
      </c>
      <c r="D7059" s="11" t="s">
        <v>12738</v>
      </c>
      <c r="E7059" t="s">
        <v>2687</v>
      </c>
    </row>
    <row r="7060" spans="1:5">
      <c r="A7060" s="11">
        <v>2954</v>
      </c>
      <c r="B7060" s="11">
        <v>0</v>
      </c>
      <c r="C7060" t="s">
        <v>12739</v>
      </c>
      <c r="D7060" s="11" t="s">
        <v>4049</v>
      </c>
      <c r="E7060" t="s">
        <v>131</v>
      </c>
    </row>
    <row r="7061" spans="1:5">
      <c r="A7061" s="11">
        <v>2954</v>
      </c>
      <c r="B7061" s="11">
        <v>0</v>
      </c>
      <c r="C7061" t="s">
        <v>9054</v>
      </c>
      <c r="D7061" s="11" t="s">
        <v>2866</v>
      </c>
      <c r="E7061" t="s">
        <v>122</v>
      </c>
    </row>
    <row r="7062" spans="1:5">
      <c r="A7062" s="11">
        <v>1104</v>
      </c>
      <c r="B7062" s="11">
        <v>101</v>
      </c>
      <c r="C7062" t="s">
        <v>6505</v>
      </c>
      <c r="D7062" s="11" t="s">
        <v>6506</v>
      </c>
      <c r="E7062" t="s">
        <v>162</v>
      </c>
    </row>
    <row r="7063" spans="1:5">
      <c r="A7063" s="11">
        <v>2954</v>
      </c>
      <c r="B7063" s="11">
        <v>0</v>
      </c>
      <c r="C7063" t="s">
        <v>12740</v>
      </c>
      <c r="D7063" s="11" t="s">
        <v>11332</v>
      </c>
      <c r="E7063" t="s">
        <v>996</v>
      </c>
    </row>
    <row r="7064" spans="1:5">
      <c r="A7064" s="11">
        <v>2954</v>
      </c>
      <c r="B7064" s="11">
        <v>0</v>
      </c>
      <c r="C7064" t="s">
        <v>12741</v>
      </c>
      <c r="D7064" s="11" t="s">
        <v>2349</v>
      </c>
      <c r="E7064" t="s">
        <v>1131</v>
      </c>
    </row>
    <row r="7065" spans="1:5">
      <c r="A7065" s="11">
        <v>198</v>
      </c>
      <c r="B7065" s="11">
        <v>617</v>
      </c>
      <c r="C7065" t="s">
        <v>1486</v>
      </c>
      <c r="D7065" s="11" t="s">
        <v>2147</v>
      </c>
      <c r="E7065" t="s">
        <v>122</v>
      </c>
    </row>
    <row r="7066" spans="1:5">
      <c r="A7066" s="11">
        <v>2753</v>
      </c>
      <c r="B7066" s="11">
        <v>2</v>
      </c>
      <c r="C7066" t="s">
        <v>6507</v>
      </c>
      <c r="D7066" s="11" t="s">
        <v>6508</v>
      </c>
      <c r="E7066" t="s">
        <v>128</v>
      </c>
    </row>
    <row r="7067" spans="1:5">
      <c r="A7067" s="11">
        <v>2148</v>
      </c>
      <c r="B7067" s="11">
        <v>15</v>
      </c>
      <c r="C7067" t="s">
        <v>12742</v>
      </c>
      <c r="D7067" s="11" t="s">
        <v>6159</v>
      </c>
      <c r="E7067" t="s">
        <v>8348</v>
      </c>
    </row>
    <row r="7068" spans="1:5">
      <c r="A7068" s="11">
        <v>494</v>
      </c>
      <c r="B7068" s="11">
        <v>289</v>
      </c>
      <c r="C7068" t="s">
        <v>6509</v>
      </c>
      <c r="D7068" s="11" t="s">
        <v>6510</v>
      </c>
      <c r="E7068" t="s">
        <v>128</v>
      </c>
    </row>
    <row r="7069" spans="1:5">
      <c r="A7069" s="11">
        <v>1382</v>
      </c>
      <c r="B7069" s="11">
        <v>69</v>
      </c>
      <c r="C7069" t="s">
        <v>6511</v>
      </c>
      <c r="D7069" s="11" t="s">
        <v>3739</v>
      </c>
      <c r="E7069" t="s">
        <v>997</v>
      </c>
    </row>
    <row r="7070" spans="1:5">
      <c r="A7070" s="11">
        <v>2954</v>
      </c>
      <c r="B7070" s="11">
        <v>0</v>
      </c>
      <c r="C7070" t="s">
        <v>6512</v>
      </c>
      <c r="D7070" s="11" t="s">
        <v>6513</v>
      </c>
      <c r="E7070" t="s">
        <v>169</v>
      </c>
    </row>
    <row r="7071" spans="1:5">
      <c r="A7071" s="11">
        <v>2954</v>
      </c>
      <c r="B7071" s="11">
        <v>0</v>
      </c>
      <c r="C7071" t="s">
        <v>6514</v>
      </c>
      <c r="D7071" s="11" t="s">
        <v>2197</v>
      </c>
      <c r="E7071" t="s">
        <v>2041</v>
      </c>
    </row>
    <row r="7072" spans="1:5">
      <c r="A7072" s="11">
        <v>145</v>
      </c>
      <c r="B7072" s="11">
        <v>754</v>
      </c>
      <c r="C7072" t="s">
        <v>393</v>
      </c>
      <c r="D7072" s="11" t="s">
        <v>394</v>
      </c>
      <c r="E7072" t="s">
        <v>122</v>
      </c>
    </row>
    <row r="7073" spans="1:5">
      <c r="A7073" s="11">
        <v>2753</v>
      </c>
      <c r="B7073" s="11">
        <v>2</v>
      </c>
      <c r="C7073" t="s">
        <v>12743</v>
      </c>
      <c r="D7073" s="11" t="s">
        <v>4494</v>
      </c>
      <c r="E7073" t="s">
        <v>12154</v>
      </c>
    </row>
    <row r="7074" spans="1:5">
      <c r="A7074" s="11">
        <v>1375</v>
      </c>
      <c r="B7074" s="11">
        <v>70</v>
      </c>
      <c r="C7074" t="s">
        <v>6515</v>
      </c>
      <c r="D7074" s="11" t="s">
        <v>6516</v>
      </c>
      <c r="E7074" t="s">
        <v>127</v>
      </c>
    </row>
    <row r="7075" spans="1:5">
      <c r="A7075" s="11">
        <v>747</v>
      </c>
      <c r="B7075" s="11">
        <v>182</v>
      </c>
      <c r="C7075" t="s">
        <v>6517</v>
      </c>
      <c r="D7075" s="11" t="s">
        <v>1374</v>
      </c>
      <c r="E7075" t="s">
        <v>1172</v>
      </c>
    </row>
    <row r="7076" spans="1:5">
      <c r="A7076" s="11">
        <v>2067</v>
      </c>
      <c r="B7076" s="11">
        <v>18</v>
      </c>
      <c r="C7076" t="s">
        <v>6518</v>
      </c>
      <c r="D7076" s="11" t="s">
        <v>2454</v>
      </c>
      <c r="E7076" t="s">
        <v>122</v>
      </c>
    </row>
    <row r="7077" spans="1:5">
      <c r="A7077" s="11">
        <v>756</v>
      </c>
      <c r="B7077" s="11">
        <v>178</v>
      </c>
      <c r="C7077" t="s">
        <v>6519</v>
      </c>
      <c r="D7077" s="11" t="s">
        <v>607</v>
      </c>
      <c r="E7077" t="s">
        <v>997</v>
      </c>
    </row>
    <row r="7078" spans="1:5">
      <c r="A7078" s="11">
        <v>94</v>
      </c>
      <c r="B7078" s="11">
        <v>970</v>
      </c>
      <c r="C7078" t="s">
        <v>12744</v>
      </c>
      <c r="D7078" s="11" t="s">
        <v>12745</v>
      </c>
      <c r="E7078" t="s">
        <v>740</v>
      </c>
    </row>
    <row r="7079" spans="1:5">
      <c r="A7079" s="11">
        <v>416</v>
      </c>
      <c r="B7079" s="11">
        <v>336</v>
      </c>
      <c r="C7079" t="s">
        <v>6520</v>
      </c>
      <c r="D7079" s="11" t="s">
        <v>4008</v>
      </c>
      <c r="E7079" t="s">
        <v>809</v>
      </c>
    </row>
    <row r="7080" spans="1:5">
      <c r="A7080" s="11">
        <v>650</v>
      </c>
      <c r="B7080" s="11">
        <v>217</v>
      </c>
      <c r="C7080" t="s">
        <v>6521</v>
      </c>
      <c r="D7080" s="11" t="s">
        <v>6522</v>
      </c>
      <c r="E7080" t="s">
        <v>747</v>
      </c>
    </row>
    <row r="7081" spans="1:5">
      <c r="A7081" s="11">
        <v>2954</v>
      </c>
      <c r="B7081" s="11">
        <v>0</v>
      </c>
      <c r="C7081" t="s">
        <v>6523</v>
      </c>
      <c r="D7081" s="11" t="s">
        <v>4144</v>
      </c>
      <c r="E7081" t="s">
        <v>996</v>
      </c>
    </row>
    <row r="7082" spans="1:5">
      <c r="A7082" s="11">
        <v>1470</v>
      </c>
      <c r="B7082" s="11">
        <v>60</v>
      </c>
      <c r="C7082" t="s">
        <v>12746</v>
      </c>
      <c r="D7082" s="11" t="s">
        <v>5054</v>
      </c>
      <c r="E7082" t="s">
        <v>1647</v>
      </c>
    </row>
    <row r="7083" spans="1:5">
      <c r="A7083" s="11">
        <v>1086</v>
      </c>
      <c r="B7083" s="11">
        <v>104</v>
      </c>
      <c r="C7083" t="s">
        <v>6524</v>
      </c>
      <c r="D7083" s="11" t="s">
        <v>3297</v>
      </c>
      <c r="E7083" t="s">
        <v>184</v>
      </c>
    </row>
    <row r="7084" spans="1:5">
      <c r="A7084" s="11">
        <v>890</v>
      </c>
      <c r="B7084" s="11">
        <v>140</v>
      </c>
      <c r="C7084" t="s">
        <v>12747</v>
      </c>
      <c r="D7084" s="11" t="s">
        <v>10026</v>
      </c>
      <c r="E7084" t="s">
        <v>165</v>
      </c>
    </row>
    <row r="7085" spans="1:5">
      <c r="A7085" s="11">
        <v>1078</v>
      </c>
      <c r="B7085" s="11">
        <v>105</v>
      </c>
      <c r="C7085" t="s">
        <v>6525</v>
      </c>
      <c r="D7085" s="11" t="s">
        <v>2243</v>
      </c>
      <c r="E7085" t="s">
        <v>122</v>
      </c>
    </row>
    <row r="7086" spans="1:5">
      <c r="A7086" s="11">
        <v>1005</v>
      </c>
      <c r="B7086" s="11">
        <v>117</v>
      </c>
      <c r="C7086" t="s">
        <v>6526</v>
      </c>
      <c r="D7086" s="11" t="s">
        <v>3742</v>
      </c>
      <c r="E7086" t="s">
        <v>793</v>
      </c>
    </row>
    <row r="7087" spans="1:5">
      <c r="A7087" s="11">
        <v>1644</v>
      </c>
      <c r="B7087" s="11">
        <v>45</v>
      </c>
      <c r="C7087" t="s">
        <v>6527</v>
      </c>
      <c r="D7087" s="11" t="s">
        <v>5728</v>
      </c>
      <c r="E7087" t="s">
        <v>1728</v>
      </c>
    </row>
    <row r="7088" spans="1:5">
      <c r="A7088" s="11">
        <v>2613</v>
      </c>
      <c r="B7088" s="11">
        <v>4</v>
      </c>
      <c r="C7088" t="s">
        <v>12748</v>
      </c>
      <c r="D7088" s="11" t="s">
        <v>5442</v>
      </c>
      <c r="E7088" t="s">
        <v>139</v>
      </c>
    </row>
    <row r="7089" spans="1:5">
      <c r="A7089" s="11">
        <v>785</v>
      </c>
      <c r="B7089" s="11">
        <v>168</v>
      </c>
      <c r="C7089" t="s">
        <v>6528</v>
      </c>
      <c r="D7089" s="11" t="s">
        <v>5339</v>
      </c>
      <c r="E7089" t="s">
        <v>996</v>
      </c>
    </row>
    <row r="7090" spans="1:5">
      <c r="A7090" s="11">
        <v>104</v>
      </c>
      <c r="B7090" s="11">
        <v>929</v>
      </c>
      <c r="C7090" t="s">
        <v>1487</v>
      </c>
      <c r="D7090" s="11" t="s">
        <v>1488</v>
      </c>
      <c r="E7090" t="s">
        <v>122</v>
      </c>
    </row>
    <row r="7091" spans="1:5">
      <c r="A7091" s="11">
        <v>2954</v>
      </c>
      <c r="B7091" s="11">
        <v>0</v>
      </c>
      <c r="C7091" t="s">
        <v>12749</v>
      </c>
      <c r="D7091" s="11" t="s">
        <v>2478</v>
      </c>
      <c r="E7091" t="s">
        <v>175</v>
      </c>
    </row>
    <row r="7092" spans="1:5">
      <c r="A7092" s="11">
        <v>1434</v>
      </c>
      <c r="B7092" s="11">
        <v>63</v>
      </c>
      <c r="C7092" t="s">
        <v>6529</v>
      </c>
      <c r="D7092" s="11" t="s">
        <v>3856</v>
      </c>
      <c r="E7092" t="s">
        <v>122</v>
      </c>
    </row>
    <row r="7093" spans="1:5">
      <c r="A7093" s="11">
        <v>2685</v>
      </c>
      <c r="B7093" s="11">
        <v>3</v>
      </c>
      <c r="C7093" t="s">
        <v>12750</v>
      </c>
      <c r="D7093" s="11" t="s">
        <v>10287</v>
      </c>
      <c r="E7093" t="s">
        <v>150</v>
      </c>
    </row>
    <row r="7094" spans="1:5">
      <c r="A7094" s="11">
        <v>2954</v>
      </c>
      <c r="B7094" s="11">
        <v>0</v>
      </c>
      <c r="C7094" t="s">
        <v>12751</v>
      </c>
      <c r="D7094" s="11" t="s">
        <v>2285</v>
      </c>
      <c r="E7094" t="s">
        <v>2028</v>
      </c>
    </row>
    <row r="7095" spans="1:5">
      <c r="A7095" s="11">
        <v>1644</v>
      </c>
      <c r="B7095" s="11">
        <v>45</v>
      </c>
      <c r="C7095" t="s">
        <v>6530</v>
      </c>
      <c r="D7095" s="11" t="s">
        <v>3985</v>
      </c>
      <c r="E7095" t="s">
        <v>1046</v>
      </c>
    </row>
    <row r="7096" spans="1:5">
      <c r="A7096" s="11">
        <v>364</v>
      </c>
      <c r="B7096" s="11">
        <v>387</v>
      </c>
      <c r="C7096" t="s">
        <v>6531</v>
      </c>
      <c r="D7096" s="11" t="s">
        <v>493</v>
      </c>
      <c r="E7096" t="s">
        <v>146</v>
      </c>
    </row>
    <row r="7097" spans="1:5">
      <c r="A7097" s="11">
        <v>2856</v>
      </c>
      <c r="B7097" s="11">
        <v>1</v>
      </c>
      <c r="C7097" t="s">
        <v>6532</v>
      </c>
      <c r="D7097" s="11" t="s">
        <v>6533</v>
      </c>
      <c r="E7097" t="s">
        <v>814</v>
      </c>
    </row>
    <row r="7098" spans="1:5">
      <c r="A7098" s="11">
        <v>2121</v>
      </c>
      <c r="B7098" s="11">
        <v>16</v>
      </c>
      <c r="C7098" t="s">
        <v>12752</v>
      </c>
      <c r="D7098" s="11" t="s">
        <v>3107</v>
      </c>
      <c r="E7098" t="s">
        <v>997</v>
      </c>
    </row>
    <row r="7099" spans="1:5">
      <c r="A7099" s="11">
        <v>2236</v>
      </c>
      <c r="B7099" s="11">
        <v>12</v>
      </c>
      <c r="C7099" t="s">
        <v>6534</v>
      </c>
      <c r="D7099" s="11" t="s">
        <v>3979</v>
      </c>
      <c r="E7099" t="s">
        <v>128</v>
      </c>
    </row>
    <row r="7100" spans="1:5">
      <c r="A7100" s="11">
        <v>463</v>
      </c>
      <c r="B7100" s="11">
        <v>307</v>
      </c>
      <c r="C7100" t="s">
        <v>6535</v>
      </c>
      <c r="D7100" s="11" t="s">
        <v>313</v>
      </c>
      <c r="E7100" t="s">
        <v>740</v>
      </c>
    </row>
    <row r="7101" spans="1:5">
      <c r="A7101" s="11">
        <v>947</v>
      </c>
      <c r="B7101" s="11">
        <v>129</v>
      </c>
      <c r="C7101" t="s">
        <v>6536</v>
      </c>
      <c r="D7101" s="11" t="s">
        <v>3084</v>
      </c>
      <c r="E7101" t="s">
        <v>1441</v>
      </c>
    </row>
    <row r="7102" spans="1:5">
      <c r="A7102" s="11">
        <v>300</v>
      </c>
      <c r="B7102" s="11">
        <v>461</v>
      </c>
      <c r="C7102" t="s">
        <v>1981</v>
      </c>
      <c r="D7102" s="11" t="s">
        <v>1737</v>
      </c>
      <c r="E7102" t="s">
        <v>739</v>
      </c>
    </row>
    <row r="7103" spans="1:5">
      <c r="A7103" s="11">
        <v>2121</v>
      </c>
      <c r="B7103" s="11">
        <v>16</v>
      </c>
      <c r="C7103" t="s">
        <v>12753</v>
      </c>
      <c r="D7103" s="11" t="s">
        <v>8067</v>
      </c>
      <c r="E7103" t="s">
        <v>997</v>
      </c>
    </row>
    <row r="7104" spans="1:5">
      <c r="A7104" s="11">
        <v>2954</v>
      </c>
      <c r="B7104" s="11">
        <v>0</v>
      </c>
      <c r="C7104" t="s">
        <v>12754</v>
      </c>
      <c r="D7104" s="11" t="s">
        <v>2052</v>
      </c>
      <c r="E7104" t="s">
        <v>1990</v>
      </c>
    </row>
    <row r="7105" spans="1:5">
      <c r="A7105" s="11">
        <v>2954</v>
      </c>
      <c r="B7105" s="11">
        <v>0</v>
      </c>
      <c r="C7105" t="s">
        <v>9055</v>
      </c>
      <c r="D7105" s="11" t="s">
        <v>7812</v>
      </c>
      <c r="E7105" t="s">
        <v>190</v>
      </c>
    </row>
    <row r="7106" spans="1:5">
      <c r="A7106" s="11">
        <v>2753</v>
      </c>
      <c r="B7106" s="11">
        <v>2</v>
      </c>
      <c r="C7106" t="s">
        <v>9056</v>
      </c>
      <c r="D7106" s="11" t="s">
        <v>8206</v>
      </c>
      <c r="E7106" t="s">
        <v>162</v>
      </c>
    </row>
    <row r="7107" spans="1:5">
      <c r="A7107" s="11">
        <v>2954</v>
      </c>
      <c r="B7107" s="11">
        <v>0</v>
      </c>
      <c r="C7107" t="s">
        <v>6537</v>
      </c>
      <c r="D7107" s="11" t="s">
        <v>4063</v>
      </c>
      <c r="E7107" t="s">
        <v>407</v>
      </c>
    </row>
    <row r="7108" spans="1:5">
      <c r="A7108" s="11">
        <v>1787</v>
      </c>
      <c r="B7108" s="11">
        <v>33</v>
      </c>
      <c r="C7108" t="s">
        <v>12755</v>
      </c>
      <c r="D7108" s="11" t="s">
        <v>5598</v>
      </c>
      <c r="E7108" t="s">
        <v>4550</v>
      </c>
    </row>
    <row r="7109" spans="1:5">
      <c r="A7109" s="11">
        <v>581</v>
      </c>
      <c r="B7109" s="11">
        <v>242</v>
      </c>
      <c r="C7109" t="s">
        <v>6539</v>
      </c>
      <c r="D7109" s="11" t="s">
        <v>6353</v>
      </c>
      <c r="E7109" t="s">
        <v>130</v>
      </c>
    </row>
    <row r="7110" spans="1:5">
      <c r="A7110" s="11">
        <v>959</v>
      </c>
      <c r="B7110" s="11">
        <v>127</v>
      </c>
      <c r="C7110" t="s">
        <v>6540</v>
      </c>
      <c r="D7110" s="11" t="s">
        <v>4033</v>
      </c>
      <c r="E7110" t="s">
        <v>130</v>
      </c>
    </row>
    <row r="7111" spans="1:5">
      <c r="A7111" s="11">
        <v>1075</v>
      </c>
      <c r="B7111" s="11">
        <v>106</v>
      </c>
      <c r="C7111" t="s">
        <v>6541</v>
      </c>
      <c r="D7111" s="11" t="s">
        <v>3064</v>
      </c>
      <c r="E7111" t="s">
        <v>1001</v>
      </c>
    </row>
    <row r="7112" spans="1:5">
      <c r="A7112" s="11">
        <v>899</v>
      </c>
      <c r="B7112" s="11">
        <v>139</v>
      </c>
      <c r="C7112" t="s">
        <v>6542</v>
      </c>
      <c r="D7112" s="11" t="s">
        <v>3205</v>
      </c>
      <c r="E7112" t="s">
        <v>742</v>
      </c>
    </row>
    <row r="7113" spans="1:5">
      <c r="A7113" s="11">
        <v>1346</v>
      </c>
      <c r="B7113" s="11">
        <v>72</v>
      </c>
      <c r="C7113" t="s">
        <v>12756</v>
      </c>
      <c r="D7113" s="11" t="s">
        <v>2018</v>
      </c>
      <c r="E7113" t="s">
        <v>851</v>
      </c>
    </row>
    <row r="7114" spans="1:5">
      <c r="A7114" s="11">
        <v>1946</v>
      </c>
      <c r="B7114" s="11">
        <v>24</v>
      </c>
      <c r="C7114" t="s">
        <v>9057</v>
      </c>
      <c r="D7114" s="11" t="s">
        <v>7925</v>
      </c>
      <c r="E7114" t="s">
        <v>1880</v>
      </c>
    </row>
    <row r="7115" spans="1:5">
      <c r="A7115" s="11">
        <v>1018</v>
      </c>
      <c r="B7115" s="11">
        <v>115</v>
      </c>
      <c r="C7115" t="s">
        <v>6543</v>
      </c>
      <c r="D7115" s="11" t="s">
        <v>5994</v>
      </c>
      <c r="E7115" t="s">
        <v>128</v>
      </c>
    </row>
    <row r="7116" spans="1:5">
      <c r="A7116" s="11">
        <v>2753</v>
      </c>
      <c r="B7116" s="11">
        <v>2</v>
      </c>
      <c r="C7116" t="s">
        <v>12757</v>
      </c>
      <c r="D7116" s="11" t="s">
        <v>12758</v>
      </c>
      <c r="E7116" t="s">
        <v>162</v>
      </c>
    </row>
    <row r="7117" spans="1:5">
      <c r="A7117" s="11">
        <v>1724</v>
      </c>
      <c r="B7117" s="11">
        <v>39</v>
      </c>
      <c r="C7117" t="s">
        <v>1489</v>
      </c>
      <c r="D7117" s="11" t="s">
        <v>3947</v>
      </c>
      <c r="E7117" t="s">
        <v>1428</v>
      </c>
    </row>
    <row r="7118" spans="1:5">
      <c r="A7118" s="11">
        <v>138</v>
      </c>
      <c r="B7118" s="11">
        <v>800</v>
      </c>
      <c r="C7118" t="s">
        <v>6544</v>
      </c>
      <c r="D7118" s="11" t="s">
        <v>2726</v>
      </c>
      <c r="E7118" t="s">
        <v>128</v>
      </c>
    </row>
    <row r="7119" spans="1:5">
      <c r="A7119" s="11">
        <v>346</v>
      </c>
      <c r="B7119" s="11">
        <v>407</v>
      </c>
      <c r="C7119" t="s">
        <v>1490</v>
      </c>
      <c r="D7119" s="11" t="s">
        <v>1491</v>
      </c>
      <c r="E7119" t="s">
        <v>128</v>
      </c>
    </row>
    <row r="7120" spans="1:5">
      <c r="A7120" s="11">
        <v>1654</v>
      </c>
      <c r="B7120" s="11">
        <v>44</v>
      </c>
      <c r="C7120" t="s">
        <v>9058</v>
      </c>
      <c r="D7120" s="11" t="s">
        <v>6828</v>
      </c>
      <c r="E7120" t="s">
        <v>149</v>
      </c>
    </row>
    <row r="7121" spans="1:5">
      <c r="A7121" s="11">
        <v>2954</v>
      </c>
      <c r="B7121" s="11">
        <v>0</v>
      </c>
      <c r="C7121" t="s">
        <v>9059</v>
      </c>
      <c r="D7121" s="11" t="s">
        <v>5595</v>
      </c>
      <c r="E7121" t="s">
        <v>1027</v>
      </c>
    </row>
    <row r="7122" spans="1:5">
      <c r="A7122" s="11">
        <v>2856</v>
      </c>
      <c r="B7122" s="11">
        <v>1</v>
      </c>
      <c r="C7122" t="s">
        <v>12759</v>
      </c>
      <c r="D7122" s="11" t="s">
        <v>2625</v>
      </c>
      <c r="E7122" t="s">
        <v>755</v>
      </c>
    </row>
    <row r="7123" spans="1:5">
      <c r="A7123" s="11">
        <v>808</v>
      </c>
      <c r="B7123" s="11">
        <v>161</v>
      </c>
      <c r="C7123" t="s">
        <v>6545</v>
      </c>
      <c r="D7123" s="11" t="s">
        <v>6546</v>
      </c>
      <c r="E7123" t="s">
        <v>128</v>
      </c>
    </row>
    <row r="7124" spans="1:5">
      <c r="A7124" s="11">
        <v>25</v>
      </c>
      <c r="B7124" s="11">
        <v>1696</v>
      </c>
      <c r="C7124" t="s">
        <v>12760</v>
      </c>
      <c r="D7124" s="11" t="s">
        <v>12761</v>
      </c>
      <c r="E7124" t="s">
        <v>668</v>
      </c>
    </row>
    <row r="7125" spans="1:5">
      <c r="A7125" s="11">
        <v>890</v>
      </c>
      <c r="B7125" s="11">
        <v>140</v>
      </c>
      <c r="C7125" t="s">
        <v>6547</v>
      </c>
      <c r="D7125" s="11" t="s">
        <v>4478</v>
      </c>
      <c r="E7125" t="s">
        <v>268</v>
      </c>
    </row>
    <row r="7126" spans="1:5">
      <c r="A7126" s="11">
        <v>875</v>
      </c>
      <c r="B7126" s="11">
        <v>144</v>
      </c>
      <c r="C7126" t="s">
        <v>6548</v>
      </c>
      <c r="D7126" s="11" t="s">
        <v>5808</v>
      </c>
      <c r="E7126" t="s">
        <v>144</v>
      </c>
    </row>
    <row r="7127" spans="1:5">
      <c r="A7127" s="11">
        <v>2148</v>
      </c>
      <c r="B7127" s="11">
        <v>15</v>
      </c>
      <c r="C7127" t="s">
        <v>9060</v>
      </c>
      <c r="D7127" s="11" t="s">
        <v>4560</v>
      </c>
      <c r="E7127" t="s">
        <v>124</v>
      </c>
    </row>
    <row r="7128" spans="1:5">
      <c r="A7128" s="11">
        <v>2148</v>
      </c>
      <c r="B7128" s="11">
        <v>15</v>
      </c>
      <c r="C7128" t="s">
        <v>9061</v>
      </c>
      <c r="D7128" s="11" t="s">
        <v>6372</v>
      </c>
      <c r="E7128" t="s">
        <v>6458</v>
      </c>
    </row>
    <row r="7129" spans="1:5">
      <c r="A7129" s="11">
        <v>1391</v>
      </c>
      <c r="B7129" s="11">
        <v>68</v>
      </c>
      <c r="C7129" t="s">
        <v>6550</v>
      </c>
      <c r="D7129" s="11" t="s">
        <v>2565</v>
      </c>
      <c r="E7129" t="s">
        <v>130</v>
      </c>
    </row>
    <row r="7130" spans="1:5">
      <c r="A7130" s="11">
        <v>1318</v>
      </c>
      <c r="B7130" s="11">
        <v>75</v>
      </c>
      <c r="C7130" t="s">
        <v>6551</v>
      </c>
      <c r="D7130" s="11" t="s">
        <v>3163</v>
      </c>
      <c r="E7130" t="s">
        <v>747</v>
      </c>
    </row>
    <row r="7131" spans="1:5">
      <c r="A7131" s="11">
        <v>1859</v>
      </c>
      <c r="B7131" s="11">
        <v>29</v>
      </c>
      <c r="C7131" t="s">
        <v>6552</v>
      </c>
      <c r="D7131" s="11" t="s">
        <v>4506</v>
      </c>
      <c r="E7131" t="s">
        <v>767</v>
      </c>
    </row>
    <row r="7132" spans="1:5">
      <c r="A7132" s="11">
        <v>878</v>
      </c>
      <c r="B7132" s="11">
        <v>143</v>
      </c>
      <c r="C7132" t="s">
        <v>6553</v>
      </c>
      <c r="D7132" s="11" t="s">
        <v>3832</v>
      </c>
      <c r="E7132" t="s">
        <v>144</v>
      </c>
    </row>
    <row r="7133" spans="1:5">
      <c r="A7133" s="11">
        <v>1212</v>
      </c>
      <c r="B7133" s="11">
        <v>87</v>
      </c>
      <c r="C7133" t="s">
        <v>12762</v>
      </c>
      <c r="D7133" s="11" t="s">
        <v>3110</v>
      </c>
      <c r="E7133" t="s">
        <v>997</v>
      </c>
    </row>
    <row r="7134" spans="1:5">
      <c r="A7134" s="11">
        <v>2421</v>
      </c>
      <c r="B7134" s="11">
        <v>7</v>
      </c>
      <c r="C7134" t="s">
        <v>12763</v>
      </c>
      <c r="D7134" s="11" t="s">
        <v>4053</v>
      </c>
      <c r="E7134" t="s">
        <v>748</v>
      </c>
    </row>
    <row r="7135" spans="1:5">
      <c r="A7135" s="11">
        <v>2954</v>
      </c>
      <c r="B7135" s="11">
        <v>0</v>
      </c>
      <c r="C7135" t="s">
        <v>12764</v>
      </c>
      <c r="D7135" s="11" t="s">
        <v>12502</v>
      </c>
      <c r="E7135" t="s">
        <v>748</v>
      </c>
    </row>
    <row r="7136" spans="1:5">
      <c r="A7136" s="11">
        <v>2954</v>
      </c>
      <c r="B7136" s="11">
        <v>0</v>
      </c>
      <c r="C7136" t="s">
        <v>12765</v>
      </c>
      <c r="D7136" s="11" t="s">
        <v>12766</v>
      </c>
      <c r="E7136" t="s">
        <v>9991</v>
      </c>
    </row>
    <row r="7137" spans="1:5">
      <c r="A7137" s="11">
        <v>1284</v>
      </c>
      <c r="B7137" s="11">
        <v>78</v>
      </c>
      <c r="C7137" t="s">
        <v>9062</v>
      </c>
      <c r="D7137" s="11" t="s">
        <v>5824</v>
      </c>
      <c r="E7137" t="s">
        <v>7473</v>
      </c>
    </row>
    <row r="7138" spans="1:5">
      <c r="A7138" s="11">
        <v>2289</v>
      </c>
      <c r="B7138" s="11">
        <v>10</v>
      </c>
      <c r="C7138" t="s">
        <v>12767</v>
      </c>
      <c r="D7138" s="11" t="s">
        <v>7313</v>
      </c>
      <c r="E7138" t="s">
        <v>7649</v>
      </c>
    </row>
    <row r="7139" spans="1:5">
      <c r="A7139" s="11">
        <v>233</v>
      </c>
      <c r="B7139" s="11">
        <v>539</v>
      </c>
      <c r="C7139" t="s">
        <v>6554</v>
      </c>
      <c r="D7139" s="11" t="s">
        <v>6219</v>
      </c>
      <c r="E7139" t="s">
        <v>130</v>
      </c>
    </row>
    <row r="7140" spans="1:5">
      <c r="A7140" s="11">
        <v>2954</v>
      </c>
      <c r="B7140" s="11">
        <v>0</v>
      </c>
      <c r="C7140" t="s">
        <v>12768</v>
      </c>
      <c r="D7140" s="11" t="s">
        <v>7734</v>
      </c>
      <c r="E7140" t="s">
        <v>1958</v>
      </c>
    </row>
    <row r="7141" spans="1:5">
      <c r="A7141" s="11">
        <v>1458</v>
      </c>
      <c r="B7141" s="11">
        <v>61</v>
      </c>
      <c r="C7141" t="s">
        <v>9063</v>
      </c>
      <c r="D7141" s="11" t="s">
        <v>3520</v>
      </c>
      <c r="E7141" t="s">
        <v>167</v>
      </c>
    </row>
    <row r="7142" spans="1:5">
      <c r="A7142" s="11">
        <v>1716</v>
      </c>
      <c r="B7142" s="11">
        <v>40</v>
      </c>
      <c r="C7142" t="s">
        <v>9064</v>
      </c>
      <c r="D7142" s="11" t="s">
        <v>4188</v>
      </c>
      <c r="E7142" t="s">
        <v>167</v>
      </c>
    </row>
    <row r="7143" spans="1:5">
      <c r="A7143" s="11">
        <v>1231</v>
      </c>
      <c r="B7143" s="11">
        <v>84</v>
      </c>
      <c r="C7143" t="s">
        <v>6555</v>
      </c>
      <c r="D7143" s="11" t="s">
        <v>6556</v>
      </c>
      <c r="E7143" t="s">
        <v>997</v>
      </c>
    </row>
    <row r="7144" spans="1:5">
      <c r="A7144" s="11">
        <v>858</v>
      </c>
      <c r="B7144" s="11">
        <v>148</v>
      </c>
      <c r="C7144" t="s">
        <v>6557</v>
      </c>
      <c r="D7144" s="11" t="s">
        <v>5540</v>
      </c>
      <c r="E7144" t="s">
        <v>1115</v>
      </c>
    </row>
    <row r="7145" spans="1:5">
      <c r="A7145" s="11">
        <v>680</v>
      </c>
      <c r="B7145" s="11">
        <v>208</v>
      </c>
      <c r="C7145" t="s">
        <v>12769</v>
      </c>
      <c r="D7145" s="11" t="s">
        <v>12770</v>
      </c>
      <c r="E7145" t="s">
        <v>1650</v>
      </c>
    </row>
    <row r="7146" spans="1:5">
      <c r="A7146" s="11">
        <v>424</v>
      </c>
      <c r="B7146" s="11">
        <v>330</v>
      </c>
      <c r="C7146" t="s">
        <v>1492</v>
      </c>
      <c r="D7146" s="11" t="s">
        <v>1493</v>
      </c>
      <c r="E7146" t="s">
        <v>162</v>
      </c>
    </row>
    <row r="7147" spans="1:5">
      <c r="A7147" s="11">
        <v>1126</v>
      </c>
      <c r="B7147" s="11">
        <v>97</v>
      </c>
      <c r="C7147" t="s">
        <v>6558</v>
      </c>
      <c r="D7147" s="11" t="s">
        <v>4110</v>
      </c>
      <c r="E7147" t="s">
        <v>747</v>
      </c>
    </row>
    <row r="7148" spans="1:5">
      <c r="A7148" s="11">
        <v>2954</v>
      </c>
      <c r="B7148" s="11">
        <v>0</v>
      </c>
      <c r="C7148" t="s">
        <v>12771</v>
      </c>
      <c r="D7148" s="11" t="s">
        <v>6363</v>
      </c>
      <c r="E7148" t="s">
        <v>997</v>
      </c>
    </row>
    <row r="7149" spans="1:5">
      <c r="A7149" s="11">
        <v>2000</v>
      </c>
      <c r="B7149" s="11">
        <v>21</v>
      </c>
      <c r="C7149" t="s">
        <v>6559</v>
      </c>
      <c r="D7149" s="11" t="s">
        <v>4359</v>
      </c>
      <c r="E7149" t="s">
        <v>757</v>
      </c>
    </row>
    <row r="7150" spans="1:5">
      <c r="A7150" s="11">
        <v>180</v>
      </c>
      <c r="B7150" s="11">
        <v>661</v>
      </c>
      <c r="C7150" t="s">
        <v>9065</v>
      </c>
      <c r="D7150" s="11" t="s">
        <v>9066</v>
      </c>
      <c r="E7150" t="s">
        <v>1115</v>
      </c>
    </row>
    <row r="7151" spans="1:5">
      <c r="A7151" s="11">
        <v>941</v>
      </c>
      <c r="B7151" s="11">
        <v>130</v>
      </c>
      <c r="C7151" t="s">
        <v>6560</v>
      </c>
      <c r="D7151" s="11" t="s">
        <v>4081</v>
      </c>
      <c r="E7151" t="s">
        <v>125</v>
      </c>
    </row>
    <row r="7152" spans="1:5">
      <c r="A7152" s="11">
        <v>671</v>
      </c>
      <c r="B7152" s="11">
        <v>211</v>
      </c>
      <c r="C7152" t="s">
        <v>6561</v>
      </c>
      <c r="D7152" s="11" t="s">
        <v>3363</v>
      </c>
      <c r="E7152" t="s">
        <v>128</v>
      </c>
    </row>
    <row r="7153" spans="1:5">
      <c r="A7153" s="11">
        <v>1744</v>
      </c>
      <c r="B7153" s="11">
        <v>37</v>
      </c>
      <c r="C7153" t="s">
        <v>6562</v>
      </c>
      <c r="D7153" s="11" t="s">
        <v>6563</v>
      </c>
      <c r="E7153" t="s">
        <v>122</v>
      </c>
    </row>
    <row r="7154" spans="1:5">
      <c r="A7154" s="11">
        <v>2954</v>
      </c>
      <c r="B7154" s="11">
        <v>0</v>
      </c>
      <c r="C7154" t="s">
        <v>12772</v>
      </c>
      <c r="D7154" s="11" t="s">
        <v>2981</v>
      </c>
      <c r="E7154" t="s">
        <v>9589</v>
      </c>
    </row>
    <row r="7155" spans="1:5">
      <c r="A7155" s="11">
        <v>2236</v>
      </c>
      <c r="B7155" s="11">
        <v>12</v>
      </c>
      <c r="C7155" t="s">
        <v>9067</v>
      </c>
      <c r="D7155" s="11" t="s">
        <v>11815</v>
      </c>
      <c r="E7155" t="s">
        <v>190</v>
      </c>
    </row>
    <row r="7156" spans="1:5">
      <c r="A7156" s="11">
        <v>2954</v>
      </c>
      <c r="B7156" s="11">
        <v>0</v>
      </c>
      <c r="C7156" t="s">
        <v>9067</v>
      </c>
      <c r="D7156" s="11" t="s">
        <v>4272</v>
      </c>
      <c r="E7156" t="s">
        <v>997</v>
      </c>
    </row>
    <row r="7157" spans="1:5">
      <c r="A7157" s="11">
        <v>2954</v>
      </c>
      <c r="B7157" s="11">
        <v>0</v>
      </c>
      <c r="C7157" t="s">
        <v>12773</v>
      </c>
      <c r="D7157" s="11" t="s">
        <v>12774</v>
      </c>
      <c r="E7157" t="s">
        <v>997</v>
      </c>
    </row>
    <row r="7158" spans="1:5">
      <c r="A7158" s="11">
        <v>2954</v>
      </c>
      <c r="B7158" s="11">
        <v>0</v>
      </c>
      <c r="C7158" t="s">
        <v>9068</v>
      </c>
      <c r="D7158" s="11" t="s">
        <v>6032</v>
      </c>
      <c r="E7158" t="s">
        <v>1023</v>
      </c>
    </row>
    <row r="7159" spans="1:5">
      <c r="A7159" s="11">
        <v>2954</v>
      </c>
      <c r="B7159" s="11">
        <v>0</v>
      </c>
      <c r="C7159" t="s">
        <v>6564</v>
      </c>
      <c r="D7159" s="11" t="s">
        <v>2744</v>
      </c>
      <c r="E7159" t="s">
        <v>1115</v>
      </c>
    </row>
    <row r="7160" spans="1:5">
      <c r="A7160" s="11">
        <v>1596</v>
      </c>
      <c r="B7160" s="11">
        <v>48</v>
      </c>
      <c r="C7160" t="s">
        <v>9069</v>
      </c>
      <c r="D7160" s="11" t="s">
        <v>8329</v>
      </c>
      <c r="E7160" t="s">
        <v>123</v>
      </c>
    </row>
    <row r="7161" spans="1:5">
      <c r="A7161" s="11">
        <v>2753</v>
      </c>
      <c r="B7161" s="11">
        <v>2</v>
      </c>
      <c r="C7161" t="s">
        <v>12775</v>
      </c>
      <c r="D7161" s="11" t="s">
        <v>4965</v>
      </c>
      <c r="E7161" t="s">
        <v>755</v>
      </c>
    </row>
    <row r="7162" spans="1:5">
      <c r="A7162" s="11">
        <v>2753</v>
      </c>
      <c r="B7162" s="11">
        <v>2</v>
      </c>
      <c r="C7162" t="s">
        <v>9070</v>
      </c>
      <c r="D7162" s="11" t="s">
        <v>4908</v>
      </c>
      <c r="E7162" t="s">
        <v>271</v>
      </c>
    </row>
    <row r="7163" spans="1:5">
      <c r="A7163" s="11">
        <v>2753</v>
      </c>
      <c r="B7163" s="11">
        <v>2</v>
      </c>
      <c r="C7163" t="s">
        <v>6565</v>
      </c>
      <c r="D7163" s="11" t="s">
        <v>6566</v>
      </c>
      <c r="E7163" t="s">
        <v>128</v>
      </c>
    </row>
    <row r="7164" spans="1:5">
      <c r="A7164" s="11">
        <v>983</v>
      </c>
      <c r="B7164" s="11">
        <v>122</v>
      </c>
      <c r="C7164" t="s">
        <v>6567</v>
      </c>
      <c r="D7164" s="11" t="s">
        <v>6568</v>
      </c>
      <c r="E7164" t="s">
        <v>412</v>
      </c>
    </row>
    <row r="7165" spans="1:5">
      <c r="A7165" s="11">
        <v>947</v>
      </c>
      <c r="B7165" s="11">
        <v>129</v>
      </c>
      <c r="C7165" t="s">
        <v>6569</v>
      </c>
      <c r="D7165" s="11" t="s">
        <v>5594</v>
      </c>
      <c r="E7165" t="s">
        <v>1532</v>
      </c>
    </row>
    <row r="7166" spans="1:5">
      <c r="A7166" s="11">
        <v>2954</v>
      </c>
      <c r="B7166" s="11">
        <v>0</v>
      </c>
      <c r="C7166" t="s">
        <v>9071</v>
      </c>
      <c r="D7166" s="11" t="s">
        <v>8080</v>
      </c>
      <c r="E7166" t="s">
        <v>1083</v>
      </c>
    </row>
    <row r="7167" spans="1:5">
      <c r="A7167" s="11">
        <v>2421</v>
      </c>
      <c r="B7167" s="11">
        <v>7</v>
      </c>
      <c r="C7167" t="s">
        <v>9072</v>
      </c>
      <c r="D7167" s="11" t="s">
        <v>6252</v>
      </c>
      <c r="E7167" t="s">
        <v>124</v>
      </c>
    </row>
    <row r="7168" spans="1:5">
      <c r="A7168" s="11">
        <v>150</v>
      </c>
      <c r="B7168" s="11">
        <v>738</v>
      </c>
      <c r="C7168" t="s">
        <v>6570</v>
      </c>
      <c r="D7168" s="11" t="s">
        <v>5212</v>
      </c>
      <c r="E7168" t="s">
        <v>814</v>
      </c>
    </row>
    <row r="7169" spans="1:5">
      <c r="A7169" s="11">
        <v>448</v>
      </c>
      <c r="B7169" s="11">
        <v>316</v>
      </c>
      <c r="C7169" t="s">
        <v>6571</v>
      </c>
      <c r="D7169" s="11" t="s">
        <v>6206</v>
      </c>
      <c r="E7169" t="s">
        <v>122</v>
      </c>
    </row>
    <row r="7170" spans="1:5">
      <c r="A7170" s="11">
        <v>2203</v>
      </c>
      <c r="B7170" s="11">
        <v>13</v>
      </c>
      <c r="C7170" t="s">
        <v>12776</v>
      </c>
      <c r="D7170" s="11" t="s">
        <v>12777</v>
      </c>
      <c r="E7170" t="s">
        <v>122</v>
      </c>
    </row>
    <row r="7171" spans="1:5">
      <c r="A7171" s="11">
        <v>1187</v>
      </c>
      <c r="B7171" s="11">
        <v>90</v>
      </c>
      <c r="C7171" t="s">
        <v>6572</v>
      </c>
      <c r="D7171" s="11" t="s">
        <v>2182</v>
      </c>
      <c r="E7171" t="s">
        <v>162</v>
      </c>
    </row>
    <row r="7172" spans="1:5">
      <c r="A7172" s="11">
        <v>1846</v>
      </c>
      <c r="B7172" s="11">
        <v>30</v>
      </c>
      <c r="C7172" t="s">
        <v>6572</v>
      </c>
      <c r="D7172" s="11" t="s">
        <v>3415</v>
      </c>
      <c r="E7172" t="s">
        <v>765</v>
      </c>
    </row>
    <row r="7173" spans="1:5">
      <c r="A7173" s="11">
        <v>1346</v>
      </c>
      <c r="B7173" s="11">
        <v>72</v>
      </c>
      <c r="C7173" t="s">
        <v>9073</v>
      </c>
      <c r="D7173" s="11" t="s">
        <v>6195</v>
      </c>
      <c r="E7173" t="s">
        <v>147</v>
      </c>
    </row>
    <row r="7174" spans="1:5">
      <c r="A7174" s="11">
        <v>264</v>
      </c>
      <c r="B7174" s="11">
        <v>499</v>
      </c>
      <c r="C7174" t="s">
        <v>6573</v>
      </c>
      <c r="D7174" s="11" t="s">
        <v>1052</v>
      </c>
      <c r="E7174" t="s">
        <v>997</v>
      </c>
    </row>
    <row r="7175" spans="1:5">
      <c r="A7175" s="11">
        <v>244</v>
      </c>
      <c r="B7175" s="11">
        <v>521</v>
      </c>
      <c r="C7175" t="s">
        <v>6574</v>
      </c>
      <c r="D7175" s="11" t="s">
        <v>4286</v>
      </c>
      <c r="E7175" t="s">
        <v>122</v>
      </c>
    </row>
    <row r="7176" spans="1:5">
      <c r="A7176" s="11">
        <v>2954</v>
      </c>
      <c r="B7176" s="11">
        <v>0</v>
      </c>
      <c r="C7176" t="s">
        <v>6575</v>
      </c>
      <c r="D7176" s="11" t="s">
        <v>6576</v>
      </c>
      <c r="E7176" t="s">
        <v>128</v>
      </c>
    </row>
    <row r="7177" spans="1:5">
      <c r="A7177" s="11">
        <v>2289</v>
      </c>
      <c r="B7177" s="11">
        <v>10</v>
      </c>
      <c r="C7177" t="s">
        <v>12778</v>
      </c>
      <c r="D7177" s="11" t="s">
        <v>4065</v>
      </c>
      <c r="E7177" t="s">
        <v>271</v>
      </c>
    </row>
    <row r="7178" spans="1:5">
      <c r="A7178" s="11">
        <v>7</v>
      </c>
      <c r="B7178" s="11">
        <v>1772</v>
      </c>
      <c r="C7178" t="s">
        <v>70</v>
      </c>
      <c r="D7178" s="11" t="s">
        <v>460</v>
      </c>
      <c r="E7178" t="s">
        <v>122</v>
      </c>
    </row>
    <row r="7179" spans="1:5">
      <c r="A7179" s="11">
        <v>2067</v>
      </c>
      <c r="B7179" s="11">
        <v>18</v>
      </c>
      <c r="C7179" t="s">
        <v>12779</v>
      </c>
      <c r="D7179" s="11" t="s">
        <v>2305</v>
      </c>
      <c r="E7179" t="s">
        <v>10270</v>
      </c>
    </row>
    <row r="7180" spans="1:5">
      <c r="A7180" s="11">
        <v>640</v>
      </c>
      <c r="B7180" s="11">
        <v>220</v>
      </c>
      <c r="C7180" t="s">
        <v>6577</v>
      </c>
      <c r="D7180" s="11" t="s">
        <v>1399</v>
      </c>
      <c r="E7180" t="s">
        <v>510</v>
      </c>
    </row>
    <row r="7181" spans="1:5">
      <c r="A7181" s="11">
        <v>2954</v>
      </c>
      <c r="B7181" s="11">
        <v>0</v>
      </c>
      <c r="C7181" t="s">
        <v>6578</v>
      </c>
      <c r="D7181" s="11" t="s">
        <v>6579</v>
      </c>
      <c r="E7181" t="s">
        <v>139</v>
      </c>
    </row>
    <row r="7182" spans="1:5">
      <c r="A7182" s="11">
        <v>2954</v>
      </c>
      <c r="B7182" s="11">
        <v>0</v>
      </c>
      <c r="C7182" t="s">
        <v>12780</v>
      </c>
      <c r="D7182" s="11" t="s">
        <v>6720</v>
      </c>
      <c r="E7182" t="s">
        <v>1150</v>
      </c>
    </row>
    <row r="7183" spans="1:5">
      <c r="A7183" s="11">
        <v>47</v>
      </c>
      <c r="B7183" s="11">
        <v>1427</v>
      </c>
      <c r="C7183" t="s">
        <v>396</v>
      </c>
      <c r="D7183" s="11" t="s">
        <v>452</v>
      </c>
      <c r="E7183" t="s">
        <v>122</v>
      </c>
    </row>
    <row r="7184" spans="1:5">
      <c r="A7184" s="11">
        <v>2954</v>
      </c>
      <c r="B7184" s="11">
        <v>0</v>
      </c>
      <c r="C7184" t="s">
        <v>12781</v>
      </c>
      <c r="D7184" s="11" t="s">
        <v>4659</v>
      </c>
      <c r="E7184" t="s">
        <v>169</v>
      </c>
    </row>
    <row r="7185" spans="1:5">
      <c r="A7185" s="11">
        <v>2753</v>
      </c>
      <c r="B7185" s="11">
        <v>2</v>
      </c>
      <c r="C7185" t="s">
        <v>9074</v>
      </c>
      <c r="D7185" s="11" t="s">
        <v>9075</v>
      </c>
      <c r="E7185" t="s">
        <v>128</v>
      </c>
    </row>
    <row r="7186" spans="1:5">
      <c r="A7186" s="11">
        <v>618</v>
      </c>
      <c r="B7186" s="11">
        <v>229</v>
      </c>
      <c r="C7186" t="s">
        <v>6580</v>
      </c>
      <c r="D7186" s="11" t="s">
        <v>4039</v>
      </c>
      <c r="E7186" t="s">
        <v>138</v>
      </c>
    </row>
    <row r="7187" spans="1:5">
      <c r="A7187" s="11">
        <v>1654</v>
      </c>
      <c r="B7187" s="11">
        <v>44</v>
      </c>
      <c r="C7187" t="s">
        <v>9076</v>
      </c>
      <c r="D7187" s="11" t="s">
        <v>4935</v>
      </c>
      <c r="E7187" t="s">
        <v>130</v>
      </c>
    </row>
    <row r="7188" spans="1:5">
      <c r="A7188" s="11">
        <v>918</v>
      </c>
      <c r="B7188" s="11">
        <v>135</v>
      </c>
      <c r="C7188" t="s">
        <v>6581</v>
      </c>
      <c r="D7188" s="11" t="s">
        <v>4211</v>
      </c>
      <c r="E7188" t="s">
        <v>747</v>
      </c>
    </row>
    <row r="7189" spans="1:5">
      <c r="A7189" s="11">
        <v>847</v>
      </c>
      <c r="B7189" s="11">
        <v>151</v>
      </c>
      <c r="C7189" t="s">
        <v>6582</v>
      </c>
      <c r="D7189" s="11" t="s">
        <v>4440</v>
      </c>
      <c r="E7189" t="s">
        <v>123</v>
      </c>
    </row>
    <row r="7190" spans="1:5">
      <c r="A7190" s="11">
        <v>2373</v>
      </c>
      <c r="B7190" s="11">
        <v>8</v>
      </c>
      <c r="C7190" t="s">
        <v>9077</v>
      </c>
      <c r="D7190" s="11" t="s">
        <v>4005</v>
      </c>
      <c r="E7190" t="s">
        <v>997</v>
      </c>
    </row>
    <row r="7191" spans="1:5">
      <c r="A7191" s="11">
        <v>837</v>
      </c>
      <c r="B7191" s="11">
        <v>154</v>
      </c>
      <c r="C7191" t="s">
        <v>6583</v>
      </c>
      <c r="D7191" s="11" t="s">
        <v>4645</v>
      </c>
      <c r="E7191" t="s">
        <v>130</v>
      </c>
    </row>
    <row r="7192" spans="1:5">
      <c r="A7192" s="11">
        <v>2954</v>
      </c>
      <c r="B7192" s="11">
        <v>0</v>
      </c>
      <c r="C7192" t="s">
        <v>9078</v>
      </c>
      <c r="D7192" s="11" t="s">
        <v>3435</v>
      </c>
      <c r="E7192" t="s">
        <v>2041</v>
      </c>
    </row>
    <row r="7193" spans="1:5">
      <c r="A7193" s="11">
        <v>2536</v>
      </c>
      <c r="B7193" s="11">
        <v>5</v>
      </c>
      <c r="C7193" t="s">
        <v>12782</v>
      </c>
      <c r="D7193" s="11" t="s">
        <v>12783</v>
      </c>
      <c r="E7193" t="s">
        <v>130</v>
      </c>
    </row>
    <row r="7194" spans="1:5">
      <c r="A7194" s="11">
        <v>465</v>
      </c>
      <c r="B7194" s="11">
        <v>305</v>
      </c>
      <c r="C7194" t="s">
        <v>9079</v>
      </c>
      <c r="D7194" s="11" t="s">
        <v>9080</v>
      </c>
      <c r="E7194" t="s">
        <v>132</v>
      </c>
    </row>
    <row r="7195" spans="1:5">
      <c r="A7195" s="11">
        <v>631</v>
      </c>
      <c r="B7195" s="11">
        <v>225</v>
      </c>
      <c r="C7195" t="s">
        <v>6584</v>
      </c>
      <c r="D7195" s="11" t="s">
        <v>4772</v>
      </c>
      <c r="E7195" t="s">
        <v>268</v>
      </c>
    </row>
    <row r="7196" spans="1:5">
      <c r="A7196" s="11">
        <v>2148</v>
      </c>
      <c r="B7196" s="11">
        <v>15</v>
      </c>
      <c r="C7196" t="s">
        <v>9081</v>
      </c>
      <c r="D7196" s="11" t="s">
        <v>2134</v>
      </c>
      <c r="E7196" t="s">
        <v>139</v>
      </c>
    </row>
    <row r="7197" spans="1:5">
      <c r="A7197" s="11">
        <v>2753</v>
      </c>
      <c r="B7197" s="11">
        <v>2</v>
      </c>
      <c r="C7197" t="s">
        <v>9082</v>
      </c>
      <c r="D7197" s="11" t="s">
        <v>6934</v>
      </c>
      <c r="E7197" t="s">
        <v>138</v>
      </c>
    </row>
    <row r="7198" spans="1:5">
      <c r="A7198" s="11">
        <v>128</v>
      </c>
      <c r="B7198" s="11">
        <v>831</v>
      </c>
      <c r="C7198" t="s">
        <v>397</v>
      </c>
      <c r="D7198" s="11" t="s">
        <v>482</v>
      </c>
      <c r="E7198" t="s">
        <v>124</v>
      </c>
    </row>
    <row r="7199" spans="1:5">
      <c r="A7199" s="11">
        <v>2954</v>
      </c>
      <c r="B7199" s="11">
        <v>0</v>
      </c>
      <c r="C7199" t="s">
        <v>397</v>
      </c>
      <c r="D7199" s="11" t="s">
        <v>11523</v>
      </c>
      <c r="E7199" t="s">
        <v>138</v>
      </c>
    </row>
    <row r="7200" spans="1:5">
      <c r="A7200" s="11">
        <v>1596</v>
      </c>
      <c r="B7200" s="11">
        <v>48</v>
      </c>
      <c r="C7200" t="s">
        <v>6585</v>
      </c>
      <c r="D7200" s="11" t="s">
        <v>6586</v>
      </c>
      <c r="E7200" t="s">
        <v>150</v>
      </c>
    </row>
    <row r="7201" spans="1:5">
      <c r="A7201" s="11">
        <v>561</v>
      </c>
      <c r="B7201" s="11">
        <v>252</v>
      </c>
      <c r="C7201" t="s">
        <v>6588</v>
      </c>
      <c r="D7201" s="11" t="s">
        <v>4986</v>
      </c>
      <c r="E7201" t="s">
        <v>127</v>
      </c>
    </row>
    <row r="7202" spans="1:5">
      <c r="A7202" s="11">
        <v>2954</v>
      </c>
      <c r="B7202" s="11">
        <v>0</v>
      </c>
      <c r="C7202" t="s">
        <v>6589</v>
      </c>
      <c r="D7202" s="11" t="s">
        <v>5931</v>
      </c>
      <c r="E7202" t="s">
        <v>814</v>
      </c>
    </row>
    <row r="7203" spans="1:5">
      <c r="A7203" s="11">
        <v>2318</v>
      </c>
      <c r="B7203" s="11">
        <v>9</v>
      </c>
      <c r="C7203" t="s">
        <v>9083</v>
      </c>
      <c r="D7203" s="11" t="s">
        <v>6591</v>
      </c>
      <c r="E7203" t="s">
        <v>1430</v>
      </c>
    </row>
    <row r="7204" spans="1:5">
      <c r="A7204" s="11">
        <v>2954</v>
      </c>
      <c r="B7204" s="11">
        <v>0</v>
      </c>
      <c r="C7204" t="s">
        <v>6592</v>
      </c>
      <c r="D7204" s="11" t="s">
        <v>2608</v>
      </c>
      <c r="E7204" t="s">
        <v>124</v>
      </c>
    </row>
    <row r="7205" spans="1:5">
      <c r="A7205" s="11">
        <v>1441</v>
      </c>
      <c r="B7205" s="11">
        <v>62</v>
      </c>
      <c r="C7205" t="s">
        <v>12784</v>
      </c>
      <c r="D7205" s="11" t="s">
        <v>12785</v>
      </c>
      <c r="E7205" t="s">
        <v>9991</v>
      </c>
    </row>
    <row r="7206" spans="1:5">
      <c r="A7206" s="11">
        <v>2954</v>
      </c>
      <c r="B7206" s="11">
        <v>0</v>
      </c>
      <c r="C7206" t="s">
        <v>12786</v>
      </c>
      <c r="D7206" s="11" t="s">
        <v>4519</v>
      </c>
      <c r="E7206" t="s">
        <v>997</v>
      </c>
    </row>
    <row r="7207" spans="1:5">
      <c r="A7207" s="11">
        <v>861</v>
      </c>
      <c r="B7207" s="11">
        <v>147</v>
      </c>
      <c r="C7207" t="s">
        <v>398</v>
      </c>
      <c r="D7207" s="11" t="s">
        <v>5280</v>
      </c>
      <c r="E7207" t="s">
        <v>747</v>
      </c>
    </row>
    <row r="7208" spans="1:5">
      <c r="A7208" s="11">
        <v>2954</v>
      </c>
      <c r="B7208" s="11">
        <v>0</v>
      </c>
      <c r="C7208" t="s">
        <v>12787</v>
      </c>
      <c r="D7208" s="11" t="s">
        <v>6363</v>
      </c>
      <c r="E7208" t="s">
        <v>122</v>
      </c>
    </row>
    <row r="7209" spans="1:5">
      <c r="A7209" s="11">
        <v>2172</v>
      </c>
      <c r="B7209" s="11">
        <v>14</v>
      </c>
      <c r="C7209" t="s">
        <v>12788</v>
      </c>
      <c r="D7209" s="11" t="s">
        <v>5409</v>
      </c>
      <c r="E7209" t="s">
        <v>146</v>
      </c>
    </row>
    <row r="7210" spans="1:5">
      <c r="A7210" s="11">
        <v>2954</v>
      </c>
      <c r="B7210" s="11">
        <v>0</v>
      </c>
      <c r="C7210" t="s">
        <v>12789</v>
      </c>
      <c r="D7210" s="11" t="s">
        <v>12266</v>
      </c>
      <c r="E7210" t="s">
        <v>138</v>
      </c>
    </row>
    <row r="7211" spans="1:5">
      <c r="A7211" s="11">
        <v>2536</v>
      </c>
      <c r="B7211" s="11">
        <v>5</v>
      </c>
      <c r="C7211" t="s">
        <v>6594</v>
      </c>
      <c r="D7211" s="11" t="s">
        <v>4519</v>
      </c>
      <c r="E7211" t="s">
        <v>747</v>
      </c>
    </row>
    <row r="7212" spans="1:5">
      <c r="A7212" s="11">
        <v>2172</v>
      </c>
      <c r="B7212" s="11">
        <v>14</v>
      </c>
      <c r="C7212" t="s">
        <v>6596</v>
      </c>
      <c r="D7212" s="11" t="s">
        <v>4974</v>
      </c>
      <c r="E7212" t="s">
        <v>124</v>
      </c>
    </row>
    <row r="7213" spans="1:5">
      <c r="A7213" s="11">
        <v>1946</v>
      </c>
      <c r="B7213" s="11">
        <v>24</v>
      </c>
      <c r="C7213" t="s">
        <v>12790</v>
      </c>
      <c r="D7213" s="11" t="s">
        <v>7091</v>
      </c>
      <c r="E7213" t="s">
        <v>845</v>
      </c>
    </row>
    <row r="7214" spans="1:5">
      <c r="A7214" s="11">
        <v>426</v>
      </c>
      <c r="B7214" s="11">
        <v>329</v>
      </c>
      <c r="C7214" t="s">
        <v>6597</v>
      </c>
      <c r="D7214" s="11" t="s">
        <v>5091</v>
      </c>
      <c r="E7214" t="s">
        <v>845</v>
      </c>
    </row>
    <row r="7215" spans="1:5">
      <c r="A7215" s="11">
        <v>2472</v>
      </c>
      <c r="B7215" s="11">
        <v>6</v>
      </c>
      <c r="C7215" t="s">
        <v>12791</v>
      </c>
      <c r="D7215" s="11" t="s">
        <v>8938</v>
      </c>
      <c r="E7215" t="s">
        <v>814</v>
      </c>
    </row>
    <row r="7216" spans="1:5">
      <c r="A7216" s="11">
        <v>2685</v>
      </c>
      <c r="B7216" s="11">
        <v>3</v>
      </c>
      <c r="C7216" t="s">
        <v>12792</v>
      </c>
      <c r="D7216" s="11" t="s">
        <v>6598</v>
      </c>
      <c r="E7216" t="s">
        <v>128</v>
      </c>
    </row>
    <row r="7217" spans="1:5">
      <c r="A7217" s="11">
        <v>883</v>
      </c>
      <c r="B7217" s="11">
        <v>141</v>
      </c>
      <c r="C7217" t="s">
        <v>1495</v>
      </c>
      <c r="D7217" s="11" t="s">
        <v>1496</v>
      </c>
      <c r="E7217" t="s">
        <v>122</v>
      </c>
    </row>
    <row r="7218" spans="1:5">
      <c r="A7218" s="11">
        <v>1666</v>
      </c>
      <c r="B7218" s="11">
        <v>43</v>
      </c>
      <c r="C7218" t="s">
        <v>6599</v>
      </c>
      <c r="D7218" s="11" t="s">
        <v>2396</v>
      </c>
      <c r="E7218" t="s">
        <v>789</v>
      </c>
    </row>
    <row r="7219" spans="1:5">
      <c r="A7219" s="11">
        <v>1154</v>
      </c>
      <c r="B7219" s="11">
        <v>93</v>
      </c>
      <c r="C7219" t="s">
        <v>6600</v>
      </c>
      <c r="D7219" s="11" t="s">
        <v>2212</v>
      </c>
      <c r="E7219" t="s">
        <v>224</v>
      </c>
    </row>
    <row r="7220" spans="1:5">
      <c r="A7220" s="11">
        <v>2954</v>
      </c>
      <c r="B7220" s="11">
        <v>0</v>
      </c>
      <c r="C7220" t="s">
        <v>12793</v>
      </c>
      <c r="D7220" s="11" t="s">
        <v>3875</v>
      </c>
      <c r="E7220" t="s">
        <v>142</v>
      </c>
    </row>
    <row r="7221" spans="1:5">
      <c r="A7221" s="11">
        <v>1382</v>
      </c>
      <c r="B7221" s="11">
        <v>69</v>
      </c>
      <c r="C7221" t="s">
        <v>9084</v>
      </c>
      <c r="D7221" s="11" t="s">
        <v>3699</v>
      </c>
      <c r="E7221" t="s">
        <v>1067</v>
      </c>
    </row>
    <row r="7222" spans="1:5">
      <c r="A7222" s="11">
        <v>2536</v>
      </c>
      <c r="B7222" s="11">
        <v>5</v>
      </c>
      <c r="C7222" t="s">
        <v>6601</v>
      </c>
      <c r="D7222" s="11" t="s">
        <v>6602</v>
      </c>
      <c r="E7222" t="s">
        <v>1646</v>
      </c>
    </row>
    <row r="7223" spans="1:5">
      <c r="A7223" s="11">
        <v>2954</v>
      </c>
      <c r="B7223" s="11">
        <v>0</v>
      </c>
      <c r="C7223" t="s">
        <v>12794</v>
      </c>
      <c r="D7223" s="11" t="s">
        <v>12795</v>
      </c>
      <c r="E7223" t="s">
        <v>128</v>
      </c>
    </row>
    <row r="7224" spans="1:5">
      <c r="A7224" s="11">
        <v>2954</v>
      </c>
      <c r="B7224" s="11">
        <v>0</v>
      </c>
      <c r="C7224" t="s">
        <v>12796</v>
      </c>
      <c r="D7224" s="11" t="s">
        <v>3654</v>
      </c>
      <c r="E7224" t="s">
        <v>769</v>
      </c>
    </row>
    <row r="7225" spans="1:5">
      <c r="A7225" s="11">
        <v>1579</v>
      </c>
      <c r="B7225" s="11">
        <v>50</v>
      </c>
      <c r="C7225" t="s">
        <v>6603</v>
      </c>
      <c r="D7225" s="11" t="s">
        <v>3839</v>
      </c>
      <c r="E7225" t="s">
        <v>151</v>
      </c>
    </row>
    <row r="7226" spans="1:5">
      <c r="A7226" s="11">
        <v>2613</v>
      </c>
      <c r="B7226" s="11">
        <v>4</v>
      </c>
      <c r="C7226" t="s">
        <v>12797</v>
      </c>
      <c r="D7226" s="11" t="s">
        <v>10365</v>
      </c>
      <c r="E7226" t="s">
        <v>269</v>
      </c>
    </row>
    <row r="7227" spans="1:5">
      <c r="A7227" s="11">
        <v>2613</v>
      </c>
      <c r="B7227" s="11">
        <v>4</v>
      </c>
      <c r="C7227" t="s">
        <v>12798</v>
      </c>
      <c r="D7227" s="11" t="s">
        <v>11389</v>
      </c>
      <c r="E7227" t="s">
        <v>269</v>
      </c>
    </row>
    <row r="7228" spans="1:5">
      <c r="A7228" s="11">
        <v>1558</v>
      </c>
      <c r="B7228" s="11">
        <v>52</v>
      </c>
      <c r="C7228" t="s">
        <v>6604</v>
      </c>
      <c r="D7228" s="11" t="s">
        <v>2396</v>
      </c>
      <c r="E7228" t="s">
        <v>122</v>
      </c>
    </row>
    <row r="7229" spans="1:5">
      <c r="A7229" s="11">
        <v>797</v>
      </c>
      <c r="B7229" s="11">
        <v>164</v>
      </c>
      <c r="C7229" t="s">
        <v>6605</v>
      </c>
      <c r="D7229" s="11" t="s">
        <v>4586</v>
      </c>
      <c r="E7229" t="s">
        <v>1923</v>
      </c>
    </row>
    <row r="7230" spans="1:5">
      <c r="A7230" s="11">
        <v>2954</v>
      </c>
      <c r="B7230" s="11">
        <v>0</v>
      </c>
      <c r="C7230" t="s">
        <v>12799</v>
      </c>
      <c r="D7230" s="11" t="s">
        <v>12800</v>
      </c>
      <c r="E7230" t="s">
        <v>130</v>
      </c>
    </row>
    <row r="7231" spans="1:5">
      <c r="A7231" s="11">
        <v>2049</v>
      </c>
      <c r="B7231" s="11">
        <v>19</v>
      </c>
      <c r="C7231" t="s">
        <v>12801</v>
      </c>
      <c r="D7231" s="11" t="s">
        <v>7217</v>
      </c>
      <c r="E7231" t="s">
        <v>128</v>
      </c>
    </row>
    <row r="7232" spans="1:5">
      <c r="A7232" s="11">
        <v>2373</v>
      </c>
      <c r="B7232" s="11">
        <v>8</v>
      </c>
      <c r="C7232" t="s">
        <v>12802</v>
      </c>
      <c r="D7232" s="11" t="s">
        <v>4143</v>
      </c>
      <c r="E7232" t="s">
        <v>1532</v>
      </c>
    </row>
    <row r="7233" spans="1:5">
      <c r="A7233" s="11">
        <v>418</v>
      </c>
      <c r="B7233" s="11">
        <v>335</v>
      </c>
      <c r="C7233" t="s">
        <v>6606</v>
      </c>
      <c r="D7233" s="11" t="s">
        <v>6607</v>
      </c>
      <c r="E7233" t="s">
        <v>268</v>
      </c>
    </row>
    <row r="7234" spans="1:5">
      <c r="A7234" s="11">
        <v>1458</v>
      </c>
      <c r="B7234" s="11">
        <v>61</v>
      </c>
      <c r="C7234" t="s">
        <v>9085</v>
      </c>
      <c r="D7234" s="11" t="s">
        <v>3321</v>
      </c>
      <c r="E7234" t="s">
        <v>124</v>
      </c>
    </row>
    <row r="7235" spans="1:5">
      <c r="A7235" s="11">
        <v>2954</v>
      </c>
      <c r="B7235" s="11">
        <v>0</v>
      </c>
      <c r="C7235" t="s">
        <v>9086</v>
      </c>
      <c r="D7235" s="11" t="s">
        <v>6873</v>
      </c>
      <c r="E7235" t="s">
        <v>747</v>
      </c>
    </row>
    <row r="7236" spans="1:5">
      <c r="A7236" s="11">
        <v>581</v>
      </c>
      <c r="B7236" s="11">
        <v>242</v>
      </c>
      <c r="C7236" t="s">
        <v>400</v>
      </c>
      <c r="D7236" s="11" t="s">
        <v>4035</v>
      </c>
      <c r="E7236" t="s">
        <v>271</v>
      </c>
    </row>
    <row r="7237" spans="1:5">
      <c r="A7237" s="11">
        <v>2472</v>
      </c>
      <c r="B7237" s="11">
        <v>6</v>
      </c>
      <c r="C7237" t="s">
        <v>9087</v>
      </c>
      <c r="D7237" s="11" t="s">
        <v>4180</v>
      </c>
      <c r="E7237" t="s">
        <v>128</v>
      </c>
    </row>
    <row r="7238" spans="1:5">
      <c r="A7238" s="11">
        <v>2685</v>
      </c>
      <c r="B7238" s="11">
        <v>3</v>
      </c>
      <c r="C7238" t="s">
        <v>12803</v>
      </c>
      <c r="D7238" s="11" t="s">
        <v>3616</v>
      </c>
      <c r="E7238" t="s">
        <v>10022</v>
      </c>
    </row>
    <row r="7239" spans="1:5">
      <c r="A7239" s="11">
        <v>2954</v>
      </c>
      <c r="B7239" s="11">
        <v>0</v>
      </c>
      <c r="C7239" t="s">
        <v>6608</v>
      </c>
      <c r="D7239" s="11" t="s">
        <v>4277</v>
      </c>
      <c r="E7239" t="s">
        <v>268</v>
      </c>
    </row>
    <row r="7240" spans="1:5">
      <c r="A7240" s="11">
        <v>1510</v>
      </c>
      <c r="B7240" s="11">
        <v>56</v>
      </c>
      <c r="C7240" t="s">
        <v>6609</v>
      </c>
      <c r="D7240" s="11" t="s">
        <v>5246</v>
      </c>
      <c r="E7240" t="s">
        <v>224</v>
      </c>
    </row>
    <row r="7241" spans="1:5">
      <c r="A7241" s="11">
        <v>837</v>
      </c>
      <c r="B7241" s="11">
        <v>154</v>
      </c>
      <c r="C7241" t="s">
        <v>6610</v>
      </c>
      <c r="D7241" s="11" t="s">
        <v>3123</v>
      </c>
      <c r="E7241" t="s">
        <v>145</v>
      </c>
    </row>
    <row r="7242" spans="1:5">
      <c r="A7242" s="11">
        <v>2613</v>
      </c>
      <c r="B7242" s="11">
        <v>4</v>
      </c>
      <c r="C7242" t="s">
        <v>12804</v>
      </c>
      <c r="D7242" s="11" t="s">
        <v>3032</v>
      </c>
      <c r="E7242" t="s">
        <v>3731</v>
      </c>
    </row>
    <row r="7243" spans="1:5">
      <c r="A7243" s="11">
        <v>1814</v>
      </c>
      <c r="B7243" s="11">
        <v>32</v>
      </c>
      <c r="C7243" t="s">
        <v>9088</v>
      </c>
      <c r="D7243" s="11" t="s">
        <v>7700</v>
      </c>
      <c r="E7243" t="s">
        <v>740</v>
      </c>
    </row>
    <row r="7244" spans="1:5">
      <c r="A7244" s="11">
        <v>66</v>
      </c>
      <c r="B7244" s="11">
        <v>1198</v>
      </c>
      <c r="C7244" t="s">
        <v>401</v>
      </c>
      <c r="D7244" s="11" t="s">
        <v>862</v>
      </c>
      <c r="E7244" t="s">
        <v>123</v>
      </c>
    </row>
    <row r="7245" spans="1:5">
      <c r="A7245" s="11">
        <v>2954</v>
      </c>
      <c r="B7245" s="11">
        <v>0</v>
      </c>
      <c r="C7245" t="s">
        <v>9089</v>
      </c>
      <c r="D7245" s="11" t="s">
        <v>9090</v>
      </c>
      <c r="E7245" t="s">
        <v>893</v>
      </c>
    </row>
    <row r="7246" spans="1:5">
      <c r="A7246" s="11">
        <v>641</v>
      </c>
      <c r="B7246" s="11">
        <v>219</v>
      </c>
      <c r="C7246" t="s">
        <v>6611</v>
      </c>
      <c r="D7246" s="11" t="s">
        <v>4890</v>
      </c>
      <c r="E7246" t="s">
        <v>122</v>
      </c>
    </row>
    <row r="7247" spans="1:5">
      <c r="A7247" s="11">
        <v>113</v>
      </c>
      <c r="B7247" s="11">
        <v>901</v>
      </c>
      <c r="C7247" t="s">
        <v>12805</v>
      </c>
      <c r="D7247" s="11" t="s">
        <v>12806</v>
      </c>
      <c r="E7247" t="s">
        <v>759</v>
      </c>
    </row>
    <row r="7248" spans="1:5">
      <c r="A7248" s="11">
        <v>2094</v>
      </c>
      <c r="B7248" s="11">
        <v>17</v>
      </c>
      <c r="C7248" t="s">
        <v>12807</v>
      </c>
      <c r="D7248" s="11" t="s">
        <v>3176</v>
      </c>
      <c r="E7248" t="s">
        <v>748</v>
      </c>
    </row>
    <row r="7249" spans="1:5">
      <c r="A7249" s="11">
        <v>589</v>
      </c>
      <c r="B7249" s="11">
        <v>240</v>
      </c>
      <c r="C7249" t="s">
        <v>6612</v>
      </c>
      <c r="D7249" s="11" t="s">
        <v>3462</v>
      </c>
      <c r="E7249" t="s">
        <v>1002</v>
      </c>
    </row>
    <row r="7250" spans="1:5">
      <c r="A7250" s="11">
        <v>2954</v>
      </c>
      <c r="B7250" s="11">
        <v>0</v>
      </c>
      <c r="C7250" t="s">
        <v>12808</v>
      </c>
      <c r="D7250" s="11" t="s">
        <v>4298</v>
      </c>
      <c r="E7250" t="s">
        <v>997</v>
      </c>
    </row>
    <row r="7251" spans="1:5">
      <c r="A7251" s="11">
        <v>2203</v>
      </c>
      <c r="B7251" s="11">
        <v>13</v>
      </c>
      <c r="C7251" t="s">
        <v>12809</v>
      </c>
      <c r="D7251" s="11" t="s">
        <v>6064</v>
      </c>
      <c r="E7251" t="s">
        <v>1570</v>
      </c>
    </row>
    <row r="7252" spans="1:5">
      <c r="A7252" s="11">
        <v>1177</v>
      </c>
      <c r="B7252" s="11">
        <v>91</v>
      </c>
      <c r="C7252" t="s">
        <v>6613</v>
      </c>
      <c r="D7252" s="11" t="s">
        <v>5696</v>
      </c>
      <c r="E7252" t="s">
        <v>748</v>
      </c>
    </row>
    <row r="7253" spans="1:5">
      <c r="A7253" s="11">
        <v>2049</v>
      </c>
      <c r="B7253" s="11">
        <v>19</v>
      </c>
      <c r="C7253" t="s">
        <v>12810</v>
      </c>
      <c r="D7253" s="11" t="s">
        <v>9758</v>
      </c>
      <c r="E7253" t="s">
        <v>4077</v>
      </c>
    </row>
    <row r="7254" spans="1:5">
      <c r="A7254" s="11">
        <v>2954</v>
      </c>
      <c r="B7254" s="11">
        <v>0</v>
      </c>
      <c r="C7254" t="s">
        <v>12811</v>
      </c>
      <c r="D7254" s="11" t="s">
        <v>10101</v>
      </c>
      <c r="E7254" t="s">
        <v>124</v>
      </c>
    </row>
    <row r="7255" spans="1:5">
      <c r="A7255" s="11">
        <v>432</v>
      </c>
      <c r="B7255" s="11">
        <v>325</v>
      </c>
      <c r="C7255" t="s">
        <v>6614</v>
      </c>
      <c r="D7255" s="11" t="s">
        <v>2258</v>
      </c>
      <c r="E7255" t="s">
        <v>1079</v>
      </c>
    </row>
    <row r="7256" spans="1:5">
      <c r="A7256" s="11">
        <v>2954</v>
      </c>
      <c r="B7256" s="11">
        <v>0</v>
      </c>
      <c r="C7256" t="s">
        <v>6615</v>
      </c>
      <c r="D7256" s="11" t="s">
        <v>6616</v>
      </c>
      <c r="E7256" t="s">
        <v>124</v>
      </c>
    </row>
    <row r="7257" spans="1:5">
      <c r="A7257" s="11">
        <v>1963</v>
      </c>
      <c r="B7257" s="11">
        <v>23</v>
      </c>
      <c r="C7257" t="s">
        <v>6617</v>
      </c>
      <c r="D7257" s="11" t="s">
        <v>5415</v>
      </c>
      <c r="E7257" t="s">
        <v>122</v>
      </c>
    </row>
    <row r="7258" spans="1:5">
      <c r="A7258" s="11">
        <v>1013</v>
      </c>
      <c r="B7258" s="11">
        <v>116</v>
      </c>
      <c r="C7258" t="s">
        <v>6618</v>
      </c>
      <c r="D7258" s="11" t="s">
        <v>4810</v>
      </c>
      <c r="E7258" t="s">
        <v>122</v>
      </c>
    </row>
    <row r="7259" spans="1:5">
      <c r="A7259" s="11">
        <v>2954</v>
      </c>
      <c r="B7259" s="11">
        <v>0</v>
      </c>
      <c r="C7259" t="s">
        <v>12812</v>
      </c>
      <c r="D7259" s="11" t="s">
        <v>10189</v>
      </c>
      <c r="E7259" t="s">
        <v>2924</v>
      </c>
    </row>
    <row r="7260" spans="1:5">
      <c r="A7260" s="11">
        <v>561</v>
      </c>
      <c r="B7260" s="11">
        <v>252</v>
      </c>
      <c r="C7260" t="s">
        <v>1770</v>
      </c>
      <c r="D7260" s="11" t="s">
        <v>3004</v>
      </c>
      <c r="E7260" t="s">
        <v>61</v>
      </c>
    </row>
    <row r="7261" spans="1:5">
      <c r="A7261" s="11">
        <v>1510</v>
      </c>
      <c r="B7261" s="11">
        <v>56</v>
      </c>
      <c r="C7261" t="s">
        <v>9091</v>
      </c>
      <c r="D7261" s="11" t="s">
        <v>3817</v>
      </c>
      <c r="E7261" t="s">
        <v>1285</v>
      </c>
    </row>
    <row r="7262" spans="1:5">
      <c r="A7262" s="11">
        <v>2421</v>
      </c>
      <c r="B7262" s="11">
        <v>7</v>
      </c>
      <c r="C7262" t="s">
        <v>9092</v>
      </c>
      <c r="D7262" s="11" t="s">
        <v>7412</v>
      </c>
      <c r="E7262" t="s">
        <v>2489</v>
      </c>
    </row>
    <row r="7263" spans="1:5">
      <c r="A7263" s="11">
        <v>1501</v>
      </c>
      <c r="B7263" s="11">
        <v>57</v>
      </c>
      <c r="C7263" t="s">
        <v>6619</v>
      </c>
      <c r="D7263" s="11" t="s">
        <v>2795</v>
      </c>
      <c r="E7263" t="s">
        <v>204</v>
      </c>
    </row>
    <row r="7264" spans="1:5">
      <c r="A7264" s="11">
        <v>787</v>
      </c>
      <c r="B7264" s="11">
        <v>167</v>
      </c>
      <c r="C7264" t="s">
        <v>9093</v>
      </c>
      <c r="D7264" s="11" t="s">
        <v>6018</v>
      </c>
      <c r="E7264" t="s">
        <v>412</v>
      </c>
    </row>
    <row r="7265" spans="1:5">
      <c r="A7265" s="11">
        <v>341</v>
      </c>
      <c r="B7265" s="11">
        <v>414</v>
      </c>
      <c r="C7265" t="s">
        <v>6621</v>
      </c>
      <c r="D7265" s="11" t="s">
        <v>6590</v>
      </c>
      <c r="E7265" t="s">
        <v>759</v>
      </c>
    </row>
    <row r="7266" spans="1:5">
      <c r="A7266" s="11">
        <v>2954</v>
      </c>
      <c r="B7266" s="11">
        <v>0</v>
      </c>
      <c r="C7266" t="s">
        <v>12813</v>
      </c>
      <c r="D7266" s="11" t="s">
        <v>2452</v>
      </c>
      <c r="E7266" t="s">
        <v>281</v>
      </c>
    </row>
    <row r="7267" spans="1:5">
      <c r="A7267" s="11">
        <v>1256</v>
      </c>
      <c r="B7267" s="11">
        <v>81</v>
      </c>
      <c r="C7267" t="s">
        <v>6622</v>
      </c>
      <c r="D7267" s="11" t="s">
        <v>3971</v>
      </c>
      <c r="E7267" t="s">
        <v>2693</v>
      </c>
    </row>
    <row r="7268" spans="1:5">
      <c r="A7268" s="11">
        <v>2954</v>
      </c>
      <c r="B7268" s="11">
        <v>0</v>
      </c>
      <c r="C7268" t="s">
        <v>6623</v>
      </c>
      <c r="D7268" s="11" t="s">
        <v>4361</v>
      </c>
      <c r="E7268" t="s">
        <v>128</v>
      </c>
    </row>
    <row r="7269" spans="1:5">
      <c r="A7269" s="11">
        <v>834</v>
      </c>
      <c r="B7269" s="11">
        <v>155</v>
      </c>
      <c r="C7269" t="s">
        <v>6624</v>
      </c>
      <c r="D7269" s="11" t="s">
        <v>4870</v>
      </c>
      <c r="E7269" t="s">
        <v>993</v>
      </c>
    </row>
    <row r="7270" spans="1:5">
      <c r="A7270" s="11">
        <v>2753</v>
      </c>
      <c r="B7270" s="11">
        <v>2</v>
      </c>
      <c r="C7270" t="s">
        <v>12814</v>
      </c>
      <c r="D7270" s="11" t="s">
        <v>9708</v>
      </c>
      <c r="E7270" t="s">
        <v>123</v>
      </c>
    </row>
    <row r="7271" spans="1:5">
      <c r="A7271" s="11">
        <v>2954</v>
      </c>
      <c r="B7271" s="11">
        <v>0</v>
      </c>
      <c r="C7271" t="s">
        <v>12815</v>
      </c>
      <c r="D7271" s="11" t="s">
        <v>6105</v>
      </c>
      <c r="E7271" t="s">
        <v>1324</v>
      </c>
    </row>
    <row r="7272" spans="1:5">
      <c r="A7272" s="11">
        <v>506</v>
      </c>
      <c r="B7272" s="11">
        <v>284</v>
      </c>
      <c r="C7272" t="s">
        <v>12816</v>
      </c>
      <c r="D7272" s="11" t="s">
        <v>1764</v>
      </c>
      <c r="E7272" t="s">
        <v>7573</v>
      </c>
    </row>
    <row r="7273" spans="1:5">
      <c r="A7273" s="11">
        <v>346</v>
      </c>
      <c r="B7273" s="11">
        <v>407</v>
      </c>
      <c r="C7273" t="s">
        <v>6625</v>
      </c>
      <c r="D7273" s="11" t="s">
        <v>2359</v>
      </c>
      <c r="E7273" t="s">
        <v>122</v>
      </c>
    </row>
    <row r="7274" spans="1:5">
      <c r="A7274" s="11">
        <v>2000</v>
      </c>
      <c r="B7274" s="11">
        <v>21</v>
      </c>
      <c r="C7274" t="s">
        <v>6625</v>
      </c>
      <c r="D7274" s="11" t="s">
        <v>12817</v>
      </c>
      <c r="E7274" t="s">
        <v>307</v>
      </c>
    </row>
    <row r="7275" spans="1:5">
      <c r="A7275" s="11">
        <v>1787</v>
      </c>
      <c r="B7275" s="11">
        <v>33</v>
      </c>
      <c r="C7275" t="s">
        <v>9094</v>
      </c>
      <c r="D7275" s="11" t="s">
        <v>9095</v>
      </c>
      <c r="E7275" t="s">
        <v>754</v>
      </c>
    </row>
    <row r="7276" spans="1:5">
      <c r="A7276" s="11">
        <v>2954</v>
      </c>
      <c r="B7276" s="11">
        <v>0</v>
      </c>
      <c r="C7276" t="s">
        <v>6626</v>
      </c>
      <c r="D7276" s="11" t="s">
        <v>4796</v>
      </c>
      <c r="E7276" t="s">
        <v>122</v>
      </c>
    </row>
    <row r="7277" spans="1:5">
      <c r="A7277" s="11">
        <v>2954</v>
      </c>
      <c r="B7277" s="11">
        <v>0</v>
      </c>
      <c r="C7277" t="s">
        <v>12818</v>
      </c>
      <c r="D7277" s="11" t="s">
        <v>2619</v>
      </c>
      <c r="E7277" t="s">
        <v>845</v>
      </c>
    </row>
    <row r="7278" spans="1:5">
      <c r="A7278" s="11">
        <v>2148</v>
      </c>
      <c r="B7278" s="11">
        <v>15</v>
      </c>
      <c r="C7278" t="s">
        <v>12819</v>
      </c>
      <c r="D7278" s="11" t="s">
        <v>2619</v>
      </c>
      <c r="E7278" t="s">
        <v>845</v>
      </c>
    </row>
    <row r="7279" spans="1:5">
      <c r="A7279" s="11">
        <v>1981</v>
      </c>
      <c r="B7279" s="11">
        <v>22</v>
      </c>
      <c r="C7279" t="s">
        <v>12820</v>
      </c>
      <c r="D7279" s="11" t="s">
        <v>6627</v>
      </c>
      <c r="E7279" t="s">
        <v>996</v>
      </c>
    </row>
    <row r="7280" spans="1:5">
      <c r="A7280" s="11">
        <v>1480</v>
      </c>
      <c r="B7280" s="11">
        <v>59</v>
      </c>
      <c r="C7280" t="s">
        <v>9096</v>
      </c>
      <c r="D7280" s="11" t="s">
        <v>5702</v>
      </c>
      <c r="E7280" t="s">
        <v>765</v>
      </c>
    </row>
    <row r="7281" spans="1:5">
      <c r="A7281" s="11">
        <v>2954</v>
      </c>
      <c r="B7281" s="11">
        <v>0</v>
      </c>
      <c r="C7281" t="s">
        <v>12821</v>
      </c>
      <c r="D7281" s="11" t="s">
        <v>3001</v>
      </c>
      <c r="E7281" t="s">
        <v>744</v>
      </c>
    </row>
    <row r="7282" spans="1:5">
      <c r="A7282" s="11">
        <v>607</v>
      </c>
      <c r="B7282" s="11">
        <v>234</v>
      </c>
      <c r="C7282" t="s">
        <v>6628</v>
      </c>
      <c r="D7282" s="11" t="s">
        <v>3086</v>
      </c>
      <c r="E7282" t="s">
        <v>1272</v>
      </c>
    </row>
    <row r="7283" spans="1:5">
      <c r="A7283" s="11">
        <v>539</v>
      </c>
      <c r="B7283" s="11">
        <v>263</v>
      </c>
      <c r="C7283" t="s">
        <v>6629</v>
      </c>
      <c r="D7283" s="11" t="s">
        <v>2087</v>
      </c>
      <c r="E7283" t="s">
        <v>138</v>
      </c>
    </row>
    <row r="7284" spans="1:5">
      <c r="A7284" s="11">
        <v>2954</v>
      </c>
      <c r="B7284" s="11">
        <v>0</v>
      </c>
      <c r="C7284" t="s">
        <v>6630</v>
      </c>
      <c r="D7284" s="11" t="s">
        <v>5789</v>
      </c>
      <c r="E7284" t="s">
        <v>3828</v>
      </c>
    </row>
    <row r="7285" spans="1:5">
      <c r="A7285" s="11">
        <v>2318</v>
      </c>
      <c r="B7285" s="11">
        <v>9</v>
      </c>
      <c r="C7285" t="s">
        <v>9097</v>
      </c>
      <c r="D7285" s="11" t="s">
        <v>4847</v>
      </c>
      <c r="E7285" t="s">
        <v>128</v>
      </c>
    </row>
    <row r="7286" spans="1:5">
      <c r="A7286" s="11">
        <v>2954</v>
      </c>
      <c r="B7286" s="11">
        <v>0</v>
      </c>
      <c r="C7286" t="s">
        <v>9098</v>
      </c>
      <c r="D7286" s="11" t="s">
        <v>7734</v>
      </c>
      <c r="E7286" t="s">
        <v>128</v>
      </c>
    </row>
    <row r="7287" spans="1:5">
      <c r="A7287" s="11">
        <v>395</v>
      </c>
      <c r="B7287" s="11">
        <v>353</v>
      </c>
      <c r="C7287" t="s">
        <v>402</v>
      </c>
      <c r="D7287" s="11" t="s">
        <v>461</v>
      </c>
      <c r="E7287" t="s">
        <v>128</v>
      </c>
    </row>
    <row r="7288" spans="1:5">
      <c r="A7288" s="11">
        <v>1441</v>
      </c>
      <c r="B7288" s="11">
        <v>62</v>
      </c>
      <c r="C7288" t="s">
        <v>6633</v>
      </c>
      <c r="D7288" s="11" t="s">
        <v>2243</v>
      </c>
      <c r="E7288" t="s">
        <v>122</v>
      </c>
    </row>
    <row r="7289" spans="1:5">
      <c r="A7289" s="11">
        <v>1458</v>
      </c>
      <c r="B7289" s="11">
        <v>61</v>
      </c>
      <c r="C7289" t="s">
        <v>6634</v>
      </c>
      <c r="D7289" s="11" t="s">
        <v>3524</v>
      </c>
      <c r="E7289" t="s">
        <v>763</v>
      </c>
    </row>
    <row r="7290" spans="1:5">
      <c r="A7290" s="11">
        <v>1542</v>
      </c>
      <c r="B7290" s="11">
        <v>53</v>
      </c>
      <c r="C7290" t="s">
        <v>6635</v>
      </c>
      <c r="D7290" s="11" t="s">
        <v>4440</v>
      </c>
      <c r="E7290" t="s">
        <v>843</v>
      </c>
    </row>
    <row r="7291" spans="1:5">
      <c r="A7291" s="11">
        <v>837</v>
      </c>
      <c r="B7291" s="11">
        <v>154</v>
      </c>
      <c r="C7291" t="s">
        <v>6636</v>
      </c>
      <c r="D7291" s="11" t="s">
        <v>373</v>
      </c>
      <c r="E7291" t="s">
        <v>144</v>
      </c>
    </row>
    <row r="7292" spans="1:5">
      <c r="A7292" s="11">
        <v>842</v>
      </c>
      <c r="B7292" s="11">
        <v>153</v>
      </c>
      <c r="C7292" t="s">
        <v>6638</v>
      </c>
      <c r="D7292" s="11" t="s">
        <v>6389</v>
      </c>
      <c r="E7292" t="s">
        <v>1261</v>
      </c>
    </row>
    <row r="7293" spans="1:5">
      <c r="A7293" s="11">
        <v>2954</v>
      </c>
      <c r="B7293" s="11">
        <v>0</v>
      </c>
      <c r="C7293" t="s">
        <v>6639</v>
      </c>
      <c r="D7293" s="11" t="s">
        <v>6640</v>
      </c>
      <c r="E7293" t="s">
        <v>814</v>
      </c>
    </row>
    <row r="7294" spans="1:5">
      <c r="A7294" s="11">
        <v>1276</v>
      </c>
      <c r="B7294" s="11">
        <v>79</v>
      </c>
      <c r="C7294" t="s">
        <v>6641</v>
      </c>
      <c r="D7294" s="11" t="s">
        <v>3090</v>
      </c>
      <c r="E7294" t="s">
        <v>128</v>
      </c>
    </row>
    <row r="7295" spans="1:5">
      <c r="A7295" s="11">
        <v>2856</v>
      </c>
      <c r="B7295" s="11">
        <v>1</v>
      </c>
      <c r="C7295" t="s">
        <v>9099</v>
      </c>
      <c r="D7295" s="11" t="s">
        <v>9100</v>
      </c>
      <c r="E7295" t="s">
        <v>740</v>
      </c>
    </row>
    <row r="7296" spans="1:5">
      <c r="A7296" s="11">
        <v>1596</v>
      </c>
      <c r="B7296" s="11">
        <v>48</v>
      </c>
      <c r="C7296" t="s">
        <v>6642</v>
      </c>
      <c r="D7296" s="11" t="s">
        <v>3268</v>
      </c>
      <c r="E7296" t="s">
        <v>1428</v>
      </c>
    </row>
    <row r="7297" spans="1:5">
      <c r="A7297" s="11">
        <v>1365</v>
      </c>
      <c r="B7297" s="11">
        <v>71</v>
      </c>
      <c r="C7297" t="s">
        <v>6643</v>
      </c>
      <c r="D7297" s="11" t="s">
        <v>2269</v>
      </c>
      <c r="E7297" t="s">
        <v>151</v>
      </c>
    </row>
    <row r="7298" spans="1:5">
      <c r="A7298" s="11">
        <v>375</v>
      </c>
      <c r="B7298" s="11">
        <v>373</v>
      </c>
      <c r="C7298" t="s">
        <v>6644</v>
      </c>
      <c r="D7298" s="11" t="s">
        <v>6327</v>
      </c>
      <c r="E7298" t="s">
        <v>754</v>
      </c>
    </row>
    <row r="7299" spans="1:5">
      <c r="A7299" s="11">
        <v>2954</v>
      </c>
      <c r="B7299" s="11">
        <v>0</v>
      </c>
      <c r="C7299" t="s">
        <v>12822</v>
      </c>
      <c r="D7299" s="11" t="s">
        <v>10280</v>
      </c>
      <c r="E7299" t="s">
        <v>758</v>
      </c>
    </row>
    <row r="7300" spans="1:5">
      <c r="A7300" s="11">
        <v>2856</v>
      </c>
      <c r="B7300" s="11">
        <v>1</v>
      </c>
      <c r="C7300" t="s">
        <v>9101</v>
      </c>
      <c r="D7300" s="11" t="s">
        <v>9102</v>
      </c>
      <c r="E7300" t="s">
        <v>937</v>
      </c>
    </row>
    <row r="7301" spans="1:5">
      <c r="A7301" s="11">
        <v>2472</v>
      </c>
      <c r="B7301" s="11">
        <v>6</v>
      </c>
      <c r="C7301" t="s">
        <v>6646</v>
      </c>
      <c r="D7301" s="11" t="s">
        <v>2258</v>
      </c>
      <c r="E7301" t="s">
        <v>1079</v>
      </c>
    </row>
    <row r="7302" spans="1:5">
      <c r="A7302" s="11">
        <v>1276</v>
      </c>
      <c r="B7302" s="11">
        <v>79</v>
      </c>
      <c r="C7302" t="s">
        <v>6647</v>
      </c>
      <c r="D7302" s="11" t="s">
        <v>4783</v>
      </c>
      <c r="E7302" t="s">
        <v>138</v>
      </c>
    </row>
    <row r="7303" spans="1:5">
      <c r="A7303" s="11">
        <v>2067</v>
      </c>
      <c r="B7303" s="11">
        <v>18</v>
      </c>
      <c r="C7303" t="s">
        <v>6648</v>
      </c>
      <c r="D7303" s="11" t="s">
        <v>800</v>
      </c>
      <c r="E7303" t="s">
        <v>1131</v>
      </c>
    </row>
    <row r="7304" spans="1:5">
      <c r="A7304" s="11">
        <v>2536</v>
      </c>
      <c r="B7304" s="11">
        <v>5</v>
      </c>
      <c r="C7304" t="s">
        <v>9103</v>
      </c>
      <c r="D7304" s="11" t="s">
        <v>9104</v>
      </c>
      <c r="E7304" t="s">
        <v>130</v>
      </c>
    </row>
    <row r="7305" spans="1:5">
      <c r="A7305" s="11">
        <v>2856</v>
      </c>
      <c r="B7305" s="11">
        <v>1</v>
      </c>
      <c r="C7305" t="s">
        <v>12823</v>
      </c>
      <c r="D7305" s="11" t="s">
        <v>5010</v>
      </c>
      <c r="E7305" t="s">
        <v>9886</v>
      </c>
    </row>
    <row r="7306" spans="1:5">
      <c r="A7306" s="11">
        <v>1981</v>
      </c>
      <c r="B7306" s="11">
        <v>22</v>
      </c>
      <c r="C7306" t="s">
        <v>1771</v>
      </c>
      <c r="D7306" s="11" t="s">
        <v>5694</v>
      </c>
      <c r="E7306" t="s">
        <v>997</v>
      </c>
    </row>
    <row r="7307" spans="1:5">
      <c r="A7307" s="11">
        <v>476</v>
      </c>
      <c r="B7307" s="11">
        <v>298</v>
      </c>
      <c r="C7307" t="s">
        <v>6649</v>
      </c>
      <c r="D7307" s="11" t="s">
        <v>3817</v>
      </c>
      <c r="E7307" t="s">
        <v>122</v>
      </c>
    </row>
    <row r="7308" spans="1:5">
      <c r="A7308" s="11">
        <v>2318</v>
      </c>
      <c r="B7308" s="11">
        <v>9</v>
      </c>
      <c r="C7308" t="s">
        <v>12824</v>
      </c>
      <c r="D7308" s="11" t="s">
        <v>2667</v>
      </c>
      <c r="E7308" t="s">
        <v>938</v>
      </c>
    </row>
    <row r="7309" spans="1:5">
      <c r="A7309" s="11">
        <v>207</v>
      </c>
      <c r="B7309" s="11">
        <v>597</v>
      </c>
      <c r="C7309" t="s">
        <v>9105</v>
      </c>
      <c r="D7309" s="11" t="s">
        <v>9106</v>
      </c>
      <c r="E7309" t="s">
        <v>122</v>
      </c>
    </row>
    <row r="7310" spans="1:5">
      <c r="A7310" s="11">
        <v>2685</v>
      </c>
      <c r="B7310" s="11">
        <v>3</v>
      </c>
      <c r="C7310" t="s">
        <v>12825</v>
      </c>
      <c r="D7310" s="11" t="s">
        <v>5226</v>
      </c>
      <c r="E7310" t="s">
        <v>887</v>
      </c>
    </row>
    <row r="7311" spans="1:5">
      <c r="A7311" s="11">
        <v>2685</v>
      </c>
      <c r="B7311" s="11">
        <v>3</v>
      </c>
      <c r="C7311" t="s">
        <v>12826</v>
      </c>
      <c r="D7311" s="11" t="s">
        <v>3875</v>
      </c>
      <c r="E7311" t="s">
        <v>710</v>
      </c>
    </row>
    <row r="7312" spans="1:5">
      <c r="A7312" s="11">
        <v>2954</v>
      </c>
      <c r="B7312" s="11">
        <v>0</v>
      </c>
      <c r="C7312" t="s">
        <v>12827</v>
      </c>
      <c r="D7312" s="11" t="s">
        <v>11987</v>
      </c>
      <c r="E7312" t="s">
        <v>175</v>
      </c>
    </row>
    <row r="7313" spans="1:5">
      <c r="A7313" s="11">
        <v>1828</v>
      </c>
      <c r="B7313" s="11">
        <v>31</v>
      </c>
      <c r="C7313" t="s">
        <v>6650</v>
      </c>
      <c r="D7313" s="11" t="s">
        <v>5828</v>
      </c>
      <c r="E7313" t="s">
        <v>224</v>
      </c>
    </row>
    <row r="7314" spans="1:5">
      <c r="A7314" s="11">
        <v>344</v>
      </c>
      <c r="B7314" s="11">
        <v>410</v>
      </c>
      <c r="C7314" t="s">
        <v>6651</v>
      </c>
      <c r="D7314" s="11" t="s">
        <v>6652</v>
      </c>
      <c r="E7314" t="s">
        <v>9107</v>
      </c>
    </row>
    <row r="7315" spans="1:5">
      <c r="A7315" s="11">
        <v>1336</v>
      </c>
      <c r="B7315" s="11">
        <v>73</v>
      </c>
      <c r="C7315" t="s">
        <v>6653</v>
      </c>
      <c r="D7315" s="11" t="s">
        <v>4215</v>
      </c>
      <c r="E7315" t="s">
        <v>131</v>
      </c>
    </row>
    <row r="7316" spans="1:5">
      <c r="A7316" s="11">
        <v>2954</v>
      </c>
      <c r="B7316" s="11">
        <v>0</v>
      </c>
      <c r="C7316" t="s">
        <v>12828</v>
      </c>
      <c r="D7316" s="11" t="s">
        <v>5759</v>
      </c>
      <c r="E7316" t="s">
        <v>124</v>
      </c>
    </row>
    <row r="7317" spans="1:5">
      <c r="A7317" s="11">
        <v>1194</v>
      </c>
      <c r="B7317" s="11">
        <v>89</v>
      </c>
      <c r="C7317" t="s">
        <v>6654</v>
      </c>
      <c r="D7317" s="11" t="s">
        <v>2123</v>
      </c>
      <c r="E7317" t="s">
        <v>992</v>
      </c>
    </row>
    <row r="7318" spans="1:5">
      <c r="A7318" s="11">
        <v>2954</v>
      </c>
      <c r="B7318" s="11">
        <v>0</v>
      </c>
      <c r="C7318" t="s">
        <v>9108</v>
      </c>
      <c r="D7318" s="11" t="s">
        <v>2381</v>
      </c>
      <c r="E7318" t="s">
        <v>790</v>
      </c>
    </row>
    <row r="7319" spans="1:5">
      <c r="A7319" s="11">
        <v>2954</v>
      </c>
      <c r="B7319" s="11">
        <v>0</v>
      </c>
      <c r="C7319" t="s">
        <v>12829</v>
      </c>
      <c r="D7319" s="11" t="s">
        <v>3427</v>
      </c>
      <c r="E7319" t="s">
        <v>1907</v>
      </c>
    </row>
    <row r="7320" spans="1:5">
      <c r="A7320" s="11">
        <v>2753</v>
      </c>
      <c r="B7320" s="11">
        <v>2</v>
      </c>
      <c r="C7320" t="s">
        <v>12830</v>
      </c>
      <c r="D7320" s="11" t="s">
        <v>2741</v>
      </c>
      <c r="E7320" t="s">
        <v>766</v>
      </c>
    </row>
    <row r="7321" spans="1:5">
      <c r="A7321" s="11">
        <v>2954</v>
      </c>
      <c r="B7321" s="11">
        <v>0</v>
      </c>
      <c r="C7321" t="s">
        <v>12831</v>
      </c>
      <c r="D7321" s="11" t="s">
        <v>12832</v>
      </c>
      <c r="E7321" t="s">
        <v>747</v>
      </c>
    </row>
    <row r="7322" spans="1:5">
      <c r="A7322" s="11">
        <v>2954</v>
      </c>
      <c r="B7322" s="11">
        <v>0</v>
      </c>
      <c r="C7322" t="s">
        <v>12833</v>
      </c>
      <c r="D7322" s="11" t="s">
        <v>3247</v>
      </c>
      <c r="E7322" t="s">
        <v>4199</v>
      </c>
    </row>
    <row r="7323" spans="1:5">
      <c r="A7323" s="11">
        <v>2954</v>
      </c>
      <c r="B7323" s="11">
        <v>0</v>
      </c>
      <c r="C7323" t="s">
        <v>6655</v>
      </c>
      <c r="D7323" s="11" t="s">
        <v>3722</v>
      </c>
      <c r="E7323" t="s">
        <v>128</v>
      </c>
    </row>
    <row r="7324" spans="1:5">
      <c r="A7324" s="11">
        <v>861</v>
      </c>
      <c r="B7324" s="11">
        <v>147</v>
      </c>
      <c r="C7324" t="s">
        <v>6656</v>
      </c>
      <c r="D7324" s="11" t="s">
        <v>3752</v>
      </c>
      <c r="E7324" t="s">
        <v>122</v>
      </c>
    </row>
    <row r="7325" spans="1:5">
      <c r="A7325" s="11">
        <v>294</v>
      </c>
      <c r="B7325" s="11">
        <v>465</v>
      </c>
      <c r="C7325" t="s">
        <v>6657</v>
      </c>
      <c r="D7325" s="11" t="s">
        <v>6658</v>
      </c>
      <c r="E7325" t="s">
        <v>758</v>
      </c>
    </row>
    <row r="7326" spans="1:5">
      <c r="A7326" s="11">
        <v>2753</v>
      </c>
      <c r="B7326" s="11">
        <v>2</v>
      </c>
      <c r="C7326" t="s">
        <v>12834</v>
      </c>
      <c r="D7326" s="11" t="s">
        <v>5756</v>
      </c>
      <c r="E7326" t="s">
        <v>10270</v>
      </c>
    </row>
    <row r="7327" spans="1:5">
      <c r="A7327" s="11">
        <v>702</v>
      </c>
      <c r="B7327" s="11">
        <v>197</v>
      </c>
      <c r="C7327" t="s">
        <v>6659</v>
      </c>
      <c r="D7327" s="11" t="s">
        <v>5091</v>
      </c>
      <c r="E7327" t="s">
        <v>142</v>
      </c>
    </row>
    <row r="7328" spans="1:5">
      <c r="A7328" s="11">
        <v>2954</v>
      </c>
      <c r="B7328" s="11">
        <v>0</v>
      </c>
      <c r="C7328" t="s">
        <v>12835</v>
      </c>
      <c r="D7328" s="11" t="s">
        <v>9333</v>
      </c>
      <c r="E7328" t="s">
        <v>150</v>
      </c>
    </row>
    <row r="7329" spans="1:5">
      <c r="A7329" s="11">
        <v>1927</v>
      </c>
      <c r="B7329" s="11">
        <v>25</v>
      </c>
      <c r="C7329" t="s">
        <v>6660</v>
      </c>
      <c r="D7329" s="11" t="s">
        <v>4882</v>
      </c>
      <c r="E7329" t="s">
        <v>175</v>
      </c>
    </row>
    <row r="7330" spans="1:5">
      <c r="A7330" s="11">
        <v>1724</v>
      </c>
      <c r="B7330" s="11">
        <v>39</v>
      </c>
      <c r="C7330" t="s">
        <v>12836</v>
      </c>
      <c r="D7330" s="11" t="s">
        <v>12837</v>
      </c>
      <c r="E7330" t="s">
        <v>1095</v>
      </c>
    </row>
    <row r="7331" spans="1:5">
      <c r="A7331" s="11">
        <v>618</v>
      </c>
      <c r="B7331" s="11">
        <v>229</v>
      </c>
      <c r="C7331" t="s">
        <v>6661</v>
      </c>
      <c r="D7331" s="11" t="s">
        <v>2388</v>
      </c>
      <c r="E7331" t="s">
        <v>1002</v>
      </c>
    </row>
    <row r="7332" spans="1:5">
      <c r="A7332" s="11">
        <v>2954</v>
      </c>
      <c r="B7332" s="11">
        <v>0</v>
      </c>
      <c r="C7332" t="s">
        <v>12838</v>
      </c>
      <c r="D7332" s="11" t="s">
        <v>9027</v>
      </c>
      <c r="E7332" t="s">
        <v>744</v>
      </c>
    </row>
    <row r="7333" spans="1:5">
      <c r="A7333" s="11">
        <v>2067</v>
      </c>
      <c r="B7333" s="11">
        <v>18</v>
      </c>
      <c r="C7333" t="s">
        <v>9109</v>
      </c>
      <c r="D7333" s="11" t="s">
        <v>9110</v>
      </c>
      <c r="E7333" t="s">
        <v>169</v>
      </c>
    </row>
    <row r="7334" spans="1:5">
      <c r="A7334" s="11">
        <v>1579</v>
      </c>
      <c r="B7334" s="11">
        <v>50</v>
      </c>
      <c r="C7334" t="s">
        <v>6662</v>
      </c>
      <c r="D7334" s="11" t="s">
        <v>2262</v>
      </c>
      <c r="E7334" t="s">
        <v>169</v>
      </c>
    </row>
    <row r="7335" spans="1:5">
      <c r="A7335" s="11">
        <v>2954</v>
      </c>
      <c r="B7335" s="11">
        <v>0</v>
      </c>
      <c r="C7335" t="s">
        <v>12839</v>
      </c>
      <c r="D7335" s="11" t="s">
        <v>9434</v>
      </c>
      <c r="E7335" t="s">
        <v>1826</v>
      </c>
    </row>
    <row r="7336" spans="1:5">
      <c r="A7336" s="11">
        <v>2236</v>
      </c>
      <c r="B7336" s="11">
        <v>12</v>
      </c>
      <c r="C7336" t="s">
        <v>12840</v>
      </c>
      <c r="D7336" s="11" t="s">
        <v>2267</v>
      </c>
      <c r="E7336" t="s">
        <v>4178</v>
      </c>
    </row>
    <row r="7337" spans="1:5">
      <c r="A7337" s="11">
        <v>1194</v>
      </c>
      <c r="B7337" s="11">
        <v>89</v>
      </c>
      <c r="C7337" t="s">
        <v>403</v>
      </c>
      <c r="D7337" s="11" t="s">
        <v>6663</v>
      </c>
      <c r="E7337" t="s">
        <v>128</v>
      </c>
    </row>
    <row r="7338" spans="1:5">
      <c r="A7338" s="11">
        <v>781</v>
      </c>
      <c r="B7338" s="11">
        <v>169</v>
      </c>
      <c r="C7338" t="s">
        <v>12841</v>
      </c>
      <c r="D7338" s="11" t="s">
        <v>1737</v>
      </c>
      <c r="E7338" t="s">
        <v>281</v>
      </c>
    </row>
    <row r="7339" spans="1:5">
      <c r="A7339" s="11">
        <v>2373</v>
      </c>
      <c r="B7339" s="11">
        <v>8</v>
      </c>
      <c r="C7339" t="s">
        <v>9111</v>
      </c>
      <c r="D7339" s="11" t="s">
        <v>9112</v>
      </c>
      <c r="E7339" t="s">
        <v>124</v>
      </c>
    </row>
    <row r="7340" spans="1:5">
      <c r="A7340" s="11">
        <v>76</v>
      </c>
      <c r="B7340" s="11">
        <v>1087</v>
      </c>
      <c r="C7340" t="s">
        <v>1499</v>
      </c>
      <c r="D7340" s="11" t="s">
        <v>1500</v>
      </c>
      <c r="E7340" t="s">
        <v>1263</v>
      </c>
    </row>
    <row r="7341" spans="1:5">
      <c r="A7341" s="11">
        <v>1109</v>
      </c>
      <c r="B7341" s="11">
        <v>100</v>
      </c>
      <c r="C7341" t="s">
        <v>1969</v>
      </c>
      <c r="D7341" s="11" t="s">
        <v>2948</v>
      </c>
      <c r="E7341" t="s">
        <v>997</v>
      </c>
    </row>
    <row r="7342" spans="1:5">
      <c r="A7342" s="11">
        <v>1644</v>
      </c>
      <c r="B7342" s="11">
        <v>45</v>
      </c>
      <c r="C7342" t="s">
        <v>9113</v>
      </c>
      <c r="D7342" s="11" t="s">
        <v>3944</v>
      </c>
      <c r="E7342" t="s">
        <v>128</v>
      </c>
    </row>
    <row r="7343" spans="1:5">
      <c r="A7343" s="11">
        <v>355</v>
      </c>
      <c r="B7343" s="11">
        <v>395</v>
      </c>
      <c r="C7343" t="s">
        <v>6664</v>
      </c>
      <c r="D7343" s="11" t="s">
        <v>4969</v>
      </c>
      <c r="E7343" t="s">
        <v>128</v>
      </c>
    </row>
    <row r="7344" spans="1:5">
      <c r="A7344" s="11">
        <v>511</v>
      </c>
      <c r="B7344" s="11">
        <v>283</v>
      </c>
      <c r="C7344" t="s">
        <v>6664</v>
      </c>
      <c r="D7344" s="11" t="s">
        <v>2800</v>
      </c>
      <c r="E7344" t="s">
        <v>1263</v>
      </c>
    </row>
    <row r="7345" spans="1:5">
      <c r="A7345" s="11">
        <v>1787</v>
      </c>
      <c r="B7345" s="11">
        <v>33</v>
      </c>
      <c r="C7345" t="s">
        <v>6664</v>
      </c>
      <c r="D7345" s="11" t="s">
        <v>2057</v>
      </c>
      <c r="E7345" t="s">
        <v>223</v>
      </c>
    </row>
    <row r="7346" spans="1:5">
      <c r="A7346" s="11">
        <v>1365</v>
      </c>
      <c r="B7346" s="11">
        <v>71</v>
      </c>
      <c r="C7346" t="s">
        <v>12842</v>
      </c>
      <c r="D7346" s="11" t="s">
        <v>12843</v>
      </c>
      <c r="E7346" t="s">
        <v>142</v>
      </c>
    </row>
    <row r="7347" spans="1:5">
      <c r="A7347" s="11">
        <v>1</v>
      </c>
      <c r="B7347" s="11">
        <v>2028</v>
      </c>
      <c r="C7347" t="s">
        <v>404</v>
      </c>
      <c r="D7347" s="11" t="s">
        <v>1501</v>
      </c>
      <c r="E7347" t="s">
        <v>128</v>
      </c>
    </row>
    <row r="7348" spans="1:5">
      <c r="A7348" s="11">
        <v>62</v>
      </c>
      <c r="B7348" s="11">
        <v>1244</v>
      </c>
      <c r="C7348" t="s">
        <v>12844</v>
      </c>
      <c r="D7348" s="11" t="s">
        <v>12845</v>
      </c>
      <c r="E7348" t="s">
        <v>744</v>
      </c>
    </row>
    <row r="7349" spans="1:5">
      <c r="A7349" s="11">
        <v>1679</v>
      </c>
      <c r="B7349" s="11">
        <v>42</v>
      </c>
      <c r="C7349" t="s">
        <v>6665</v>
      </c>
      <c r="D7349" s="11" t="s">
        <v>5618</v>
      </c>
      <c r="E7349" t="s">
        <v>793</v>
      </c>
    </row>
    <row r="7350" spans="1:5">
      <c r="A7350" s="11">
        <v>2954</v>
      </c>
      <c r="B7350" s="11">
        <v>0</v>
      </c>
      <c r="C7350" t="s">
        <v>12846</v>
      </c>
      <c r="D7350" s="11" t="s">
        <v>11649</v>
      </c>
      <c r="E7350" t="s">
        <v>740</v>
      </c>
    </row>
    <row r="7351" spans="1:5">
      <c r="A7351" s="11">
        <v>2954</v>
      </c>
      <c r="B7351" s="11">
        <v>0</v>
      </c>
      <c r="C7351" t="s">
        <v>12847</v>
      </c>
      <c r="D7351" s="11" t="s">
        <v>3247</v>
      </c>
      <c r="E7351" t="s">
        <v>281</v>
      </c>
    </row>
    <row r="7352" spans="1:5">
      <c r="A7352" s="11">
        <v>2262</v>
      </c>
      <c r="B7352" s="11">
        <v>11</v>
      </c>
      <c r="C7352" t="s">
        <v>6666</v>
      </c>
      <c r="D7352" s="11" t="s">
        <v>6667</v>
      </c>
      <c r="E7352" t="s">
        <v>122</v>
      </c>
    </row>
    <row r="7353" spans="1:5">
      <c r="A7353" s="11">
        <v>2856</v>
      </c>
      <c r="B7353" s="11">
        <v>1</v>
      </c>
      <c r="C7353" t="s">
        <v>12848</v>
      </c>
      <c r="D7353" s="11" t="s">
        <v>2512</v>
      </c>
      <c r="E7353" t="s">
        <v>12153</v>
      </c>
    </row>
    <row r="7354" spans="1:5">
      <c r="A7354" s="11">
        <v>2203</v>
      </c>
      <c r="B7354" s="11">
        <v>13</v>
      </c>
      <c r="C7354" t="s">
        <v>9114</v>
      </c>
      <c r="D7354" s="11" t="s">
        <v>2592</v>
      </c>
      <c r="E7354" t="s">
        <v>128</v>
      </c>
    </row>
    <row r="7355" spans="1:5">
      <c r="A7355" s="11">
        <v>767</v>
      </c>
      <c r="B7355" s="11">
        <v>175</v>
      </c>
      <c r="C7355" t="s">
        <v>12849</v>
      </c>
      <c r="D7355" s="11" t="s">
        <v>12850</v>
      </c>
      <c r="E7355" t="s">
        <v>131</v>
      </c>
    </row>
    <row r="7356" spans="1:5">
      <c r="A7356" s="11">
        <v>1013</v>
      </c>
      <c r="B7356" s="11">
        <v>116</v>
      </c>
      <c r="C7356" t="s">
        <v>6668</v>
      </c>
      <c r="D7356" s="11" t="s">
        <v>4058</v>
      </c>
      <c r="E7356" t="s">
        <v>850</v>
      </c>
    </row>
    <row r="7357" spans="1:5">
      <c r="A7357" s="11">
        <v>2954</v>
      </c>
      <c r="B7357" s="11">
        <v>0</v>
      </c>
      <c r="C7357" t="s">
        <v>6668</v>
      </c>
      <c r="D7357" s="11" t="s">
        <v>12456</v>
      </c>
      <c r="E7357" t="s">
        <v>128</v>
      </c>
    </row>
    <row r="7358" spans="1:5">
      <c r="A7358" s="11">
        <v>2289</v>
      </c>
      <c r="B7358" s="11">
        <v>10</v>
      </c>
      <c r="C7358" t="s">
        <v>12851</v>
      </c>
      <c r="D7358" s="11" t="s">
        <v>9270</v>
      </c>
      <c r="E7358" t="s">
        <v>271</v>
      </c>
    </row>
    <row r="7359" spans="1:5">
      <c r="A7359" s="11">
        <v>2536</v>
      </c>
      <c r="B7359" s="11">
        <v>5</v>
      </c>
      <c r="C7359" t="s">
        <v>12852</v>
      </c>
      <c r="D7359" s="11" t="s">
        <v>12853</v>
      </c>
      <c r="E7359" t="s">
        <v>850</v>
      </c>
    </row>
    <row r="7360" spans="1:5">
      <c r="A7360" s="11">
        <v>2028</v>
      </c>
      <c r="B7360" s="11">
        <v>20</v>
      </c>
      <c r="C7360" t="s">
        <v>12854</v>
      </c>
      <c r="D7360" s="11" t="s">
        <v>9729</v>
      </c>
      <c r="E7360" t="s">
        <v>1603</v>
      </c>
    </row>
    <row r="7361" spans="1:5">
      <c r="A7361" s="11">
        <v>1654</v>
      </c>
      <c r="B7361" s="11">
        <v>44</v>
      </c>
      <c r="C7361" t="s">
        <v>9115</v>
      </c>
      <c r="D7361" s="11" t="s">
        <v>2880</v>
      </c>
      <c r="E7361" t="s">
        <v>2693</v>
      </c>
    </row>
    <row r="7362" spans="1:5">
      <c r="A7362" s="11">
        <v>1023</v>
      </c>
      <c r="B7362" s="11">
        <v>114</v>
      </c>
      <c r="C7362" t="s">
        <v>9116</v>
      </c>
      <c r="D7362" s="11" t="s">
        <v>4056</v>
      </c>
      <c r="E7362" t="s">
        <v>7582</v>
      </c>
    </row>
    <row r="7363" spans="1:5">
      <c r="A7363" s="11">
        <v>294</v>
      </c>
      <c r="B7363" s="11">
        <v>465</v>
      </c>
      <c r="C7363" t="s">
        <v>1503</v>
      </c>
      <c r="D7363" s="11" t="s">
        <v>883</v>
      </c>
      <c r="E7363" t="s">
        <v>809</v>
      </c>
    </row>
    <row r="7364" spans="1:5">
      <c r="A7364" s="11">
        <v>302</v>
      </c>
      <c r="B7364" s="11">
        <v>459</v>
      </c>
      <c r="C7364" t="s">
        <v>1897</v>
      </c>
      <c r="D7364" s="11" t="s">
        <v>5867</v>
      </c>
      <c r="E7364" t="s">
        <v>130</v>
      </c>
    </row>
    <row r="7365" spans="1:5">
      <c r="A7365" s="11">
        <v>2753</v>
      </c>
      <c r="B7365" s="11">
        <v>2</v>
      </c>
      <c r="C7365" t="s">
        <v>12855</v>
      </c>
      <c r="D7365" s="11" t="s">
        <v>2667</v>
      </c>
      <c r="E7365" t="s">
        <v>9886</v>
      </c>
    </row>
    <row r="7366" spans="1:5">
      <c r="A7366" s="11">
        <v>1787</v>
      </c>
      <c r="B7366" s="11">
        <v>33</v>
      </c>
      <c r="C7366" t="s">
        <v>6669</v>
      </c>
      <c r="D7366" s="11" t="s">
        <v>4104</v>
      </c>
      <c r="E7366" t="s">
        <v>122</v>
      </c>
    </row>
    <row r="7367" spans="1:5">
      <c r="A7367" s="11">
        <v>118</v>
      </c>
      <c r="B7367" s="11">
        <v>875</v>
      </c>
      <c r="C7367" t="s">
        <v>6670</v>
      </c>
      <c r="D7367" s="11" t="s">
        <v>1320</v>
      </c>
      <c r="E7367" t="s">
        <v>412</v>
      </c>
    </row>
    <row r="7368" spans="1:5">
      <c r="A7368" s="11">
        <v>1523</v>
      </c>
      <c r="B7368" s="11">
        <v>55</v>
      </c>
      <c r="C7368" t="s">
        <v>12856</v>
      </c>
      <c r="D7368" s="11" t="s">
        <v>6457</v>
      </c>
      <c r="E7368" t="s">
        <v>412</v>
      </c>
    </row>
    <row r="7369" spans="1:5">
      <c r="A7369" s="11">
        <v>1610</v>
      </c>
      <c r="B7369" s="11">
        <v>47</v>
      </c>
      <c r="C7369" t="s">
        <v>6672</v>
      </c>
      <c r="D7369" s="11" t="s">
        <v>4124</v>
      </c>
      <c r="E7369" t="s">
        <v>128</v>
      </c>
    </row>
    <row r="7370" spans="1:5">
      <c r="A7370" s="11">
        <v>1126</v>
      </c>
      <c r="B7370" s="11">
        <v>97</v>
      </c>
      <c r="C7370" t="s">
        <v>6673</v>
      </c>
      <c r="D7370" s="11" t="s">
        <v>4124</v>
      </c>
      <c r="E7370" t="s">
        <v>128</v>
      </c>
    </row>
    <row r="7371" spans="1:5">
      <c r="A7371" s="11">
        <v>1219</v>
      </c>
      <c r="B7371" s="11">
        <v>86</v>
      </c>
      <c r="C7371" t="s">
        <v>6674</v>
      </c>
      <c r="D7371" s="11" t="s">
        <v>903</v>
      </c>
      <c r="E7371" t="s">
        <v>128</v>
      </c>
    </row>
    <row r="7372" spans="1:5">
      <c r="A7372" s="11">
        <v>2094</v>
      </c>
      <c r="B7372" s="11">
        <v>17</v>
      </c>
      <c r="C7372" t="s">
        <v>12857</v>
      </c>
      <c r="D7372" s="11" t="s">
        <v>11188</v>
      </c>
      <c r="E7372" t="s">
        <v>752</v>
      </c>
    </row>
    <row r="7373" spans="1:5">
      <c r="A7373" s="11">
        <v>716</v>
      </c>
      <c r="B7373" s="11">
        <v>193</v>
      </c>
      <c r="C7373" t="s">
        <v>6675</v>
      </c>
      <c r="D7373" s="11" t="s">
        <v>3055</v>
      </c>
      <c r="E7373" t="s">
        <v>128</v>
      </c>
    </row>
    <row r="7374" spans="1:5">
      <c r="A7374" s="11">
        <v>184</v>
      </c>
      <c r="B7374" s="11">
        <v>651</v>
      </c>
      <c r="C7374" t="s">
        <v>1504</v>
      </c>
      <c r="D7374" s="11" t="s">
        <v>1505</v>
      </c>
      <c r="E7374" t="s">
        <v>122</v>
      </c>
    </row>
    <row r="7375" spans="1:5">
      <c r="A7375" s="11">
        <v>2094</v>
      </c>
      <c r="B7375" s="11">
        <v>17</v>
      </c>
      <c r="C7375" t="s">
        <v>6676</v>
      </c>
      <c r="D7375" s="11" t="s">
        <v>6677</v>
      </c>
      <c r="E7375" t="s">
        <v>893</v>
      </c>
    </row>
    <row r="7376" spans="1:5">
      <c r="A7376" s="11">
        <v>2000</v>
      </c>
      <c r="B7376" s="11">
        <v>21</v>
      </c>
      <c r="C7376" t="s">
        <v>6679</v>
      </c>
      <c r="D7376" s="11" t="s">
        <v>2018</v>
      </c>
      <c r="E7376" t="s">
        <v>1001</v>
      </c>
    </row>
    <row r="7377" spans="1:5">
      <c r="A7377" s="11">
        <v>1629</v>
      </c>
      <c r="B7377" s="11">
        <v>46</v>
      </c>
      <c r="C7377" t="s">
        <v>9117</v>
      </c>
      <c r="D7377" s="11" t="s">
        <v>4285</v>
      </c>
      <c r="E7377" t="s">
        <v>996</v>
      </c>
    </row>
    <row r="7378" spans="1:5">
      <c r="A7378" s="11">
        <v>112</v>
      </c>
      <c r="B7378" s="11">
        <v>902</v>
      </c>
      <c r="C7378" t="s">
        <v>1506</v>
      </c>
      <c r="D7378" s="11" t="s">
        <v>1507</v>
      </c>
      <c r="E7378" t="s">
        <v>144</v>
      </c>
    </row>
    <row r="7379" spans="1:5">
      <c r="A7379" s="11">
        <v>1569</v>
      </c>
      <c r="B7379" s="11">
        <v>51</v>
      </c>
      <c r="C7379" t="s">
        <v>6680</v>
      </c>
      <c r="D7379" s="11" t="s">
        <v>5127</v>
      </c>
      <c r="E7379" t="s">
        <v>130</v>
      </c>
    </row>
    <row r="7380" spans="1:5">
      <c r="A7380" s="11">
        <v>1765</v>
      </c>
      <c r="B7380" s="11">
        <v>35</v>
      </c>
      <c r="C7380" t="s">
        <v>6681</v>
      </c>
      <c r="D7380" s="11" t="s">
        <v>6682</v>
      </c>
      <c r="E7380" t="s">
        <v>128</v>
      </c>
    </row>
    <row r="7381" spans="1:5">
      <c r="A7381" s="11">
        <v>1736</v>
      </c>
      <c r="B7381" s="11">
        <v>38</v>
      </c>
      <c r="C7381" t="s">
        <v>9118</v>
      </c>
      <c r="D7381" s="11" t="s">
        <v>8502</v>
      </c>
      <c r="E7381" t="s">
        <v>996</v>
      </c>
    </row>
    <row r="7382" spans="1:5">
      <c r="A7382" s="11">
        <v>2203</v>
      </c>
      <c r="B7382" s="11">
        <v>13</v>
      </c>
      <c r="C7382" t="s">
        <v>9118</v>
      </c>
      <c r="D7382" s="11" t="s">
        <v>9119</v>
      </c>
      <c r="E7382" t="s">
        <v>122</v>
      </c>
    </row>
    <row r="7383" spans="1:5">
      <c r="A7383" s="11">
        <v>2203</v>
      </c>
      <c r="B7383" s="11">
        <v>13</v>
      </c>
      <c r="C7383" t="s">
        <v>12858</v>
      </c>
      <c r="D7383" s="11" t="s">
        <v>4502</v>
      </c>
      <c r="E7383" t="s">
        <v>997</v>
      </c>
    </row>
    <row r="7384" spans="1:5">
      <c r="A7384" s="11">
        <v>2954</v>
      </c>
      <c r="B7384" s="11">
        <v>0</v>
      </c>
      <c r="C7384" t="s">
        <v>9120</v>
      </c>
      <c r="D7384" s="11" t="s">
        <v>7382</v>
      </c>
      <c r="E7384" t="s">
        <v>769</v>
      </c>
    </row>
    <row r="7385" spans="1:5">
      <c r="A7385" s="11">
        <v>2954</v>
      </c>
      <c r="B7385" s="11">
        <v>0</v>
      </c>
      <c r="C7385" t="s">
        <v>9121</v>
      </c>
      <c r="D7385" s="11" t="s">
        <v>9122</v>
      </c>
      <c r="E7385" t="s">
        <v>9123</v>
      </c>
    </row>
    <row r="7386" spans="1:5">
      <c r="A7386" s="11">
        <v>829</v>
      </c>
      <c r="B7386" s="11">
        <v>156</v>
      </c>
      <c r="C7386" t="s">
        <v>6683</v>
      </c>
      <c r="D7386" s="11" t="s">
        <v>1782</v>
      </c>
      <c r="E7386" t="s">
        <v>756</v>
      </c>
    </row>
    <row r="7387" spans="1:5">
      <c r="A7387" s="11">
        <v>1005</v>
      </c>
      <c r="B7387" s="11">
        <v>117</v>
      </c>
      <c r="C7387" t="s">
        <v>6684</v>
      </c>
      <c r="D7387" s="11" t="s">
        <v>4917</v>
      </c>
      <c r="E7387" t="s">
        <v>130</v>
      </c>
    </row>
    <row r="7388" spans="1:5">
      <c r="A7388" s="11">
        <v>195</v>
      </c>
      <c r="B7388" s="11">
        <v>621</v>
      </c>
      <c r="C7388" t="s">
        <v>405</v>
      </c>
      <c r="D7388" s="11" t="s">
        <v>406</v>
      </c>
      <c r="E7388" t="s">
        <v>1263</v>
      </c>
    </row>
    <row r="7389" spans="1:5">
      <c r="A7389" s="11">
        <v>1145</v>
      </c>
      <c r="B7389" s="11">
        <v>94</v>
      </c>
      <c r="C7389" t="s">
        <v>6685</v>
      </c>
      <c r="D7389" s="11" t="s">
        <v>4693</v>
      </c>
      <c r="E7389" t="s">
        <v>978</v>
      </c>
    </row>
    <row r="7390" spans="1:5">
      <c r="A7390" s="11">
        <v>2536</v>
      </c>
      <c r="B7390" s="11">
        <v>5</v>
      </c>
      <c r="C7390" t="s">
        <v>12859</v>
      </c>
      <c r="D7390" s="11" t="s">
        <v>4091</v>
      </c>
      <c r="E7390" t="s">
        <v>710</v>
      </c>
    </row>
    <row r="7391" spans="1:5">
      <c r="A7391" s="11">
        <v>2954</v>
      </c>
      <c r="B7391" s="11">
        <v>0</v>
      </c>
      <c r="C7391" t="s">
        <v>9124</v>
      </c>
      <c r="D7391" s="11" t="s">
        <v>2076</v>
      </c>
      <c r="E7391" t="s">
        <v>4199</v>
      </c>
    </row>
    <row r="7392" spans="1:5">
      <c r="A7392" s="11">
        <v>2954</v>
      </c>
      <c r="B7392" s="11">
        <v>0</v>
      </c>
      <c r="C7392" t="s">
        <v>12860</v>
      </c>
      <c r="D7392" s="11" t="s">
        <v>2459</v>
      </c>
      <c r="E7392" t="s">
        <v>190</v>
      </c>
    </row>
    <row r="7393" spans="1:5">
      <c r="A7393" s="11">
        <v>28</v>
      </c>
      <c r="B7393" s="11">
        <v>1654</v>
      </c>
      <c r="C7393" t="s">
        <v>774</v>
      </c>
      <c r="D7393" s="11" t="s">
        <v>157</v>
      </c>
      <c r="E7393" t="s">
        <v>2761</v>
      </c>
    </row>
    <row r="7394" spans="1:5">
      <c r="A7394" s="11">
        <v>528</v>
      </c>
      <c r="B7394" s="11">
        <v>267</v>
      </c>
      <c r="C7394" t="s">
        <v>12861</v>
      </c>
      <c r="D7394" s="11" t="s">
        <v>12862</v>
      </c>
      <c r="E7394" t="s">
        <v>3972</v>
      </c>
    </row>
    <row r="7395" spans="1:5">
      <c r="A7395" s="11">
        <v>522</v>
      </c>
      <c r="B7395" s="11">
        <v>273</v>
      </c>
      <c r="C7395" t="s">
        <v>6686</v>
      </c>
      <c r="D7395" s="11" t="s">
        <v>3749</v>
      </c>
      <c r="E7395" t="s">
        <v>138</v>
      </c>
    </row>
    <row r="7396" spans="1:5">
      <c r="A7396" s="11">
        <v>1318</v>
      </c>
      <c r="B7396" s="11">
        <v>75</v>
      </c>
      <c r="C7396" t="s">
        <v>12863</v>
      </c>
      <c r="D7396" s="11" t="s">
        <v>2086</v>
      </c>
      <c r="E7396" t="s">
        <v>767</v>
      </c>
    </row>
    <row r="7397" spans="1:5">
      <c r="A7397" s="11">
        <v>2954</v>
      </c>
      <c r="B7397" s="11">
        <v>0</v>
      </c>
      <c r="C7397" t="s">
        <v>12864</v>
      </c>
      <c r="D7397" s="11" t="s">
        <v>9104</v>
      </c>
      <c r="E7397" t="s">
        <v>128</v>
      </c>
    </row>
    <row r="7398" spans="1:5">
      <c r="A7398" s="11">
        <v>2954</v>
      </c>
      <c r="B7398" s="11">
        <v>0</v>
      </c>
      <c r="C7398" t="s">
        <v>12865</v>
      </c>
      <c r="D7398" s="11" t="s">
        <v>10101</v>
      </c>
      <c r="E7398" t="s">
        <v>124</v>
      </c>
    </row>
    <row r="7399" spans="1:5">
      <c r="A7399" s="11">
        <v>392</v>
      </c>
      <c r="B7399" s="11">
        <v>355</v>
      </c>
      <c r="C7399" t="s">
        <v>1773</v>
      </c>
      <c r="D7399" s="11" t="s">
        <v>923</v>
      </c>
      <c r="E7399" t="s">
        <v>772</v>
      </c>
    </row>
    <row r="7400" spans="1:5">
      <c r="A7400" s="11">
        <v>1404</v>
      </c>
      <c r="B7400" s="11">
        <v>67</v>
      </c>
      <c r="C7400" t="s">
        <v>6687</v>
      </c>
      <c r="D7400" s="11" t="s">
        <v>6688</v>
      </c>
      <c r="E7400" t="s">
        <v>996</v>
      </c>
    </row>
    <row r="7401" spans="1:5">
      <c r="A7401" s="11">
        <v>2954</v>
      </c>
      <c r="B7401" s="11">
        <v>0</v>
      </c>
      <c r="C7401" t="s">
        <v>12866</v>
      </c>
      <c r="D7401" s="11" t="s">
        <v>11715</v>
      </c>
      <c r="E7401" t="s">
        <v>124</v>
      </c>
    </row>
    <row r="7402" spans="1:5">
      <c r="A7402" s="11">
        <v>2954</v>
      </c>
      <c r="B7402" s="11">
        <v>0</v>
      </c>
      <c r="C7402" t="s">
        <v>6689</v>
      </c>
      <c r="D7402" s="11" t="s">
        <v>3716</v>
      </c>
      <c r="E7402" t="s">
        <v>6690</v>
      </c>
    </row>
    <row r="7403" spans="1:5">
      <c r="A7403" s="11">
        <v>2954</v>
      </c>
      <c r="B7403" s="11">
        <v>0</v>
      </c>
      <c r="C7403" t="s">
        <v>9125</v>
      </c>
      <c r="D7403" s="11" t="s">
        <v>4250</v>
      </c>
      <c r="E7403" t="s">
        <v>149</v>
      </c>
    </row>
    <row r="7404" spans="1:5">
      <c r="A7404" s="11">
        <v>2954</v>
      </c>
      <c r="B7404" s="11">
        <v>0</v>
      </c>
      <c r="C7404" t="s">
        <v>12867</v>
      </c>
      <c r="D7404" s="11" t="s">
        <v>2797</v>
      </c>
      <c r="E7404" t="s">
        <v>124</v>
      </c>
    </row>
    <row r="7405" spans="1:5">
      <c r="A7405" s="11">
        <v>2954</v>
      </c>
      <c r="B7405" s="11">
        <v>0</v>
      </c>
      <c r="C7405" t="s">
        <v>12868</v>
      </c>
      <c r="D7405" s="11" t="s">
        <v>12869</v>
      </c>
      <c r="E7405" t="s">
        <v>128</v>
      </c>
    </row>
    <row r="7406" spans="1:5">
      <c r="A7406" s="11">
        <v>413</v>
      </c>
      <c r="B7406" s="11">
        <v>339</v>
      </c>
      <c r="C7406" t="s">
        <v>6691</v>
      </c>
      <c r="D7406" s="11" t="s">
        <v>1233</v>
      </c>
      <c r="E7406" t="s">
        <v>133</v>
      </c>
    </row>
    <row r="7407" spans="1:5">
      <c r="A7407" s="11">
        <v>2121</v>
      </c>
      <c r="B7407" s="11">
        <v>16</v>
      </c>
      <c r="C7407" t="s">
        <v>12870</v>
      </c>
      <c r="D7407" s="11" t="s">
        <v>3188</v>
      </c>
      <c r="E7407" t="s">
        <v>145</v>
      </c>
    </row>
    <row r="7408" spans="1:5">
      <c r="A7408" s="11">
        <v>2954</v>
      </c>
      <c r="B7408" s="11">
        <v>0</v>
      </c>
      <c r="C7408" t="s">
        <v>6692</v>
      </c>
      <c r="D7408" s="11" t="s">
        <v>3030</v>
      </c>
      <c r="E7408" t="s">
        <v>823</v>
      </c>
    </row>
    <row r="7409" spans="1:5">
      <c r="A7409" s="11">
        <v>2954</v>
      </c>
      <c r="B7409" s="11">
        <v>0</v>
      </c>
      <c r="C7409" t="s">
        <v>12871</v>
      </c>
      <c r="D7409" s="11" t="s">
        <v>1601</v>
      </c>
      <c r="E7409" t="s">
        <v>2288</v>
      </c>
    </row>
    <row r="7410" spans="1:5">
      <c r="A7410" s="11">
        <v>2954</v>
      </c>
      <c r="B7410" s="11">
        <v>0</v>
      </c>
      <c r="C7410" t="s">
        <v>6693</v>
      </c>
      <c r="D7410" s="11" t="s">
        <v>2557</v>
      </c>
      <c r="E7410" t="s">
        <v>128</v>
      </c>
    </row>
    <row r="7411" spans="1:5">
      <c r="A7411" s="11">
        <v>330</v>
      </c>
      <c r="B7411" s="11">
        <v>426</v>
      </c>
      <c r="C7411" t="s">
        <v>6694</v>
      </c>
      <c r="D7411" s="11" t="s">
        <v>2088</v>
      </c>
      <c r="E7411" t="s">
        <v>130</v>
      </c>
    </row>
    <row r="7412" spans="1:5">
      <c r="A7412" s="11">
        <v>1296</v>
      </c>
      <c r="B7412" s="11">
        <v>77</v>
      </c>
      <c r="C7412" t="s">
        <v>6695</v>
      </c>
      <c r="D7412" s="11" t="s">
        <v>4444</v>
      </c>
      <c r="E7412" t="s">
        <v>747</v>
      </c>
    </row>
    <row r="7413" spans="1:5">
      <c r="A7413" s="11">
        <v>2954</v>
      </c>
      <c r="B7413" s="11">
        <v>0</v>
      </c>
      <c r="C7413" t="s">
        <v>9126</v>
      </c>
      <c r="D7413" s="11" t="s">
        <v>9127</v>
      </c>
      <c r="E7413" t="s">
        <v>2213</v>
      </c>
    </row>
    <row r="7414" spans="1:5">
      <c r="A7414" s="11">
        <v>120</v>
      </c>
      <c r="B7414" s="11">
        <v>859</v>
      </c>
      <c r="C7414" t="s">
        <v>6696</v>
      </c>
      <c r="D7414" s="11" t="s">
        <v>6697</v>
      </c>
      <c r="E7414" t="s">
        <v>133</v>
      </c>
    </row>
    <row r="7415" spans="1:5">
      <c r="A7415" s="11">
        <v>996</v>
      </c>
      <c r="B7415" s="11">
        <v>119</v>
      </c>
      <c r="C7415" t="s">
        <v>12872</v>
      </c>
      <c r="D7415" s="11" t="s">
        <v>6698</v>
      </c>
      <c r="E7415" t="s">
        <v>8</v>
      </c>
    </row>
    <row r="7416" spans="1:5">
      <c r="A7416" s="11">
        <v>2954</v>
      </c>
      <c r="B7416" s="11">
        <v>0</v>
      </c>
      <c r="C7416" t="s">
        <v>6699</v>
      </c>
      <c r="D7416" s="11" t="s">
        <v>4293</v>
      </c>
      <c r="E7416" t="s">
        <v>128</v>
      </c>
    </row>
    <row r="7417" spans="1:5">
      <c r="A7417" s="11">
        <v>2148</v>
      </c>
      <c r="B7417" s="11">
        <v>15</v>
      </c>
      <c r="C7417" t="s">
        <v>9128</v>
      </c>
      <c r="D7417" s="11" t="s">
        <v>9129</v>
      </c>
      <c r="E7417" t="s">
        <v>850</v>
      </c>
    </row>
    <row r="7418" spans="1:5">
      <c r="A7418" s="11">
        <v>2954</v>
      </c>
      <c r="B7418" s="11">
        <v>0</v>
      </c>
      <c r="C7418" t="s">
        <v>12873</v>
      </c>
      <c r="D7418" s="11" t="s">
        <v>4056</v>
      </c>
      <c r="E7418" t="s">
        <v>122</v>
      </c>
    </row>
    <row r="7419" spans="1:5">
      <c r="A7419" s="11">
        <v>2685</v>
      </c>
      <c r="B7419" s="11">
        <v>3</v>
      </c>
      <c r="C7419" t="s">
        <v>9130</v>
      </c>
      <c r="D7419" s="11" t="s">
        <v>4494</v>
      </c>
      <c r="E7419" t="s">
        <v>124</v>
      </c>
    </row>
    <row r="7420" spans="1:5">
      <c r="A7420" s="11">
        <v>2954</v>
      </c>
      <c r="B7420" s="11">
        <v>0</v>
      </c>
      <c r="C7420" t="s">
        <v>9131</v>
      </c>
      <c r="D7420" s="11" t="s">
        <v>8362</v>
      </c>
      <c r="E7420" t="s">
        <v>906</v>
      </c>
    </row>
    <row r="7421" spans="1:5">
      <c r="A7421" s="11">
        <v>2856</v>
      </c>
      <c r="B7421" s="11">
        <v>1</v>
      </c>
      <c r="C7421" t="s">
        <v>9132</v>
      </c>
      <c r="D7421" s="11" t="s">
        <v>7818</v>
      </c>
      <c r="E7421" t="s">
        <v>124</v>
      </c>
    </row>
    <row r="7422" spans="1:5">
      <c r="A7422" s="11">
        <v>2954</v>
      </c>
      <c r="B7422" s="11">
        <v>0</v>
      </c>
      <c r="C7422" t="s">
        <v>9133</v>
      </c>
      <c r="D7422" s="11" t="s">
        <v>9134</v>
      </c>
      <c r="E7422" t="s">
        <v>124</v>
      </c>
    </row>
    <row r="7423" spans="1:5">
      <c r="A7423" s="11">
        <v>2954</v>
      </c>
      <c r="B7423" s="11">
        <v>0</v>
      </c>
      <c r="C7423" t="s">
        <v>9135</v>
      </c>
      <c r="D7423" s="11" t="s">
        <v>2496</v>
      </c>
      <c r="E7423" t="s">
        <v>124</v>
      </c>
    </row>
    <row r="7424" spans="1:5">
      <c r="A7424" s="11">
        <v>2172</v>
      </c>
      <c r="B7424" s="11">
        <v>14</v>
      </c>
      <c r="C7424" t="s">
        <v>9136</v>
      </c>
      <c r="D7424" s="11" t="s">
        <v>9137</v>
      </c>
      <c r="E7424" t="s">
        <v>769</v>
      </c>
    </row>
    <row r="7425" spans="1:5">
      <c r="A7425" s="11">
        <v>2954</v>
      </c>
      <c r="B7425" s="11">
        <v>0</v>
      </c>
      <c r="C7425" t="s">
        <v>6700</v>
      </c>
      <c r="D7425" s="11" t="s">
        <v>2194</v>
      </c>
      <c r="E7425" t="s">
        <v>124</v>
      </c>
    </row>
    <row r="7426" spans="1:5">
      <c r="A7426" s="11">
        <v>2954</v>
      </c>
      <c r="B7426" s="11">
        <v>0</v>
      </c>
      <c r="C7426" t="s">
        <v>12874</v>
      </c>
      <c r="D7426" s="11" t="s">
        <v>5319</v>
      </c>
      <c r="E7426" t="s">
        <v>7473</v>
      </c>
    </row>
    <row r="7427" spans="1:5">
      <c r="A7427" s="11">
        <v>1894</v>
      </c>
      <c r="B7427" s="11">
        <v>27</v>
      </c>
      <c r="C7427" t="s">
        <v>9138</v>
      </c>
      <c r="D7427" s="11" t="s">
        <v>4814</v>
      </c>
      <c r="E7427" t="s">
        <v>8</v>
      </c>
    </row>
    <row r="7428" spans="1:5">
      <c r="A7428" s="11">
        <v>808</v>
      </c>
      <c r="B7428" s="11">
        <v>161</v>
      </c>
      <c r="C7428" t="s">
        <v>6701</v>
      </c>
      <c r="D7428" s="11" t="s">
        <v>4104</v>
      </c>
      <c r="E7428" t="s">
        <v>124</v>
      </c>
    </row>
    <row r="7429" spans="1:5">
      <c r="A7429" s="11">
        <v>2954</v>
      </c>
      <c r="B7429" s="11">
        <v>0</v>
      </c>
      <c r="C7429" t="s">
        <v>9139</v>
      </c>
      <c r="D7429" s="11" t="s">
        <v>5315</v>
      </c>
      <c r="E7429" t="s">
        <v>130</v>
      </c>
    </row>
    <row r="7430" spans="1:5">
      <c r="A7430" s="11">
        <v>2421</v>
      </c>
      <c r="B7430" s="11">
        <v>7</v>
      </c>
      <c r="C7430" t="s">
        <v>12875</v>
      </c>
      <c r="D7430" s="11" t="s">
        <v>5687</v>
      </c>
      <c r="E7430" t="s">
        <v>1615</v>
      </c>
    </row>
    <row r="7431" spans="1:5">
      <c r="A7431" s="11">
        <v>77</v>
      </c>
      <c r="B7431" s="11">
        <v>1081</v>
      </c>
      <c r="C7431" t="s">
        <v>12876</v>
      </c>
      <c r="D7431" s="11" t="s">
        <v>12877</v>
      </c>
      <c r="E7431" t="s">
        <v>740</v>
      </c>
    </row>
    <row r="7432" spans="1:5">
      <c r="A7432" s="11">
        <v>935</v>
      </c>
      <c r="B7432" s="11">
        <v>131</v>
      </c>
      <c r="C7432" t="s">
        <v>12878</v>
      </c>
      <c r="D7432" s="11" t="s">
        <v>1125</v>
      </c>
      <c r="E7432" t="s">
        <v>997</v>
      </c>
    </row>
    <row r="7433" spans="1:5">
      <c r="A7433" s="11">
        <v>847</v>
      </c>
      <c r="B7433" s="11">
        <v>151</v>
      </c>
      <c r="C7433" t="s">
        <v>12879</v>
      </c>
      <c r="D7433" s="11" t="s">
        <v>2262</v>
      </c>
      <c r="E7433" t="s">
        <v>133</v>
      </c>
    </row>
    <row r="7434" spans="1:5">
      <c r="A7434" s="11">
        <v>1610</v>
      </c>
      <c r="B7434" s="11">
        <v>47</v>
      </c>
      <c r="C7434" t="s">
        <v>6703</v>
      </c>
      <c r="D7434" s="11" t="s">
        <v>6704</v>
      </c>
      <c r="E7434" t="s">
        <v>139</v>
      </c>
    </row>
    <row r="7435" spans="1:5">
      <c r="A7435" s="11">
        <v>1391</v>
      </c>
      <c r="B7435" s="11">
        <v>68</v>
      </c>
      <c r="C7435" t="s">
        <v>6705</v>
      </c>
      <c r="D7435" s="11" t="s">
        <v>3992</v>
      </c>
      <c r="E7435" t="s">
        <v>149</v>
      </c>
    </row>
    <row r="7436" spans="1:5">
      <c r="A7436" s="11">
        <v>1510</v>
      </c>
      <c r="B7436" s="11">
        <v>56</v>
      </c>
      <c r="C7436" t="s">
        <v>6706</v>
      </c>
      <c r="D7436" s="11" t="s">
        <v>2778</v>
      </c>
      <c r="E7436" t="s">
        <v>756</v>
      </c>
    </row>
    <row r="7437" spans="1:5">
      <c r="A7437" s="11">
        <v>2753</v>
      </c>
      <c r="B7437" s="11">
        <v>2</v>
      </c>
      <c r="C7437" t="s">
        <v>9140</v>
      </c>
      <c r="D7437" s="11" t="s">
        <v>3457</v>
      </c>
      <c r="E7437" t="s">
        <v>1276</v>
      </c>
    </row>
    <row r="7438" spans="1:5">
      <c r="A7438" s="11">
        <v>638</v>
      </c>
      <c r="B7438" s="11">
        <v>221</v>
      </c>
      <c r="C7438" t="s">
        <v>1774</v>
      </c>
      <c r="D7438" s="11" t="s">
        <v>1775</v>
      </c>
      <c r="E7438" t="s">
        <v>744</v>
      </c>
    </row>
    <row r="7439" spans="1:5">
      <c r="A7439" s="11">
        <v>2373</v>
      </c>
      <c r="B7439" s="11">
        <v>8</v>
      </c>
      <c r="C7439" t="s">
        <v>12880</v>
      </c>
      <c r="D7439" s="11" t="s">
        <v>2069</v>
      </c>
      <c r="E7439" t="s">
        <v>166</v>
      </c>
    </row>
    <row r="7440" spans="1:5">
      <c r="A7440" s="11">
        <v>2472</v>
      </c>
      <c r="B7440" s="11">
        <v>6</v>
      </c>
      <c r="C7440" t="s">
        <v>12881</v>
      </c>
      <c r="D7440" s="11" t="s">
        <v>8448</v>
      </c>
      <c r="E7440" t="s">
        <v>2630</v>
      </c>
    </row>
    <row r="7441" spans="1:5">
      <c r="A7441" s="11">
        <v>1523</v>
      </c>
      <c r="B7441" s="11">
        <v>55</v>
      </c>
      <c r="C7441" t="s">
        <v>6707</v>
      </c>
      <c r="D7441" s="11" t="s">
        <v>5352</v>
      </c>
      <c r="E7441" t="s">
        <v>128</v>
      </c>
    </row>
    <row r="7442" spans="1:5">
      <c r="A7442" s="11">
        <v>2094</v>
      </c>
      <c r="B7442" s="11">
        <v>17</v>
      </c>
      <c r="C7442" t="s">
        <v>12882</v>
      </c>
      <c r="D7442" s="11" t="s">
        <v>6866</v>
      </c>
      <c r="E7442" t="s">
        <v>485</v>
      </c>
    </row>
    <row r="7443" spans="1:5">
      <c r="A7443" s="11">
        <v>1828</v>
      </c>
      <c r="B7443" s="11">
        <v>31</v>
      </c>
      <c r="C7443" t="s">
        <v>6708</v>
      </c>
      <c r="D7443" s="11" t="s">
        <v>2597</v>
      </c>
      <c r="E7443" t="s">
        <v>128</v>
      </c>
    </row>
    <row r="7444" spans="1:5">
      <c r="A7444" s="11">
        <v>2318</v>
      </c>
      <c r="B7444" s="11">
        <v>9</v>
      </c>
      <c r="C7444" t="s">
        <v>6709</v>
      </c>
      <c r="D7444" s="11" t="s">
        <v>2921</v>
      </c>
      <c r="E7444" t="s">
        <v>2630</v>
      </c>
    </row>
    <row r="7445" spans="1:5">
      <c r="A7445" s="11">
        <v>2954</v>
      </c>
      <c r="B7445" s="11">
        <v>0</v>
      </c>
      <c r="C7445" t="s">
        <v>9141</v>
      </c>
      <c r="D7445" s="11" t="s">
        <v>3526</v>
      </c>
      <c r="E7445" t="s">
        <v>1849</v>
      </c>
    </row>
    <row r="7446" spans="1:5">
      <c r="A7446" s="11">
        <v>2262</v>
      </c>
      <c r="B7446" s="11">
        <v>11</v>
      </c>
      <c r="C7446" t="s">
        <v>6710</v>
      </c>
      <c r="D7446" s="11" t="s">
        <v>6711</v>
      </c>
      <c r="E7446" t="s">
        <v>5234</v>
      </c>
    </row>
    <row r="7447" spans="1:5">
      <c r="A7447" s="11">
        <v>2954</v>
      </c>
      <c r="B7447" s="11">
        <v>0</v>
      </c>
      <c r="C7447" t="s">
        <v>9142</v>
      </c>
      <c r="D7447" s="11" t="s">
        <v>5089</v>
      </c>
      <c r="E7447" t="s">
        <v>1001</v>
      </c>
    </row>
    <row r="7448" spans="1:5">
      <c r="A7448" s="11">
        <v>1098</v>
      </c>
      <c r="B7448" s="11">
        <v>102</v>
      </c>
      <c r="C7448" t="s">
        <v>6712</v>
      </c>
      <c r="D7448" s="11" t="s">
        <v>3405</v>
      </c>
      <c r="E7448" t="s">
        <v>744</v>
      </c>
    </row>
    <row r="7449" spans="1:5">
      <c r="A7449" s="11">
        <v>808</v>
      </c>
      <c r="B7449" s="11">
        <v>161</v>
      </c>
      <c r="C7449" t="s">
        <v>6713</v>
      </c>
      <c r="D7449" s="11" t="s">
        <v>6714</v>
      </c>
      <c r="E7449" t="s">
        <v>744</v>
      </c>
    </row>
    <row r="7450" spans="1:5">
      <c r="A7450" s="11">
        <v>1883</v>
      </c>
      <c r="B7450" s="11">
        <v>28</v>
      </c>
      <c r="C7450" t="s">
        <v>9143</v>
      </c>
      <c r="D7450" s="11" t="s">
        <v>5824</v>
      </c>
      <c r="E7450" t="s">
        <v>1172</v>
      </c>
    </row>
    <row r="7451" spans="1:5">
      <c r="A7451" s="11">
        <v>1480</v>
      </c>
      <c r="B7451" s="11">
        <v>59</v>
      </c>
      <c r="C7451" t="s">
        <v>1509</v>
      </c>
      <c r="D7451" s="11" t="s">
        <v>2738</v>
      </c>
      <c r="E7451" t="s">
        <v>740</v>
      </c>
    </row>
    <row r="7452" spans="1:5">
      <c r="A7452" s="11">
        <v>653</v>
      </c>
      <c r="B7452" s="11">
        <v>216</v>
      </c>
      <c r="C7452" t="s">
        <v>6715</v>
      </c>
      <c r="D7452" s="11" t="s">
        <v>4627</v>
      </c>
      <c r="E7452" t="s">
        <v>997</v>
      </c>
    </row>
    <row r="7453" spans="1:5">
      <c r="A7453" s="11">
        <v>1382</v>
      </c>
      <c r="B7453" s="11">
        <v>69</v>
      </c>
      <c r="C7453" t="s">
        <v>408</v>
      </c>
      <c r="D7453" s="11" t="s">
        <v>3270</v>
      </c>
      <c r="E7453" t="s">
        <v>139</v>
      </c>
    </row>
    <row r="7454" spans="1:5">
      <c r="A7454" s="11">
        <v>2954</v>
      </c>
      <c r="B7454" s="11">
        <v>0</v>
      </c>
      <c r="C7454" t="s">
        <v>12883</v>
      </c>
      <c r="D7454" s="11" t="s">
        <v>12884</v>
      </c>
      <c r="E7454" t="s">
        <v>741</v>
      </c>
    </row>
    <row r="7455" spans="1:5">
      <c r="A7455" s="11">
        <v>506</v>
      </c>
      <c r="B7455" s="11">
        <v>284</v>
      </c>
      <c r="C7455" t="s">
        <v>6716</v>
      </c>
      <c r="D7455" s="11" t="s">
        <v>3532</v>
      </c>
      <c r="E7455" t="s">
        <v>1263</v>
      </c>
    </row>
    <row r="7456" spans="1:5">
      <c r="A7456" s="11">
        <v>2613</v>
      </c>
      <c r="B7456" s="11">
        <v>4</v>
      </c>
      <c r="C7456" t="s">
        <v>12885</v>
      </c>
      <c r="D7456" s="11" t="s">
        <v>4060</v>
      </c>
      <c r="E7456" t="s">
        <v>130</v>
      </c>
    </row>
    <row r="7457" spans="1:5">
      <c r="A7457" s="11">
        <v>2172</v>
      </c>
      <c r="B7457" s="11">
        <v>14</v>
      </c>
      <c r="C7457" t="s">
        <v>9144</v>
      </c>
      <c r="D7457" s="11" t="s">
        <v>9145</v>
      </c>
      <c r="E7457" t="s">
        <v>307</v>
      </c>
    </row>
    <row r="7458" spans="1:5">
      <c r="A7458" s="11">
        <v>1194</v>
      </c>
      <c r="B7458" s="11">
        <v>89</v>
      </c>
      <c r="C7458" t="s">
        <v>6717</v>
      </c>
      <c r="D7458" s="11" t="s">
        <v>4691</v>
      </c>
      <c r="E7458" t="s">
        <v>224</v>
      </c>
    </row>
    <row r="7459" spans="1:5">
      <c r="A7459" s="11">
        <v>539</v>
      </c>
      <c r="B7459" s="11">
        <v>263</v>
      </c>
      <c r="C7459" t="s">
        <v>409</v>
      </c>
      <c r="D7459" s="11" t="s">
        <v>861</v>
      </c>
      <c r="E7459" t="s">
        <v>1183</v>
      </c>
    </row>
    <row r="7460" spans="1:5">
      <c r="A7460" s="11">
        <v>2954</v>
      </c>
      <c r="B7460" s="11">
        <v>0</v>
      </c>
      <c r="C7460" t="s">
        <v>12886</v>
      </c>
      <c r="D7460" s="11" t="s">
        <v>7444</v>
      </c>
      <c r="E7460" t="s">
        <v>138</v>
      </c>
    </row>
    <row r="7461" spans="1:5">
      <c r="A7461" s="11">
        <v>1883</v>
      </c>
      <c r="B7461" s="11">
        <v>28</v>
      </c>
      <c r="C7461" t="s">
        <v>6718</v>
      </c>
      <c r="D7461" s="11" t="s">
        <v>4158</v>
      </c>
      <c r="E7461" t="s">
        <v>267</v>
      </c>
    </row>
    <row r="7462" spans="1:5">
      <c r="A7462" s="11">
        <v>2685</v>
      </c>
      <c r="B7462" s="11">
        <v>3</v>
      </c>
      <c r="C7462" t="s">
        <v>6719</v>
      </c>
      <c r="D7462" s="11" t="s">
        <v>6720</v>
      </c>
      <c r="E7462" t="s">
        <v>769</v>
      </c>
    </row>
    <row r="7463" spans="1:5">
      <c r="A7463" s="11">
        <v>336</v>
      </c>
      <c r="B7463" s="11">
        <v>419</v>
      </c>
      <c r="C7463" t="s">
        <v>6721</v>
      </c>
      <c r="D7463" s="11" t="s">
        <v>2678</v>
      </c>
      <c r="E7463" t="s">
        <v>122</v>
      </c>
    </row>
    <row r="7464" spans="1:5">
      <c r="A7464" s="11">
        <v>2373</v>
      </c>
      <c r="B7464" s="11">
        <v>8</v>
      </c>
      <c r="C7464" t="s">
        <v>9146</v>
      </c>
      <c r="D7464" s="11" t="s">
        <v>3772</v>
      </c>
      <c r="E7464" t="s">
        <v>892</v>
      </c>
    </row>
    <row r="7465" spans="1:5">
      <c r="A7465" s="11">
        <v>2954</v>
      </c>
      <c r="B7465" s="11">
        <v>0</v>
      </c>
      <c r="C7465" t="s">
        <v>12887</v>
      </c>
      <c r="D7465" s="11" t="s">
        <v>521</v>
      </c>
      <c r="E7465" t="s">
        <v>2570</v>
      </c>
    </row>
    <row r="7466" spans="1:5">
      <c r="A7466" s="11">
        <v>2954</v>
      </c>
      <c r="B7466" s="11">
        <v>0</v>
      </c>
      <c r="C7466" t="s">
        <v>12888</v>
      </c>
      <c r="D7466" s="11" t="s">
        <v>1613</v>
      </c>
      <c r="E7466" t="s">
        <v>128</v>
      </c>
    </row>
    <row r="7467" spans="1:5">
      <c r="A7467" s="11">
        <v>158</v>
      </c>
      <c r="B7467" s="11">
        <v>719</v>
      </c>
      <c r="C7467" t="s">
        <v>6722</v>
      </c>
      <c r="D7467" s="11" t="s">
        <v>5954</v>
      </c>
      <c r="E7467" t="s">
        <v>149</v>
      </c>
    </row>
    <row r="7468" spans="1:5">
      <c r="A7468" s="11">
        <v>2613</v>
      </c>
      <c r="B7468" s="11">
        <v>4</v>
      </c>
      <c r="C7468" t="s">
        <v>12889</v>
      </c>
      <c r="D7468" s="11" t="s">
        <v>8906</v>
      </c>
      <c r="E7468" t="s">
        <v>6067</v>
      </c>
    </row>
    <row r="7469" spans="1:5">
      <c r="A7469" s="11">
        <v>618</v>
      </c>
      <c r="B7469" s="11">
        <v>229</v>
      </c>
      <c r="C7469" t="s">
        <v>6723</v>
      </c>
      <c r="D7469" s="11" t="s">
        <v>2837</v>
      </c>
      <c r="E7469" t="s">
        <v>184</v>
      </c>
    </row>
    <row r="7470" spans="1:5">
      <c r="A7470" s="11">
        <v>2262</v>
      </c>
      <c r="B7470" s="11">
        <v>11</v>
      </c>
      <c r="C7470" t="s">
        <v>9147</v>
      </c>
      <c r="D7470" s="11" t="s">
        <v>8004</v>
      </c>
      <c r="E7470" t="s">
        <v>130</v>
      </c>
    </row>
    <row r="7471" spans="1:5">
      <c r="A7471" s="11">
        <v>247</v>
      </c>
      <c r="B7471" s="11">
        <v>517</v>
      </c>
      <c r="C7471" t="s">
        <v>410</v>
      </c>
      <c r="D7471" s="11" t="s">
        <v>411</v>
      </c>
      <c r="E7471" t="s">
        <v>742</v>
      </c>
    </row>
    <row r="7472" spans="1:5">
      <c r="A7472" s="11">
        <v>1404</v>
      </c>
      <c r="B7472" s="11">
        <v>67</v>
      </c>
      <c r="C7472" t="s">
        <v>6724</v>
      </c>
      <c r="D7472" s="11" t="s">
        <v>2526</v>
      </c>
      <c r="E7472" t="s">
        <v>184</v>
      </c>
    </row>
    <row r="7473" spans="1:5">
      <c r="A7473" s="11">
        <v>2954</v>
      </c>
      <c r="B7473" s="11">
        <v>0</v>
      </c>
      <c r="C7473" t="s">
        <v>12890</v>
      </c>
      <c r="D7473" s="11" t="s">
        <v>4227</v>
      </c>
      <c r="E7473" t="s">
        <v>130</v>
      </c>
    </row>
    <row r="7474" spans="1:5">
      <c r="A7474" s="11">
        <v>2954</v>
      </c>
      <c r="B7474" s="11">
        <v>0</v>
      </c>
      <c r="C7474" t="s">
        <v>12891</v>
      </c>
      <c r="D7474" s="11" t="s">
        <v>12892</v>
      </c>
      <c r="E7474" t="s">
        <v>124</v>
      </c>
    </row>
    <row r="7475" spans="1:5">
      <c r="A7475" s="11">
        <v>2954</v>
      </c>
      <c r="B7475" s="11">
        <v>0</v>
      </c>
      <c r="C7475" t="s">
        <v>9148</v>
      </c>
      <c r="D7475" s="11" t="s">
        <v>2022</v>
      </c>
      <c r="E7475" t="s">
        <v>1066</v>
      </c>
    </row>
    <row r="7476" spans="1:5">
      <c r="A7476" s="11">
        <v>729</v>
      </c>
      <c r="B7476" s="11">
        <v>188</v>
      </c>
      <c r="C7476" t="s">
        <v>6725</v>
      </c>
      <c r="D7476" s="11" t="s">
        <v>6726</v>
      </c>
      <c r="E7476" t="s">
        <v>751</v>
      </c>
    </row>
    <row r="7477" spans="1:5">
      <c r="A7477" s="11">
        <v>2536</v>
      </c>
      <c r="B7477" s="11">
        <v>5</v>
      </c>
      <c r="C7477" t="s">
        <v>9149</v>
      </c>
      <c r="D7477" s="11" t="s">
        <v>4188</v>
      </c>
      <c r="E7477" t="s">
        <v>133</v>
      </c>
    </row>
    <row r="7478" spans="1:5">
      <c r="A7478" s="11">
        <v>1779</v>
      </c>
      <c r="B7478" s="11">
        <v>34</v>
      </c>
      <c r="C7478" t="s">
        <v>6727</v>
      </c>
      <c r="D7478" s="11" t="s">
        <v>3381</v>
      </c>
      <c r="E7478" t="s">
        <v>1077</v>
      </c>
    </row>
    <row r="7479" spans="1:5">
      <c r="A7479" s="11">
        <v>776</v>
      </c>
      <c r="B7479" s="11">
        <v>173</v>
      </c>
      <c r="C7479" t="s">
        <v>413</v>
      </c>
      <c r="D7479" s="11" t="s">
        <v>414</v>
      </c>
      <c r="E7479" t="s">
        <v>162</v>
      </c>
    </row>
    <row r="7480" spans="1:5">
      <c r="A7480" s="11">
        <v>2954</v>
      </c>
      <c r="B7480" s="11">
        <v>0</v>
      </c>
      <c r="C7480" t="s">
        <v>6728</v>
      </c>
      <c r="D7480" s="11" t="s">
        <v>2168</v>
      </c>
      <c r="E7480" t="s">
        <v>1498</v>
      </c>
    </row>
    <row r="7481" spans="1:5">
      <c r="A7481" s="11">
        <v>2318</v>
      </c>
      <c r="B7481" s="11">
        <v>9</v>
      </c>
      <c r="C7481" t="s">
        <v>9150</v>
      </c>
      <c r="D7481" s="11" t="s">
        <v>9151</v>
      </c>
      <c r="E7481" t="s">
        <v>138</v>
      </c>
    </row>
    <row r="7482" spans="1:5">
      <c r="A7482" s="11">
        <v>618</v>
      </c>
      <c r="B7482" s="11">
        <v>229</v>
      </c>
      <c r="C7482" t="s">
        <v>6729</v>
      </c>
      <c r="D7482" s="11" t="s">
        <v>4371</v>
      </c>
      <c r="E7482" t="s">
        <v>1145</v>
      </c>
    </row>
    <row r="7483" spans="1:5">
      <c r="A7483" s="11">
        <v>1963</v>
      </c>
      <c r="B7483" s="11">
        <v>23</v>
      </c>
      <c r="C7483" t="s">
        <v>12893</v>
      </c>
      <c r="D7483" s="11" t="s">
        <v>7948</v>
      </c>
      <c r="E7483" t="s">
        <v>150</v>
      </c>
    </row>
    <row r="7484" spans="1:5">
      <c r="A7484" s="11">
        <v>480</v>
      </c>
      <c r="B7484" s="11">
        <v>294</v>
      </c>
      <c r="C7484" t="s">
        <v>6730</v>
      </c>
      <c r="D7484" s="11" t="s">
        <v>6731</v>
      </c>
      <c r="E7484" t="s">
        <v>740</v>
      </c>
    </row>
    <row r="7485" spans="1:5">
      <c r="A7485" s="11">
        <v>1666</v>
      </c>
      <c r="B7485" s="11">
        <v>43</v>
      </c>
      <c r="C7485" t="s">
        <v>9152</v>
      </c>
      <c r="D7485" s="11" t="s">
        <v>2114</v>
      </c>
      <c r="E7485" t="s">
        <v>1807</v>
      </c>
    </row>
    <row r="7486" spans="1:5">
      <c r="A7486" s="11">
        <v>1883</v>
      </c>
      <c r="B7486" s="11">
        <v>28</v>
      </c>
      <c r="C7486" t="s">
        <v>6732</v>
      </c>
      <c r="D7486" s="11" t="s">
        <v>4576</v>
      </c>
      <c r="E7486" t="s">
        <v>152</v>
      </c>
    </row>
    <row r="7487" spans="1:5">
      <c r="A7487" s="11">
        <v>2318</v>
      </c>
      <c r="B7487" s="11">
        <v>9</v>
      </c>
      <c r="C7487" t="s">
        <v>6733</v>
      </c>
      <c r="D7487" s="11" t="s">
        <v>5434</v>
      </c>
      <c r="E7487" t="s">
        <v>307</v>
      </c>
    </row>
    <row r="7488" spans="1:5">
      <c r="A7488" s="11">
        <v>2954</v>
      </c>
      <c r="B7488" s="11">
        <v>0</v>
      </c>
      <c r="C7488" t="s">
        <v>6734</v>
      </c>
      <c r="D7488" s="11" t="s">
        <v>4975</v>
      </c>
      <c r="E7488" t="s">
        <v>1584</v>
      </c>
    </row>
    <row r="7489" spans="1:5">
      <c r="A7489" s="11">
        <v>653</v>
      </c>
      <c r="B7489" s="11">
        <v>216</v>
      </c>
      <c r="C7489" t="s">
        <v>6735</v>
      </c>
      <c r="D7489" s="11" t="s">
        <v>3510</v>
      </c>
      <c r="E7489" t="s">
        <v>412</v>
      </c>
    </row>
    <row r="7490" spans="1:5">
      <c r="A7490" s="11">
        <v>2289</v>
      </c>
      <c r="B7490" s="11">
        <v>10</v>
      </c>
      <c r="C7490" t="s">
        <v>9153</v>
      </c>
      <c r="D7490" s="11" t="s">
        <v>9154</v>
      </c>
      <c r="E7490" t="s">
        <v>769</v>
      </c>
    </row>
    <row r="7491" spans="1:5">
      <c r="A7491" s="11">
        <v>49</v>
      </c>
      <c r="B7491" s="11">
        <v>1389</v>
      </c>
      <c r="C7491" t="s">
        <v>694</v>
      </c>
      <c r="D7491" s="11" t="s">
        <v>1936</v>
      </c>
      <c r="E7491" t="s">
        <v>745</v>
      </c>
    </row>
    <row r="7492" spans="1:5">
      <c r="A7492" s="11">
        <v>2954</v>
      </c>
      <c r="B7492" s="11">
        <v>0</v>
      </c>
      <c r="C7492" t="s">
        <v>6736</v>
      </c>
      <c r="D7492" s="11" t="s">
        <v>4891</v>
      </c>
      <c r="E7492" t="s">
        <v>3416</v>
      </c>
    </row>
    <row r="7493" spans="1:5">
      <c r="A7493" s="11">
        <v>2536</v>
      </c>
      <c r="B7493" s="11">
        <v>5</v>
      </c>
      <c r="C7493" t="s">
        <v>12894</v>
      </c>
      <c r="D7493" s="11" t="s">
        <v>5671</v>
      </c>
      <c r="E7493" t="s">
        <v>144</v>
      </c>
    </row>
    <row r="7494" spans="1:5">
      <c r="A7494" s="11">
        <v>1005</v>
      </c>
      <c r="B7494" s="11">
        <v>117</v>
      </c>
      <c r="C7494" t="s">
        <v>6737</v>
      </c>
      <c r="D7494" s="11" t="s">
        <v>6026</v>
      </c>
      <c r="E7494" t="s">
        <v>138</v>
      </c>
    </row>
    <row r="7495" spans="1:5">
      <c r="A7495" s="11">
        <v>2954</v>
      </c>
      <c r="B7495" s="11">
        <v>0</v>
      </c>
      <c r="C7495" t="s">
        <v>12895</v>
      </c>
      <c r="D7495" s="11" t="s">
        <v>3537</v>
      </c>
      <c r="E7495" t="s">
        <v>748</v>
      </c>
    </row>
    <row r="7496" spans="1:5">
      <c r="A7496" s="11">
        <v>196</v>
      </c>
      <c r="B7496" s="11">
        <v>618</v>
      </c>
      <c r="C7496" t="s">
        <v>6738</v>
      </c>
      <c r="D7496" s="11" t="s">
        <v>1086</v>
      </c>
      <c r="E7496" t="s">
        <v>122</v>
      </c>
    </row>
    <row r="7497" spans="1:5">
      <c r="A7497" s="11">
        <v>2954</v>
      </c>
      <c r="B7497" s="11">
        <v>0</v>
      </c>
      <c r="C7497" t="s">
        <v>9155</v>
      </c>
      <c r="D7497" s="11" t="s">
        <v>1997</v>
      </c>
      <c r="E7497" t="s">
        <v>790</v>
      </c>
    </row>
    <row r="7498" spans="1:5">
      <c r="A7498" s="11">
        <v>2373</v>
      </c>
      <c r="B7498" s="11">
        <v>8</v>
      </c>
      <c r="C7498" t="s">
        <v>6739</v>
      </c>
      <c r="D7498" s="11" t="s">
        <v>6740</v>
      </c>
      <c r="E7498" t="s">
        <v>124</v>
      </c>
    </row>
    <row r="7499" spans="1:5">
      <c r="A7499" s="11">
        <v>2753</v>
      </c>
      <c r="B7499" s="11">
        <v>2</v>
      </c>
      <c r="C7499" t="s">
        <v>6741</v>
      </c>
      <c r="D7499" s="11" t="s">
        <v>2799</v>
      </c>
      <c r="E7499" t="s">
        <v>124</v>
      </c>
    </row>
    <row r="7500" spans="1:5">
      <c r="A7500" s="11">
        <v>2094</v>
      </c>
      <c r="B7500" s="11">
        <v>17</v>
      </c>
      <c r="C7500" t="s">
        <v>9156</v>
      </c>
      <c r="D7500" s="11" t="s">
        <v>3899</v>
      </c>
      <c r="E7500" t="s">
        <v>1245</v>
      </c>
    </row>
    <row r="7501" spans="1:5">
      <c r="A7501" s="11">
        <v>145</v>
      </c>
      <c r="B7501" s="11">
        <v>754</v>
      </c>
      <c r="C7501" t="s">
        <v>6742</v>
      </c>
      <c r="D7501" s="11" t="s">
        <v>2540</v>
      </c>
      <c r="E7501" t="s">
        <v>412</v>
      </c>
    </row>
    <row r="7502" spans="1:5">
      <c r="A7502" s="11">
        <v>186</v>
      </c>
      <c r="B7502" s="11">
        <v>644</v>
      </c>
      <c r="C7502" t="s">
        <v>6743</v>
      </c>
      <c r="D7502" s="11" t="s">
        <v>1007</v>
      </c>
      <c r="E7502" t="s">
        <v>124</v>
      </c>
    </row>
    <row r="7503" spans="1:5">
      <c r="A7503" s="11">
        <v>1375</v>
      </c>
      <c r="B7503" s="11">
        <v>70</v>
      </c>
      <c r="C7503" t="s">
        <v>6744</v>
      </c>
      <c r="D7503" s="11" t="s">
        <v>3716</v>
      </c>
      <c r="E7503" t="s">
        <v>130</v>
      </c>
    </row>
    <row r="7504" spans="1:5">
      <c r="A7504" s="11">
        <v>2954</v>
      </c>
      <c r="B7504" s="11">
        <v>0</v>
      </c>
      <c r="C7504" t="s">
        <v>12896</v>
      </c>
      <c r="D7504" s="11" t="s">
        <v>5237</v>
      </c>
      <c r="E7504" t="s">
        <v>1276</v>
      </c>
    </row>
    <row r="7505" spans="1:5">
      <c r="A7505" s="11">
        <v>1003</v>
      </c>
      <c r="B7505" s="11">
        <v>118</v>
      </c>
      <c r="C7505" t="s">
        <v>6745</v>
      </c>
      <c r="D7505" s="11" t="s">
        <v>5196</v>
      </c>
      <c r="E7505" t="s">
        <v>122</v>
      </c>
    </row>
    <row r="7506" spans="1:5">
      <c r="A7506" s="11">
        <v>1470</v>
      </c>
      <c r="B7506" s="11">
        <v>60</v>
      </c>
      <c r="C7506" t="s">
        <v>6745</v>
      </c>
      <c r="D7506" s="11" t="s">
        <v>2862</v>
      </c>
      <c r="E7506" t="s">
        <v>7837</v>
      </c>
    </row>
    <row r="7507" spans="1:5">
      <c r="A7507" s="11">
        <v>1177</v>
      </c>
      <c r="B7507" s="11">
        <v>91</v>
      </c>
      <c r="C7507" t="s">
        <v>6746</v>
      </c>
      <c r="D7507" s="11" t="s">
        <v>2625</v>
      </c>
      <c r="E7507" t="s">
        <v>130</v>
      </c>
    </row>
    <row r="7508" spans="1:5">
      <c r="A7508" s="11">
        <v>2954</v>
      </c>
      <c r="B7508" s="11">
        <v>0</v>
      </c>
      <c r="C7508" t="s">
        <v>6747</v>
      </c>
      <c r="D7508" s="11" t="s">
        <v>6748</v>
      </c>
      <c r="E7508" t="s">
        <v>138</v>
      </c>
    </row>
    <row r="7509" spans="1:5">
      <c r="A7509" s="11">
        <v>1679</v>
      </c>
      <c r="B7509" s="11">
        <v>42</v>
      </c>
      <c r="C7509" t="s">
        <v>9157</v>
      </c>
      <c r="D7509" s="11" t="s">
        <v>3722</v>
      </c>
      <c r="E7509" t="s">
        <v>147</v>
      </c>
    </row>
    <row r="7510" spans="1:5">
      <c r="A7510" s="11">
        <v>526</v>
      </c>
      <c r="B7510" s="11">
        <v>270</v>
      </c>
      <c r="C7510" t="s">
        <v>6749</v>
      </c>
      <c r="D7510" s="11" t="s">
        <v>4436</v>
      </c>
      <c r="E7510" t="s">
        <v>1066</v>
      </c>
    </row>
    <row r="7511" spans="1:5">
      <c r="A7511" s="11">
        <v>1470</v>
      </c>
      <c r="B7511" s="11">
        <v>60</v>
      </c>
      <c r="C7511" t="s">
        <v>6750</v>
      </c>
      <c r="D7511" s="11" t="s">
        <v>6751</v>
      </c>
      <c r="E7511" t="s">
        <v>268</v>
      </c>
    </row>
    <row r="7512" spans="1:5">
      <c r="A7512" s="11">
        <v>2613</v>
      </c>
      <c r="B7512" s="11">
        <v>4</v>
      </c>
      <c r="C7512" t="s">
        <v>12897</v>
      </c>
      <c r="D7512" s="11" t="s">
        <v>2112</v>
      </c>
      <c r="E7512" t="s">
        <v>270</v>
      </c>
    </row>
    <row r="7513" spans="1:5">
      <c r="A7513" s="11">
        <v>189</v>
      </c>
      <c r="B7513" s="11">
        <v>634</v>
      </c>
      <c r="C7513" t="s">
        <v>9158</v>
      </c>
      <c r="D7513" s="11" t="s">
        <v>799</v>
      </c>
      <c r="E7513" t="s">
        <v>412</v>
      </c>
    </row>
    <row r="7514" spans="1:5">
      <c r="A7514" s="11">
        <v>2262</v>
      </c>
      <c r="B7514" s="11">
        <v>11</v>
      </c>
      <c r="C7514" t="s">
        <v>6752</v>
      </c>
      <c r="D7514" s="11" t="s">
        <v>5010</v>
      </c>
      <c r="E7514" t="s">
        <v>130</v>
      </c>
    </row>
    <row r="7515" spans="1:5">
      <c r="A7515" s="11">
        <v>1558</v>
      </c>
      <c r="B7515" s="11">
        <v>52</v>
      </c>
      <c r="C7515" t="s">
        <v>12898</v>
      </c>
      <c r="D7515" s="11" t="s">
        <v>12899</v>
      </c>
      <c r="E7515" t="s">
        <v>122</v>
      </c>
    </row>
    <row r="7516" spans="1:5">
      <c r="A7516" s="11">
        <v>2753</v>
      </c>
      <c r="B7516" s="11">
        <v>2</v>
      </c>
      <c r="C7516" t="s">
        <v>9159</v>
      </c>
      <c r="D7516" s="11" t="s">
        <v>3518</v>
      </c>
      <c r="E7516" t="s">
        <v>622</v>
      </c>
    </row>
    <row r="7517" spans="1:5">
      <c r="A7517" s="11">
        <v>597</v>
      </c>
      <c r="B7517" s="11">
        <v>238</v>
      </c>
      <c r="C7517" t="s">
        <v>6753</v>
      </c>
      <c r="D7517" s="11" t="s">
        <v>6210</v>
      </c>
      <c r="E7517" t="s">
        <v>850</v>
      </c>
    </row>
    <row r="7518" spans="1:5">
      <c r="A7518" s="11">
        <v>2472</v>
      </c>
      <c r="B7518" s="11">
        <v>6</v>
      </c>
      <c r="C7518" t="s">
        <v>6753</v>
      </c>
      <c r="D7518" s="11" t="s">
        <v>2588</v>
      </c>
      <c r="E7518" t="s">
        <v>175</v>
      </c>
    </row>
    <row r="7519" spans="1:5">
      <c r="A7519" s="11">
        <v>1532</v>
      </c>
      <c r="B7519" s="11">
        <v>54</v>
      </c>
      <c r="C7519" t="s">
        <v>6754</v>
      </c>
      <c r="D7519" s="11" t="s">
        <v>4079</v>
      </c>
      <c r="E7519" t="s">
        <v>128</v>
      </c>
    </row>
    <row r="7520" spans="1:5">
      <c r="A7520" s="11">
        <v>2318</v>
      </c>
      <c r="B7520" s="11">
        <v>9</v>
      </c>
      <c r="C7520" t="s">
        <v>12900</v>
      </c>
      <c r="D7520" s="11" t="s">
        <v>4163</v>
      </c>
      <c r="E7520" t="s">
        <v>1620</v>
      </c>
    </row>
    <row r="7521" spans="1:5">
      <c r="A7521" s="11">
        <v>2613</v>
      </c>
      <c r="B7521" s="11">
        <v>4</v>
      </c>
      <c r="C7521" t="s">
        <v>9160</v>
      </c>
      <c r="D7521" s="11" t="s">
        <v>4519</v>
      </c>
      <c r="E7521" t="s">
        <v>128</v>
      </c>
    </row>
    <row r="7522" spans="1:5">
      <c r="A7522" s="11">
        <v>2753</v>
      </c>
      <c r="B7522" s="11">
        <v>2</v>
      </c>
      <c r="C7522" t="s">
        <v>9161</v>
      </c>
      <c r="D7522" s="11" t="s">
        <v>9162</v>
      </c>
      <c r="E7522" t="s">
        <v>3611</v>
      </c>
    </row>
    <row r="7523" spans="1:5">
      <c r="A7523" s="11">
        <v>2536</v>
      </c>
      <c r="B7523" s="11">
        <v>5</v>
      </c>
      <c r="C7523" t="s">
        <v>6755</v>
      </c>
      <c r="D7523" s="11" t="s">
        <v>2671</v>
      </c>
      <c r="E7523" t="s">
        <v>149</v>
      </c>
    </row>
    <row r="7524" spans="1:5">
      <c r="A7524" s="11">
        <v>2954</v>
      </c>
      <c r="B7524" s="11">
        <v>0</v>
      </c>
      <c r="C7524" t="s">
        <v>12901</v>
      </c>
      <c r="D7524" s="11" t="s">
        <v>9399</v>
      </c>
      <c r="E7524" t="s">
        <v>138</v>
      </c>
    </row>
    <row r="7525" spans="1:5">
      <c r="A7525" s="11">
        <v>2121</v>
      </c>
      <c r="B7525" s="11">
        <v>16</v>
      </c>
      <c r="C7525" t="s">
        <v>12902</v>
      </c>
      <c r="D7525" s="11" t="s">
        <v>3298</v>
      </c>
      <c r="E7525" t="s">
        <v>759</v>
      </c>
    </row>
    <row r="7526" spans="1:5">
      <c r="A7526" s="11">
        <v>2172</v>
      </c>
      <c r="B7526" s="11">
        <v>14</v>
      </c>
      <c r="C7526" t="s">
        <v>9163</v>
      </c>
      <c r="D7526" s="11" t="s">
        <v>2793</v>
      </c>
      <c r="E7526" t="s">
        <v>2924</v>
      </c>
    </row>
    <row r="7527" spans="1:5">
      <c r="A7527" s="11">
        <v>2954</v>
      </c>
      <c r="B7527" s="11">
        <v>0</v>
      </c>
      <c r="C7527" t="s">
        <v>9163</v>
      </c>
      <c r="D7527" s="11" t="s">
        <v>12903</v>
      </c>
      <c r="E7527" t="s">
        <v>128</v>
      </c>
    </row>
    <row r="7528" spans="1:5">
      <c r="A7528" s="11">
        <v>1523</v>
      </c>
      <c r="B7528" s="11">
        <v>55</v>
      </c>
      <c r="C7528" t="s">
        <v>1777</v>
      </c>
      <c r="D7528" s="11" t="s">
        <v>2695</v>
      </c>
      <c r="E7528" t="s">
        <v>138</v>
      </c>
    </row>
    <row r="7529" spans="1:5">
      <c r="A7529" s="11">
        <v>2954</v>
      </c>
      <c r="B7529" s="11">
        <v>0</v>
      </c>
      <c r="C7529" t="s">
        <v>12904</v>
      </c>
      <c r="D7529" s="11" t="s">
        <v>3963</v>
      </c>
      <c r="E7529" t="s">
        <v>122</v>
      </c>
    </row>
    <row r="7530" spans="1:5">
      <c r="A7530" s="11">
        <v>2954</v>
      </c>
      <c r="B7530" s="11">
        <v>0</v>
      </c>
      <c r="C7530" t="s">
        <v>6756</v>
      </c>
      <c r="D7530" s="11" t="s">
        <v>6875</v>
      </c>
      <c r="E7530" t="s">
        <v>710</v>
      </c>
    </row>
    <row r="7531" spans="1:5">
      <c r="A7531" s="11">
        <v>2954</v>
      </c>
      <c r="B7531" s="11">
        <v>0</v>
      </c>
      <c r="C7531" t="s">
        <v>6756</v>
      </c>
      <c r="D7531" s="11" t="s">
        <v>4001</v>
      </c>
      <c r="E7531" t="s">
        <v>742</v>
      </c>
    </row>
    <row r="7532" spans="1:5">
      <c r="A7532" s="11">
        <v>129</v>
      </c>
      <c r="B7532" s="11">
        <v>830</v>
      </c>
      <c r="C7532" t="s">
        <v>6757</v>
      </c>
      <c r="D7532" s="11" t="s">
        <v>324</v>
      </c>
      <c r="E7532" t="s">
        <v>271</v>
      </c>
    </row>
    <row r="7533" spans="1:5">
      <c r="A7533" s="11">
        <v>2028</v>
      </c>
      <c r="B7533" s="11">
        <v>20</v>
      </c>
      <c r="C7533" t="s">
        <v>9164</v>
      </c>
      <c r="D7533" s="11" t="s">
        <v>9165</v>
      </c>
      <c r="E7533" t="s">
        <v>150</v>
      </c>
    </row>
    <row r="7534" spans="1:5">
      <c r="A7534" s="11">
        <v>1382</v>
      </c>
      <c r="B7534" s="11">
        <v>69</v>
      </c>
      <c r="C7534" t="s">
        <v>9166</v>
      </c>
      <c r="D7534" s="11" t="s">
        <v>3570</v>
      </c>
      <c r="E7534" t="s">
        <v>162</v>
      </c>
    </row>
    <row r="7535" spans="1:5">
      <c r="A7535" s="11">
        <v>2203</v>
      </c>
      <c r="B7535" s="11">
        <v>13</v>
      </c>
      <c r="C7535" t="s">
        <v>9167</v>
      </c>
      <c r="D7535" s="11" t="s">
        <v>5808</v>
      </c>
      <c r="E7535" t="s">
        <v>122</v>
      </c>
    </row>
    <row r="7536" spans="1:5">
      <c r="A7536" s="11">
        <v>1434</v>
      </c>
      <c r="B7536" s="11">
        <v>63</v>
      </c>
      <c r="C7536" t="s">
        <v>6758</v>
      </c>
      <c r="D7536" s="11" t="s">
        <v>6759</v>
      </c>
      <c r="E7536" t="s">
        <v>749</v>
      </c>
    </row>
    <row r="7537" spans="1:5">
      <c r="A7537" s="11">
        <v>359</v>
      </c>
      <c r="B7537" s="11">
        <v>392</v>
      </c>
      <c r="C7537" t="s">
        <v>6760</v>
      </c>
      <c r="D7537" s="11" t="s">
        <v>4785</v>
      </c>
      <c r="E7537" t="s">
        <v>764</v>
      </c>
    </row>
    <row r="7538" spans="1:5">
      <c r="A7538" s="11">
        <v>2856</v>
      </c>
      <c r="B7538" s="11">
        <v>1</v>
      </c>
      <c r="C7538" t="s">
        <v>9168</v>
      </c>
      <c r="D7538" s="11" t="s">
        <v>9169</v>
      </c>
      <c r="E7538" t="s">
        <v>1115</v>
      </c>
    </row>
    <row r="7539" spans="1:5">
      <c r="A7539" s="11">
        <v>935</v>
      </c>
      <c r="B7539" s="11">
        <v>131</v>
      </c>
      <c r="C7539" t="s">
        <v>6761</v>
      </c>
      <c r="D7539" s="11" t="s">
        <v>3626</v>
      </c>
      <c r="E7539" t="s">
        <v>3393</v>
      </c>
    </row>
    <row r="7540" spans="1:5">
      <c r="A7540" s="11">
        <v>2613</v>
      </c>
      <c r="B7540" s="11">
        <v>4</v>
      </c>
      <c r="C7540" t="s">
        <v>9170</v>
      </c>
      <c r="D7540" s="11" t="s">
        <v>4900</v>
      </c>
      <c r="E7540" t="s">
        <v>1115</v>
      </c>
    </row>
    <row r="7541" spans="1:5">
      <c r="A7541" s="11">
        <v>1542</v>
      </c>
      <c r="B7541" s="11">
        <v>53</v>
      </c>
      <c r="C7541" t="s">
        <v>9171</v>
      </c>
      <c r="D7541" s="11" t="s">
        <v>5324</v>
      </c>
      <c r="E7541" t="s">
        <v>3393</v>
      </c>
    </row>
    <row r="7542" spans="1:5">
      <c r="A7542" s="11">
        <v>307</v>
      </c>
      <c r="B7542" s="11">
        <v>452</v>
      </c>
      <c r="C7542" t="s">
        <v>1982</v>
      </c>
      <c r="D7542" s="11" t="s">
        <v>200</v>
      </c>
      <c r="E7542" t="s">
        <v>141</v>
      </c>
    </row>
    <row r="7543" spans="1:5">
      <c r="A7543" s="11">
        <v>2613</v>
      </c>
      <c r="B7543" s="11">
        <v>4</v>
      </c>
      <c r="C7543" t="s">
        <v>9172</v>
      </c>
      <c r="D7543" s="11" t="s">
        <v>2377</v>
      </c>
      <c r="E7543" t="s">
        <v>1107</v>
      </c>
    </row>
    <row r="7544" spans="1:5">
      <c r="A7544" s="11">
        <v>2954</v>
      </c>
      <c r="B7544" s="11">
        <v>0</v>
      </c>
      <c r="C7544" t="s">
        <v>12905</v>
      </c>
      <c r="D7544" s="11" t="s">
        <v>12906</v>
      </c>
      <c r="E7544" t="s">
        <v>3797</v>
      </c>
    </row>
    <row r="7545" spans="1:5">
      <c r="A7545" s="11">
        <v>2236</v>
      </c>
      <c r="B7545" s="11">
        <v>12</v>
      </c>
      <c r="C7545" t="s">
        <v>12907</v>
      </c>
      <c r="D7545" s="11" t="s">
        <v>7225</v>
      </c>
      <c r="E7545" t="s">
        <v>138</v>
      </c>
    </row>
    <row r="7546" spans="1:5">
      <c r="A7546" s="11">
        <v>2753</v>
      </c>
      <c r="B7546" s="11">
        <v>2</v>
      </c>
      <c r="C7546" t="s">
        <v>6762</v>
      </c>
      <c r="D7546" s="11" t="s">
        <v>6763</v>
      </c>
      <c r="E7546" t="s">
        <v>127</v>
      </c>
    </row>
    <row r="7547" spans="1:5">
      <c r="A7547" s="11">
        <v>8</v>
      </c>
      <c r="B7547" s="11">
        <v>1768</v>
      </c>
      <c r="C7547" t="s">
        <v>1510</v>
      </c>
      <c r="D7547" s="11" t="s">
        <v>1511</v>
      </c>
      <c r="E7547" t="s">
        <v>122</v>
      </c>
    </row>
    <row r="7548" spans="1:5">
      <c r="A7548" s="11">
        <v>2613</v>
      </c>
      <c r="B7548" s="11">
        <v>4</v>
      </c>
      <c r="C7548" t="s">
        <v>6764</v>
      </c>
      <c r="D7548" s="11" t="s">
        <v>3227</v>
      </c>
      <c r="E7548" t="s">
        <v>789</v>
      </c>
    </row>
    <row r="7549" spans="1:5">
      <c r="A7549" s="11">
        <v>1610</v>
      </c>
      <c r="B7549" s="11">
        <v>47</v>
      </c>
      <c r="C7549" t="s">
        <v>6765</v>
      </c>
      <c r="D7549" s="11" t="s">
        <v>6312</v>
      </c>
      <c r="E7549" t="s">
        <v>763</v>
      </c>
    </row>
    <row r="7550" spans="1:5">
      <c r="A7550" s="11">
        <v>1284</v>
      </c>
      <c r="B7550" s="11">
        <v>78</v>
      </c>
      <c r="C7550" t="s">
        <v>6766</v>
      </c>
      <c r="D7550" s="11" t="s">
        <v>4841</v>
      </c>
      <c r="E7550" t="s">
        <v>1115</v>
      </c>
    </row>
    <row r="7551" spans="1:5">
      <c r="A7551" s="11">
        <v>2121</v>
      </c>
      <c r="B7551" s="11">
        <v>16</v>
      </c>
      <c r="C7551" t="s">
        <v>12908</v>
      </c>
      <c r="D7551" s="11" t="s">
        <v>2459</v>
      </c>
      <c r="E7551" t="s">
        <v>1878</v>
      </c>
    </row>
    <row r="7552" spans="1:5">
      <c r="A7552" s="11">
        <v>2613</v>
      </c>
      <c r="B7552" s="11">
        <v>4</v>
      </c>
      <c r="C7552" t="s">
        <v>12909</v>
      </c>
      <c r="D7552" s="11" t="s">
        <v>3386</v>
      </c>
      <c r="E7552" t="s">
        <v>11325</v>
      </c>
    </row>
    <row r="7553" spans="1:5">
      <c r="A7553" s="11">
        <v>967</v>
      </c>
      <c r="B7553" s="11">
        <v>125</v>
      </c>
      <c r="C7553" t="s">
        <v>6767</v>
      </c>
      <c r="D7553" s="11" t="s">
        <v>2915</v>
      </c>
      <c r="E7553" t="s">
        <v>790</v>
      </c>
    </row>
    <row r="7554" spans="1:5">
      <c r="A7554" s="11">
        <v>2954</v>
      </c>
      <c r="B7554" s="11">
        <v>0</v>
      </c>
      <c r="C7554" t="s">
        <v>12910</v>
      </c>
      <c r="D7554" s="11" t="s">
        <v>2308</v>
      </c>
      <c r="E7554" t="s">
        <v>759</v>
      </c>
    </row>
    <row r="7555" spans="1:5">
      <c r="A7555" s="11">
        <v>2472</v>
      </c>
      <c r="B7555" s="11">
        <v>6</v>
      </c>
      <c r="C7555" t="s">
        <v>9173</v>
      </c>
      <c r="D7555" s="11" t="s">
        <v>2582</v>
      </c>
      <c r="E7555" t="s">
        <v>1826</v>
      </c>
    </row>
    <row r="7556" spans="1:5">
      <c r="A7556" s="11">
        <v>1249</v>
      </c>
      <c r="B7556" s="11">
        <v>82</v>
      </c>
      <c r="C7556" t="s">
        <v>417</v>
      </c>
      <c r="D7556" s="11" t="s">
        <v>4071</v>
      </c>
      <c r="E7556" t="s">
        <v>757</v>
      </c>
    </row>
    <row r="7557" spans="1:5">
      <c r="A7557" s="11">
        <v>1458</v>
      </c>
      <c r="B7557" s="11">
        <v>61</v>
      </c>
      <c r="C7557" t="s">
        <v>6768</v>
      </c>
      <c r="D7557" s="11" t="s">
        <v>2563</v>
      </c>
      <c r="E7557" t="s">
        <v>128</v>
      </c>
    </row>
    <row r="7558" spans="1:5">
      <c r="A7558" s="11">
        <v>1542</v>
      </c>
      <c r="B7558" s="11">
        <v>53</v>
      </c>
      <c r="C7558" t="s">
        <v>6769</v>
      </c>
      <c r="D7558" s="11" t="s">
        <v>2563</v>
      </c>
      <c r="E7558" t="s">
        <v>128</v>
      </c>
    </row>
    <row r="7559" spans="1:5">
      <c r="A7559" s="11">
        <v>494</v>
      </c>
      <c r="B7559" s="11">
        <v>289</v>
      </c>
      <c r="C7559" t="s">
        <v>1778</v>
      </c>
      <c r="D7559" s="11" t="s">
        <v>1188</v>
      </c>
      <c r="E7559" t="s">
        <v>184</v>
      </c>
    </row>
    <row r="7560" spans="1:5">
      <c r="A7560" s="11">
        <v>2954</v>
      </c>
      <c r="B7560" s="11">
        <v>0</v>
      </c>
      <c r="C7560" t="s">
        <v>12911</v>
      </c>
      <c r="D7560" s="11" t="s">
        <v>2127</v>
      </c>
      <c r="E7560" t="s">
        <v>2630</v>
      </c>
    </row>
    <row r="7561" spans="1:5">
      <c r="A7561" s="11">
        <v>2262</v>
      </c>
      <c r="B7561" s="11">
        <v>11</v>
      </c>
      <c r="C7561" t="s">
        <v>9174</v>
      </c>
      <c r="D7561" s="11" t="s">
        <v>4151</v>
      </c>
      <c r="E7561" t="s">
        <v>814</v>
      </c>
    </row>
    <row r="7562" spans="1:5">
      <c r="A7562" s="11">
        <v>2954</v>
      </c>
      <c r="B7562" s="11">
        <v>0</v>
      </c>
      <c r="C7562" t="s">
        <v>12912</v>
      </c>
      <c r="D7562" s="11" t="s">
        <v>8616</v>
      </c>
      <c r="E7562" t="s">
        <v>7590</v>
      </c>
    </row>
    <row r="7563" spans="1:5">
      <c r="A7563" s="11">
        <v>2236</v>
      </c>
      <c r="B7563" s="11">
        <v>12</v>
      </c>
      <c r="C7563" t="s">
        <v>12913</v>
      </c>
      <c r="D7563" s="11" t="s">
        <v>2880</v>
      </c>
      <c r="E7563" t="s">
        <v>6052</v>
      </c>
    </row>
    <row r="7564" spans="1:5">
      <c r="A7564" s="11">
        <v>2856</v>
      </c>
      <c r="B7564" s="11">
        <v>1</v>
      </c>
      <c r="C7564" t="s">
        <v>1512</v>
      </c>
      <c r="D7564" s="11" t="s">
        <v>4701</v>
      </c>
      <c r="E7564" t="s">
        <v>133</v>
      </c>
    </row>
    <row r="7565" spans="1:5">
      <c r="A7565" s="11">
        <v>2954</v>
      </c>
      <c r="B7565" s="11">
        <v>0</v>
      </c>
      <c r="C7565" t="s">
        <v>1512</v>
      </c>
      <c r="D7565" s="11" t="s">
        <v>9175</v>
      </c>
      <c r="E7565" t="s">
        <v>128</v>
      </c>
    </row>
    <row r="7566" spans="1:5">
      <c r="A7566" s="11">
        <v>2472</v>
      </c>
      <c r="B7566" s="11">
        <v>6</v>
      </c>
      <c r="C7566" t="s">
        <v>12914</v>
      </c>
      <c r="D7566" s="11" t="s">
        <v>12915</v>
      </c>
      <c r="E7566" t="s">
        <v>2574</v>
      </c>
    </row>
    <row r="7567" spans="1:5">
      <c r="A7567" s="11">
        <v>2289</v>
      </c>
      <c r="B7567" s="11">
        <v>10</v>
      </c>
      <c r="C7567" t="s">
        <v>12916</v>
      </c>
      <c r="D7567" s="11" t="s">
        <v>5595</v>
      </c>
      <c r="E7567" t="s">
        <v>2825</v>
      </c>
    </row>
    <row r="7568" spans="1:5">
      <c r="A7568" s="11">
        <v>159</v>
      </c>
      <c r="B7568" s="11">
        <v>716</v>
      </c>
      <c r="C7568" t="s">
        <v>9176</v>
      </c>
      <c r="D7568" s="11" t="s">
        <v>12917</v>
      </c>
      <c r="E7568" t="s">
        <v>992</v>
      </c>
    </row>
    <row r="7569" spans="1:5">
      <c r="A7569" s="11">
        <v>1981</v>
      </c>
      <c r="B7569" s="11">
        <v>22</v>
      </c>
      <c r="C7569" t="s">
        <v>9176</v>
      </c>
      <c r="D7569" s="11" t="s">
        <v>2969</v>
      </c>
      <c r="E7569" t="s">
        <v>851</v>
      </c>
    </row>
    <row r="7570" spans="1:5">
      <c r="A7570" s="11">
        <v>2536</v>
      </c>
      <c r="B7570" s="11">
        <v>5</v>
      </c>
      <c r="C7570" t="s">
        <v>12918</v>
      </c>
      <c r="D7570" s="11" t="s">
        <v>12919</v>
      </c>
      <c r="E7570" t="s">
        <v>741</v>
      </c>
    </row>
    <row r="7571" spans="1:5">
      <c r="A7571" s="11">
        <v>2856</v>
      </c>
      <c r="B7571" s="11">
        <v>1</v>
      </c>
      <c r="C7571" t="s">
        <v>12920</v>
      </c>
      <c r="D7571" s="11" t="s">
        <v>12921</v>
      </c>
      <c r="E7571" t="s">
        <v>2924</v>
      </c>
    </row>
    <row r="7572" spans="1:5">
      <c r="A7572" s="11">
        <v>259</v>
      </c>
      <c r="B7572" s="11">
        <v>502</v>
      </c>
      <c r="C7572" t="s">
        <v>6770</v>
      </c>
      <c r="D7572" s="11" t="s">
        <v>1116</v>
      </c>
      <c r="E7572" t="s">
        <v>167</v>
      </c>
    </row>
    <row r="7573" spans="1:5">
      <c r="A7573" s="11">
        <v>2954</v>
      </c>
      <c r="B7573" s="11">
        <v>0</v>
      </c>
      <c r="C7573" t="s">
        <v>12922</v>
      </c>
      <c r="D7573" s="11" t="s">
        <v>5582</v>
      </c>
      <c r="E7573" t="s">
        <v>755</v>
      </c>
    </row>
    <row r="7574" spans="1:5">
      <c r="A7574" s="11">
        <v>1212</v>
      </c>
      <c r="B7574" s="11">
        <v>87</v>
      </c>
      <c r="C7574" t="s">
        <v>6771</v>
      </c>
      <c r="D7574" s="11" t="s">
        <v>6631</v>
      </c>
      <c r="E7574" t="s">
        <v>142</v>
      </c>
    </row>
    <row r="7575" spans="1:5">
      <c r="A7575" s="11">
        <v>1744</v>
      </c>
      <c r="B7575" s="11">
        <v>37</v>
      </c>
      <c r="C7575" t="s">
        <v>9177</v>
      </c>
      <c r="D7575" s="11" t="s">
        <v>2582</v>
      </c>
      <c r="E7575" t="s">
        <v>789</v>
      </c>
    </row>
    <row r="7576" spans="1:5">
      <c r="A7576" s="11">
        <v>2472</v>
      </c>
      <c r="B7576" s="11">
        <v>6</v>
      </c>
      <c r="C7576" t="s">
        <v>6772</v>
      </c>
      <c r="D7576" s="11" t="s">
        <v>5593</v>
      </c>
      <c r="E7576" t="s">
        <v>1115</v>
      </c>
    </row>
    <row r="7577" spans="1:5">
      <c r="A7577" s="11">
        <v>341</v>
      </c>
      <c r="B7577" s="11">
        <v>414</v>
      </c>
      <c r="C7577" t="s">
        <v>12923</v>
      </c>
      <c r="D7577" s="11" t="s">
        <v>12924</v>
      </c>
      <c r="E7577" t="s">
        <v>128</v>
      </c>
    </row>
    <row r="7578" spans="1:5">
      <c r="A7578" s="11">
        <v>2954</v>
      </c>
      <c r="B7578" s="11">
        <v>0</v>
      </c>
      <c r="C7578" t="s">
        <v>12925</v>
      </c>
      <c r="D7578" s="11" t="s">
        <v>12926</v>
      </c>
      <c r="E7578" t="s">
        <v>145</v>
      </c>
    </row>
    <row r="7579" spans="1:5">
      <c r="A7579" s="11">
        <v>2954</v>
      </c>
      <c r="B7579" s="11">
        <v>0</v>
      </c>
      <c r="C7579" t="s">
        <v>12927</v>
      </c>
      <c r="D7579" s="11" t="s">
        <v>11003</v>
      </c>
      <c r="E7579" t="s">
        <v>539</v>
      </c>
    </row>
    <row r="7580" spans="1:5">
      <c r="A7580" s="11">
        <v>519</v>
      </c>
      <c r="B7580" s="11">
        <v>278</v>
      </c>
      <c r="C7580" t="s">
        <v>6773</v>
      </c>
      <c r="D7580" s="11" t="s">
        <v>4403</v>
      </c>
      <c r="E7580" t="s">
        <v>539</v>
      </c>
    </row>
    <row r="7581" spans="1:5">
      <c r="A7581" s="11">
        <v>298</v>
      </c>
      <c r="B7581" s="11">
        <v>463</v>
      </c>
      <c r="C7581" t="s">
        <v>6774</v>
      </c>
      <c r="D7581" s="11" t="s">
        <v>3727</v>
      </c>
      <c r="E7581" t="s">
        <v>169</v>
      </c>
    </row>
    <row r="7582" spans="1:5">
      <c r="A7582" s="11">
        <v>299</v>
      </c>
      <c r="B7582" s="11">
        <v>462</v>
      </c>
      <c r="C7582" t="s">
        <v>6775</v>
      </c>
      <c r="D7582" s="11" t="s">
        <v>482</v>
      </c>
      <c r="E7582" t="s">
        <v>138</v>
      </c>
    </row>
    <row r="7583" spans="1:5">
      <c r="A7583" s="11">
        <v>980</v>
      </c>
      <c r="B7583" s="11">
        <v>123</v>
      </c>
      <c r="C7583" t="s">
        <v>6776</v>
      </c>
      <c r="D7583" s="11" t="s">
        <v>3191</v>
      </c>
      <c r="E7583" t="s">
        <v>1001</v>
      </c>
    </row>
    <row r="7584" spans="1:5">
      <c r="A7584" s="11">
        <v>2954</v>
      </c>
      <c r="B7584" s="11">
        <v>0</v>
      </c>
      <c r="C7584" t="s">
        <v>12928</v>
      </c>
      <c r="D7584" s="11" t="s">
        <v>9635</v>
      </c>
      <c r="E7584" t="s">
        <v>1131</v>
      </c>
    </row>
    <row r="7585" spans="1:5">
      <c r="A7585" s="11">
        <v>554</v>
      </c>
      <c r="B7585" s="11">
        <v>254</v>
      </c>
      <c r="C7585" t="s">
        <v>6777</v>
      </c>
      <c r="D7585" s="11" t="s">
        <v>4643</v>
      </c>
      <c r="E7585" t="s">
        <v>1134</v>
      </c>
    </row>
    <row r="7586" spans="1:5">
      <c r="A7586" s="11">
        <v>988</v>
      </c>
      <c r="B7586" s="11">
        <v>121</v>
      </c>
      <c r="C7586" t="s">
        <v>6778</v>
      </c>
      <c r="D7586" s="11" t="s">
        <v>919</v>
      </c>
      <c r="E7586" t="s">
        <v>539</v>
      </c>
    </row>
    <row r="7587" spans="1:5">
      <c r="A7587" s="11">
        <v>2685</v>
      </c>
      <c r="B7587" s="11">
        <v>3</v>
      </c>
      <c r="C7587" t="s">
        <v>6779</v>
      </c>
      <c r="D7587" s="11" t="s">
        <v>2580</v>
      </c>
      <c r="E7587" t="s">
        <v>747</v>
      </c>
    </row>
    <row r="7588" spans="1:5">
      <c r="A7588" s="11">
        <v>2753</v>
      </c>
      <c r="B7588" s="11">
        <v>2</v>
      </c>
      <c r="C7588" t="s">
        <v>12929</v>
      </c>
      <c r="D7588" s="11" t="s">
        <v>4361</v>
      </c>
      <c r="E7588" t="s">
        <v>751</v>
      </c>
    </row>
    <row r="7589" spans="1:5">
      <c r="A7589" s="11">
        <v>967</v>
      </c>
      <c r="B7589" s="11">
        <v>125</v>
      </c>
      <c r="C7589" t="s">
        <v>9178</v>
      </c>
      <c r="D7589" s="11" t="s">
        <v>3549</v>
      </c>
      <c r="E7589" t="s">
        <v>1002</v>
      </c>
    </row>
    <row r="7590" spans="1:5">
      <c r="A7590" s="11">
        <v>2536</v>
      </c>
      <c r="B7590" s="11">
        <v>5</v>
      </c>
      <c r="C7590" t="s">
        <v>9179</v>
      </c>
      <c r="D7590" s="11" t="s">
        <v>7477</v>
      </c>
      <c r="E7590" t="s">
        <v>997</v>
      </c>
    </row>
    <row r="7591" spans="1:5">
      <c r="A7591" s="11">
        <v>2954</v>
      </c>
      <c r="B7591" s="11">
        <v>0</v>
      </c>
      <c r="C7591" t="s">
        <v>12930</v>
      </c>
      <c r="D7591" s="11" t="s">
        <v>8362</v>
      </c>
      <c r="E7591" t="s">
        <v>744</v>
      </c>
    </row>
    <row r="7592" spans="1:5">
      <c r="A7592" s="11">
        <v>2954</v>
      </c>
      <c r="B7592" s="11">
        <v>0</v>
      </c>
      <c r="C7592" t="s">
        <v>12931</v>
      </c>
      <c r="D7592" s="11" t="s">
        <v>9933</v>
      </c>
      <c r="E7592" t="s">
        <v>1880</v>
      </c>
    </row>
    <row r="7593" spans="1:5">
      <c r="A7593" s="11">
        <v>1104</v>
      </c>
      <c r="B7593" s="11">
        <v>101</v>
      </c>
      <c r="C7593" t="s">
        <v>6780</v>
      </c>
      <c r="D7593" s="11" t="s">
        <v>3229</v>
      </c>
      <c r="E7593" t="s">
        <v>1023</v>
      </c>
    </row>
    <row r="7594" spans="1:5">
      <c r="A7594" s="11">
        <v>1859</v>
      </c>
      <c r="B7594" s="11">
        <v>29</v>
      </c>
      <c r="C7594" t="s">
        <v>6781</v>
      </c>
      <c r="D7594" s="11" t="s">
        <v>2597</v>
      </c>
      <c r="E7594" t="s">
        <v>139</v>
      </c>
    </row>
    <row r="7595" spans="1:5">
      <c r="A7595" s="11">
        <v>566</v>
      </c>
      <c r="B7595" s="11">
        <v>251</v>
      </c>
      <c r="C7595" t="s">
        <v>9180</v>
      </c>
      <c r="D7595" s="11" t="s">
        <v>9181</v>
      </c>
      <c r="E7595" t="s">
        <v>758</v>
      </c>
    </row>
    <row r="7596" spans="1:5">
      <c r="A7596" s="11">
        <v>2856</v>
      </c>
      <c r="B7596" s="11">
        <v>1</v>
      </c>
      <c r="C7596" t="s">
        <v>9182</v>
      </c>
      <c r="D7596" s="11" t="s">
        <v>5469</v>
      </c>
      <c r="E7596" t="s">
        <v>997</v>
      </c>
    </row>
    <row r="7597" spans="1:5">
      <c r="A7597" s="11">
        <v>2753</v>
      </c>
      <c r="B7597" s="11">
        <v>2</v>
      </c>
      <c r="C7597" t="s">
        <v>12932</v>
      </c>
      <c r="D7597" s="11" t="s">
        <v>3315</v>
      </c>
      <c r="E7597" t="s">
        <v>130</v>
      </c>
    </row>
    <row r="7598" spans="1:5">
      <c r="A7598" s="11">
        <v>2289</v>
      </c>
      <c r="B7598" s="11">
        <v>10</v>
      </c>
      <c r="C7598" t="s">
        <v>9183</v>
      </c>
      <c r="D7598" s="11" t="s">
        <v>2820</v>
      </c>
      <c r="E7598" t="s">
        <v>2489</v>
      </c>
    </row>
    <row r="7599" spans="1:5">
      <c r="A7599" s="11">
        <v>2954</v>
      </c>
      <c r="B7599" s="11">
        <v>0</v>
      </c>
      <c r="C7599" t="s">
        <v>9183</v>
      </c>
      <c r="D7599" s="11" t="s">
        <v>2419</v>
      </c>
      <c r="E7599" t="s">
        <v>744</v>
      </c>
    </row>
    <row r="7600" spans="1:5">
      <c r="A7600" s="11">
        <v>1411</v>
      </c>
      <c r="B7600" s="11">
        <v>66</v>
      </c>
      <c r="C7600" t="s">
        <v>6782</v>
      </c>
      <c r="D7600" s="11" t="s">
        <v>6783</v>
      </c>
      <c r="E7600" t="s">
        <v>740</v>
      </c>
    </row>
    <row r="7601" spans="1:5">
      <c r="A7601" s="11">
        <v>488</v>
      </c>
      <c r="B7601" s="11">
        <v>291</v>
      </c>
      <c r="C7601" t="s">
        <v>6784</v>
      </c>
      <c r="D7601" s="11" t="s">
        <v>1082</v>
      </c>
      <c r="E7601" t="s">
        <v>850</v>
      </c>
    </row>
    <row r="7602" spans="1:5">
      <c r="A7602" s="11">
        <v>2536</v>
      </c>
      <c r="B7602" s="11">
        <v>5</v>
      </c>
      <c r="C7602" t="s">
        <v>6784</v>
      </c>
      <c r="D7602" s="11" t="s">
        <v>7250</v>
      </c>
      <c r="E7602" t="s">
        <v>128</v>
      </c>
    </row>
    <row r="7603" spans="1:5">
      <c r="A7603" s="11">
        <v>1336</v>
      </c>
      <c r="B7603" s="11">
        <v>73</v>
      </c>
      <c r="C7603" t="s">
        <v>9184</v>
      </c>
      <c r="D7603" s="11" t="s">
        <v>607</v>
      </c>
      <c r="E7603" t="s">
        <v>983</v>
      </c>
    </row>
    <row r="7604" spans="1:5">
      <c r="A7604" s="11">
        <v>1963</v>
      </c>
      <c r="B7604" s="11">
        <v>23</v>
      </c>
      <c r="C7604" t="s">
        <v>6785</v>
      </c>
      <c r="D7604" s="11" t="s">
        <v>6620</v>
      </c>
      <c r="E7604" t="s">
        <v>1588</v>
      </c>
    </row>
    <row r="7605" spans="1:5">
      <c r="A7605" s="11">
        <v>1927</v>
      </c>
      <c r="B7605" s="11">
        <v>25</v>
      </c>
      <c r="C7605" t="s">
        <v>12933</v>
      </c>
      <c r="D7605" s="11" t="s">
        <v>2952</v>
      </c>
      <c r="E7605" t="s">
        <v>1245</v>
      </c>
    </row>
    <row r="7606" spans="1:5">
      <c r="A7606" s="11">
        <v>594</v>
      </c>
      <c r="B7606" s="11">
        <v>239</v>
      </c>
      <c r="C7606" t="s">
        <v>6786</v>
      </c>
      <c r="D7606" s="11" t="s">
        <v>4877</v>
      </c>
      <c r="E7606" t="s">
        <v>133</v>
      </c>
    </row>
    <row r="7607" spans="1:5">
      <c r="A7607" s="11">
        <v>2472</v>
      </c>
      <c r="B7607" s="11">
        <v>6</v>
      </c>
      <c r="C7607" t="s">
        <v>12934</v>
      </c>
      <c r="D7607" s="11" t="s">
        <v>7741</v>
      </c>
      <c r="E7607" t="s">
        <v>122</v>
      </c>
    </row>
    <row r="7608" spans="1:5">
      <c r="A7608" s="11">
        <v>742</v>
      </c>
      <c r="B7608" s="11">
        <v>185</v>
      </c>
      <c r="C7608" t="s">
        <v>6787</v>
      </c>
      <c r="D7608" s="11" t="s">
        <v>6032</v>
      </c>
      <c r="E7608" t="s">
        <v>220</v>
      </c>
    </row>
    <row r="7609" spans="1:5">
      <c r="A7609" s="11">
        <v>2472</v>
      </c>
      <c r="B7609" s="11">
        <v>6</v>
      </c>
      <c r="C7609" t="s">
        <v>12935</v>
      </c>
      <c r="D7609" s="11" t="s">
        <v>8601</v>
      </c>
      <c r="E7609" t="s">
        <v>997</v>
      </c>
    </row>
    <row r="7610" spans="1:5">
      <c r="A7610" s="11">
        <v>2954</v>
      </c>
      <c r="B7610" s="11">
        <v>0</v>
      </c>
      <c r="C7610" t="s">
        <v>12936</v>
      </c>
      <c r="D7610" s="11" t="s">
        <v>7859</v>
      </c>
      <c r="E7610" t="s">
        <v>997</v>
      </c>
    </row>
    <row r="7611" spans="1:5">
      <c r="A7611" s="11">
        <v>1023</v>
      </c>
      <c r="B7611" s="11">
        <v>114</v>
      </c>
      <c r="C7611" t="s">
        <v>1513</v>
      </c>
      <c r="D7611" s="11" t="s">
        <v>1514</v>
      </c>
      <c r="E7611" t="s">
        <v>758</v>
      </c>
    </row>
    <row r="7612" spans="1:5">
      <c r="A7612" s="11">
        <v>46</v>
      </c>
      <c r="B7612" s="11">
        <v>1449</v>
      </c>
      <c r="C7612" t="s">
        <v>1515</v>
      </c>
      <c r="D7612" s="11" t="s">
        <v>1516</v>
      </c>
      <c r="E7612" t="s">
        <v>124</v>
      </c>
    </row>
    <row r="7613" spans="1:5">
      <c r="A7613" s="11">
        <v>2067</v>
      </c>
      <c r="B7613" s="11">
        <v>18</v>
      </c>
      <c r="C7613" t="s">
        <v>12937</v>
      </c>
      <c r="D7613" s="11" t="s">
        <v>9030</v>
      </c>
      <c r="E7613" t="s">
        <v>128</v>
      </c>
    </row>
    <row r="7614" spans="1:5">
      <c r="A7614" s="11">
        <v>900</v>
      </c>
      <c r="B7614" s="11">
        <v>138</v>
      </c>
      <c r="C7614" t="s">
        <v>9185</v>
      </c>
      <c r="D7614" s="11" t="s">
        <v>6788</v>
      </c>
      <c r="E7614" t="s">
        <v>2693</v>
      </c>
    </row>
    <row r="7615" spans="1:5">
      <c r="A7615" s="11">
        <v>1610</v>
      </c>
      <c r="B7615" s="11">
        <v>47</v>
      </c>
      <c r="C7615" t="s">
        <v>12938</v>
      </c>
      <c r="D7615" s="11" t="s">
        <v>5631</v>
      </c>
      <c r="E7615" t="s">
        <v>162</v>
      </c>
    </row>
    <row r="7616" spans="1:5">
      <c r="A7616" s="11">
        <v>1629</v>
      </c>
      <c r="B7616" s="11">
        <v>46</v>
      </c>
      <c r="C7616" t="s">
        <v>6789</v>
      </c>
      <c r="D7616" s="11" t="s">
        <v>3078</v>
      </c>
      <c r="E7616" t="s">
        <v>751</v>
      </c>
    </row>
    <row r="7617" spans="1:5">
      <c r="A7617" s="11">
        <v>1404</v>
      </c>
      <c r="B7617" s="11">
        <v>67</v>
      </c>
      <c r="C7617" t="s">
        <v>6790</v>
      </c>
      <c r="D7617" s="11" t="s">
        <v>4211</v>
      </c>
      <c r="E7617" t="s">
        <v>1242</v>
      </c>
    </row>
    <row r="7618" spans="1:5">
      <c r="A7618" s="11">
        <v>1579</v>
      </c>
      <c r="B7618" s="11">
        <v>50</v>
      </c>
      <c r="C7618" t="s">
        <v>9186</v>
      </c>
      <c r="D7618" s="11" t="s">
        <v>3193</v>
      </c>
      <c r="E7618" t="s">
        <v>997</v>
      </c>
    </row>
    <row r="7619" spans="1:5">
      <c r="A7619" s="11">
        <v>2856</v>
      </c>
      <c r="B7619" s="11">
        <v>1</v>
      </c>
      <c r="C7619" t="s">
        <v>12939</v>
      </c>
      <c r="D7619" s="11" t="s">
        <v>12940</v>
      </c>
      <c r="E7619" t="s">
        <v>269</v>
      </c>
    </row>
    <row r="7620" spans="1:5">
      <c r="A7620" s="11">
        <v>2954</v>
      </c>
      <c r="B7620" s="11">
        <v>0</v>
      </c>
      <c r="C7620" t="s">
        <v>1991</v>
      </c>
      <c r="D7620" s="11" t="s">
        <v>4385</v>
      </c>
      <c r="E7620" t="s">
        <v>724</v>
      </c>
    </row>
    <row r="7621" spans="1:5">
      <c r="A7621" s="11">
        <v>2954</v>
      </c>
      <c r="B7621" s="11">
        <v>0</v>
      </c>
      <c r="C7621" t="s">
        <v>12941</v>
      </c>
      <c r="D7621" s="11" t="s">
        <v>8666</v>
      </c>
      <c r="E7621" t="s">
        <v>6052</v>
      </c>
    </row>
    <row r="7622" spans="1:5">
      <c r="A7622" s="11">
        <v>182</v>
      </c>
      <c r="B7622" s="11">
        <v>653</v>
      </c>
      <c r="C7622" t="s">
        <v>6791</v>
      </c>
      <c r="D7622" s="11" t="s">
        <v>1122</v>
      </c>
      <c r="E7622" t="s">
        <v>1588</v>
      </c>
    </row>
    <row r="7623" spans="1:5">
      <c r="A7623" s="11">
        <v>1256</v>
      </c>
      <c r="B7623" s="11">
        <v>81</v>
      </c>
      <c r="C7623" t="s">
        <v>1989</v>
      </c>
      <c r="D7623" s="11" t="s">
        <v>4369</v>
      </c>
      <c r="E7623" t="s">
        <v>739</v>
      </c>
    </row>
    <row r="7624" spans="1:5">
      <c r="A7624" s="11">
        <v>2954</v>
      </c>
      <c r="B7624" s="11">
        <v>0</v>
      </c>
      <c r="C7624" t="s">
        <v>12942</v>
      </c>
      <c r="D7624" s="11" t="s">
        <v>3019</v>
      </c>
      <c r="E7624" t="s">
        <v>11768</v>
      </c>
    </row>
    <row r="7625" spans="1:5">
      <c r="A7625" s="11">
        <v>2289</v>
      </c>
      <c r="B7625" s="11">
        <v>10</v>
      </c>
      <c r="C7625" t="s">
        <v>6792</v>
      </c>
      <c r="D7625" s="11" t="s">
        <v>3862</v>
      </c>
      <c r="E7625" t="s">
        <v>1908</v>
      </c>
    </row>
    <row r="7626" spans="1:5">
      <c r="A7626" s="11">
        <v>1086</v>
      </c>
      <c r="B7626" s="11">
        <v>104</v>
      </c>
      <c r="C7626" t="s">
        <v>6793</v>
      </c>
      <c r="D7626" s="11" t="s">
        <v>2168</v>
      </c>
      <c r="E7626" t="s">
        <v>3282</v>
      </c>
    </row>
    <row r="7627" spans="1:5">
      <c r="A7627" s="11">
        <v>2954</v>
      </c>
      <c r="B7627" s="11">
        <v>0</v>
      </c>
      <c r="C7627" t="s">
        <v>6794</v>
      </c>
      <c r="D7627" s="11" t="s">
        <v>5991</v>
      </c>
      <c r="E7627" t="s">
        <v>724</v>
      </c>
    </row>
    <row r="7628" spans="1:5">
      <c r="A7628" s="11">
        <v>1365</v>
      </c>
      <c r="B7628" s="11">
        <v>71</v>
      </c>
      <c r="C7628" t="s">
        <v>9187</v>
      </c>
      <c r="D7628" s="11" t="s">
        <v>4512</v>
      </c>
      <c r="E7628" t="s">
        <v>763</v>
      </c>
    </row>
    <row r="7629" spans="1:5">
      <c r="A7629" s="11">
        <v>1296</v>
      </c>
      <c r="B7629" s="11">
        <v>77</v>
      </c>
      <c r="C7629" t="s">
        <v>6795</v>
      </c>
      <c r="D7629" s="11" t="s">
        <v>3227</v>
      </c>
      <c r="E7629" t="s">
        <v>1115</v>
      </c>
    </row>
    <row r="7630" spans="1:5">
      <c r="A7630" s="11">
        <v>2373</v>
      </c>
      <c r="B7630" s="11">
        <v>8</v>
      </c>
      <c r="C7630" t="s">
        <v>6796</v>
      </c>
      <c r="D7630" s="11" t="s">
        <v>4270</v>
      </c>
      <c r="E7630" t="s">
        <v>1646</v>
      </c>
    </row>
    <row r="7631" spans="1:5">
      <c r="A7631" s="11">
        <v>1177</v>
      </c>
      <c r="B7631" s="11">
        <v>91</v>
      </c>
      <c r="C7631" t="s">
        <v>6797</v>
      </c>
      <c r="D7631" s="11" t="s">
        <v>6227</v>
      </c>
      <c r="E7631" t="s">
        <v>1428</v>
      </c>
    </row>
    <row r="7632" spans="1:5">
      <c r="A7632" s="11">
        <v>2954</v>
      </c>
      <c r="B7632" s="11">
        <v>0</v>
      </c>
      <c r="C7632" t="s">
        <v>9188</v>
      </c>
      <c r="D7632" s="11" t="s">
        <v>2084</v>
      </c>
      <c r="E7632" t="s">
        <v>742</v>
      </c>
    </row>
    <row r="7633" spans="1:5">
      <c r="A7633" s="11">
        <v>458</v>
      </c>
      <c r="B7633" s="11">
        <v>311</v>
      </c>
      <c r="C7633" t="s">
        <v>6798</v>
      </c>
      <c r="D7633" s="11" t="s">
        <v>4001</v>
      </c>
      <c r="E7633" t="s">
        <v>124</v>
      </c>
    </row>
    <row r="7634" spans="1:5">
      <c r="A7634" s="11">
        <v>2954</v>
      </c>
      <c r="B7634" s="11">
        <v>0</v>
      </c>
      <c r="C7634" t="s">
        <v>9189</v>
      </c>
      <c r="D7634" s="11" t="s">
        <v>2040</v>
      </c>
      <c r="E7634" t="s">
        <v>2489</v>
      </c>
    </row>
    <row r="7635" spans="1:5">
      <c r="A7635" s="11">
        <v>2421</v>
      </c>
      <c r="B7635" s="11">
        <v>7</v>
      </c>
      <c r="C7635" t="s">
        <v>12943</v>
      </c>
      <c r="D7635" s="11" t="s">
        <v>8695</v>
      </c>
      <c r="E7635" t="s">
        <v>138</v>
      </c>
    </row>
    <row r="7636" spans="1:5">
      <c r="A7636" s="11">
        <v>1458</v>
      </c>
      <c r="B7636" s="11">
        <v>61</v>
      </c>
      <c r="C7636" t="s">
        <v>6799</v>
      </c>
      <c r="D7636" s="11" t="s">
        <v>4</v>
      </c>
      <c r="E7636" t="s">
        <v>128</v>
      </c>
    </row>
    <row r="7637" spans="1:5">
      <c r="A7637" s="11">
        <v>2856</v>
      </c>
      <c r="B7637" s="11">
        <v>1</v>
      </c>
      <c r="C7637" t="s">
        <v>6800</v>
      </c>
      <c r="D7637" s="11" t="s">
        <v>2754</v>
      </c>
      <c r="E7637" t="s">
        <v>992</v>
      </c>
    </row>
    <row r="7638" spans="1:5">
      <c r="A7638" s="11">
        <v>2856</v>
      </c>
      <c r="B7638" s="11">
        <v>1</v>
      </c>
      <c r="C7638" t="s">
        <v>9190</v>
      </c>
      <c r="D7638" s="11" t="s">
        <v>2998</v>
      </c>
      <c r="E7638" t="s">
        <v>1001</v>
      </c>
    </row>
    <row r="7639" spans="1:5">
      <c r="A7639" s="11">
        <v>496</v>
      </c>
      <c r="B7639" s="11">
        <v>288</v>
      </c>
      <c r="C7639" t="s">
        <v>6801</v>
      </c>
      <c r="D7639" s="11" t="s">
        <v>2948</v>
      </c>
      <c r="E7639" t="s">
        <v>754</v>
      </c>
    </row>
    <row r="7640" spans="1:5">
      <c r="A7640" s="11">
        <v>2753</v>
      </c>
      <c r="B7640" s="11">
        <v>2</v>
      </c>
      <c r="C7640" t="s">
        <v>12944</v>
      </c>
      <c r="D7640" s="11" t="s">
        <v>9437</v>
      </c>
      <c r="E7640" t="s">
        <v>752</v>
      </c>
    </row>
    <row r="7641" spans="1:5">
      <c r="A7641" s="11">
        <v>765</v>
      </c>
      <c r="B7641" s="11">
        <v>176</v>
      </c>
      <c r="C7641" t="s">
        <v>6802</v>
      </c>
      <c r="D7641" s="11" t="s">
        <v>2505</v>
      </c>
      <c r="E7641" t="s">
        <v>814</v>
      </c>
    </row>
    <row r="7642" spans="1:5">
      <c r="A7642" s="11">
        <v>2536</v>
      </c>
      <c r="B7642" s="11">
        <v>5</v>
      </c>
      <c r="C7642" t="s">
        <v>12945</v>
      </c>
      <c r="D7642" s="11" t="s">
        <v>4298</v>
      </c>
      <c r="E7642" t="s">
        <v>1219</v>
      </c>
    </row>
    <row r="7643" spans="1:5">
      <c r="A7643" s="11">
        <v>861</v>
      </c>
      <c r="B7643" s="11">
        <v>147</v>
      </c>
      <c r="C7643" t="s">
        <v>6803</v>
      </c>
      <c r="D7643" s="11" t="s">
        <v>6804</v>
      </c>
      <c r="E7643" t="s">
        <v>128</v>
      </c>
    </row>
    <row r="7644" spans="1:5">
      <c r="A7644" s="11">
        <v>2954</v>
      </c>
      <c r="B7644" s="11">
        <v>0</v>
      </c>
      <c r="C7644" t="s">
        <v>9191</v>
      </c>
      <c r="D7644" s="11" t="s">
        <v>9192</v>
      </c>
      <c r="E7644" t="s">
        <v>769</v>
      </c>
    </row>
    <row r="7645" spans="1:5">
      <c r="A7645" s="11">
        <v>603</v>
      </c>
      <c r="B7645" s="11">
        <v>236</v>
      </c>
      <c r="C7645" t="s">
        <v>6805</v>
      </c>
      <c r="D7645" s="11" t="s">
        <v>3384</v>
      </c>
      <c r="E7645" t="s">
        <v>1183</v>
      </c>
    </row>
    <row r="7646" spans="1:5">
      <c r="A7646" s="11">
        <v>2536</v>
      </c>
      <c r="B7646" s="11">
        <v>5</v>
      </c>
      <c r="C7646" t="s">
        <v>9193</v>
      </c>
      <c r="D7646" s="11" t="s">
        <v>6258</v>
      </c>
      <c r="E7646" t="s">
        <v>128</v>
      </c>
    </row>
    <row r="7647" spans="1:5">
      <c r="A7647" s="11">
        <v>465</v>
      </c>
      <c r="B7647" s="11">
        <v>305</v>
      </c>
      <c r="C7647" t="s">
        <v>1518</v>
      </c>
      <c r="D7647" s="11" t="s">
        <v>616</v>
      </c>
      <c r="E7647" t="s">
        <v>997</v>
      </c>
    </row>
    <row r="7648" spans="1:5">
      <c r="A7648" s="11">
        <v>2954</v>
      </c>
      <c r="B7648" s="11">
        <v>0</v>
      </c>
      <c r="C7648" t="s">
        <v>6806</v>
      </c>
      <c r="D7648" s="11" t="s">
        <v>3981</v>
      </c>
      <c r="E7648" t="s">
        <v>122</v>
      </c>
    </row>
    <row r="7649" spans="1:5">
      <c r="A7649" s="11">
        <v>890</v>
      </c>
      <c r="B7649" s="11">
        <v>140</v>
      </c>
      <c r="C7649" t="s">
        <v>9194</v>
      </c>
      <c r="D7649" s="11" t="s">
        <v>3278</v>
      </c>
      <c r="E7649" t="s">
        <v>149</v>
      </c>
    </row>
    <row r="7650" spans="1:5">
      <c r="A7650" s="11">
        <v>216</v>
      </c>
      <c r="B7650" s="11">
        <v>565</v>
      </c>
      <c r="C7650" t="s">
        <v>6807</v>
      </c>
      <c r="D7650" s="11" t="s">
        <v>5737</v>
      </c>
      <c r="E7650" t="s">
        <v>122</v>
      </c>
    </row>
    <row r="7651" spans="1:5">
      <c r="A7651" s="11">
        <v>140</v>
      </c>
      <c r="B7651" s="11">
        <v>783</v>
      </c>
      <c r="C7651" t="s">
        <v>6808</v>
      </c>
      <c r="D7651" s="11" t="s">
        <v>1012</v>
      </c>
      <c r="E7651" t="s">
        <v>1134</v>
      </c>
    </row>
    <row r="7652" spans="1:5">
      <c r="A7652" s="11">
        <v>1491</v>
      </c>
      <c r="B7652" s="11">
        <v>58</v>
      </c>
      <c r="C7652" t="s">
        <v>6809</v>
      </c>
      <c r="D7652" s="11" t="s">
        <v>6810</v>
      </c>
      <c r="E7652" t="s">
        <v>814</v>
      </c>
    </row>
    <row r="7653" spans="1:5">
      <c r="A7653" s="11">
        <v>1306</v>
      </c>
      <c r="B7653" s="11">
        <v>76</v>
      </c>
      <c r="C7653" t="s">
        <v>6811</v>
      </c>
      <c r="D7653" s="11" t="s">
        <v>4280</v>
      </c>
      <c r="E7653" t="s">
        <v>1115</v>
      </c>
    </row>
    <row r="7654" spans="1:5">
      <c r="A7654" s="11">
        <v>581</v>
      </c>
      <c r="B7654" s="11">
        <v>242</v>
      </c>
      <c r="C7654" t="s">
        <v>1996</v>
      </c>
      <c r="D7654" s="11" t="s">
        <v>1753</v>
      </c>
      <c r="E7654" t="s">
        <v>1079</v>
      </c>
    </row>
    <row r="7655" spans="1:5">
      <c r="A7655" s="11">
        <v>242</v>
      </c>
      <c r="B7655" s="11">
        <v>522</v>
      </c>
      <c r="C7655" t="s">
        <v>6812</v>
      </c>
      <c r="D7655" s="11" t="s">
        <v>6813</v>
      </c>
      <c r="E7655" t="s">
        <v>1115</v>
      </c>
    </row>
    <row r="7656" spans="1:5">
      <c r="A7656" s="11">
        <v>2954</v>
      </c>
      <c r="B7656" s="11">
        <v>0</v>
      </c>
      <c r="C7656" t="s">
        <v>12946</v>
      </c>
      <c r="D7656" s="11" t="s">
        <v>7543</v>
      </c>
      <c r="E7656" t="s">
        <v>128</v>
      </c>
    </row>
    <row r="7657" spans="1:5">
      <c r="A7657" s="11">
        <v>974</v>
      </c>
      <c r="B7657" s="11">
        <v>124</v>
      </c>
      <c r="C7657" t="s">
        <v>6814</v>
      </c>
      <c r="D7657" s="11" t="s">
        <v>2027</v>
      </c>
      <c r="E7657" t="s">
        <v>758</v>
      </c>
    </row>
    <row r="7658" spans="1:5">
      <c r="A7658" s="11">
        <v>2954</v>
      </c>
      <c r="B7658" s="11">
        <v>0</v>
      </c>
      <c r="C7658" t="s">
        <v>9195</v>
      </c>
      <c r="D7658" s="11" t="s">
        <v>8257</v>
      </c>
      <c r="E7658" t="s">
        <v>1849</v>
      </c>
    </row>
    <row r="7659" spans="1:5">
      <c r="A7659" s="11">
        <v>1787</v>
      </c>
      <c r="B7659" s="11">
        <v>33</v>
      </c>
      <c r="C7659" t="s">
        <v>9196</v>
      </c>
      <c r="D7659" s="11" t="s">
        <v>2018</v>
      </c>
      <c r="E7659" t="s">
        <v>141</v>
      </c>
    </row>
    <row r="7660" spans="1:5">
      <c r="A7660" s="11">
        <v>1382</v>
      </c>
      <c r="B7660" s="11">
        <v>69</v>
      </c>
      <c r="C7660" t="s">
        <v>6815</v>
      </c>
      <c r="D7660" s="11" t="s">
        <v>4341</v>
      </c>
      <c r="E7660" t="s">
        <v>123</v>
      </c>
    </row>
    <row r="7661" spans="1:5">
      <c r="A7661" s="11">
        <v>2289</v>
      </c>
      <c r="B7661" s="11">
        <v>10</v>
      </c>
      <c r="C7661" t="s">
        <v>12947</v>
      </c>
      <c r="D7661" s="11" t="s">
        <v>11736</v>
      </c>
      <c r="E7661" t="s">
        <v>2489</v>
      </c>
    </row>
    <row r="7662" spans="1:5">
      <c r="A7662" s="11">
        <v>1859</v>
      </c>
      <c r="B7662" s="11">
        <v>29</v>
      </c>
      <c r="C7662" t="s">
        <v>6816</v>
      </c>
      <c r="D7662" s="11" t="s">
        <v>5269</v>
      </c>
      <c r="E7662" t="s">
        <v>759</v>
      </c>
    </row>
    <row r="7663" spans="1:5">
      <c r="A7663" s="11">
        <v>674</v>
      </c>
      <c r="B7663" s="11">
        <v>210</v>
      </c>
      <c r="C7663" t="s">
        <v>6817</v>
      </c>
      <c r="D7663" s="11" t="s">
        <v>3165</v>
      </c>
      <c r="E7663" t="s">
        <v>3282</v>
      </c>
    </row>
    <row r="7664" spans="1:5">
      <c r="A7664" s="11">
        <v>2613</v>
      </c>
      <c r="B7664" s="11">
        <v>4</v>
      </c>
      <c r="C7664" t="s">
        <v>12948</v>
      </c>
      <c r="D7664" s="11" t="s">
        <v>10076</v>
      </c>
      <c r="E7664" t="s">
        <v>740</v>
      </c>
    </row>
    <row r="7665" spans="1:5">
      <c r="A7665" s="11">
        <v>1346</v>
      </c>
      <c r="B7665" s="11">
        <v>72</v>
      </c>
      <c r="C7665" t="s">
        <v>9197</v>
      </c>
      <c r="D7665" s="11" t="s">
        <v>1493</v>
      </c>
      <c r="E7665" t="s">
        <v>766</v>
      </c>
    </row>
    <row r="7666" spans="1:5">
      <c r="A7666" s="11">
        <v>1779</v>
      </c>
      <c r="B7666" s="11">
        <v>34</v>
      </c>
      <c r="C7666" t="s">
        <v>12949</v>
      </c>
      <c r="D7666" s="11" t="s">
        <v>12950</v>
      </c>
      <c r="E7666" t="s">
        <v>1079</v>
      </c>
    </row>
    <row r="7667" spans="1:5">
      <c r="A7667" s="11">
        <v>1336</v>
      </c>
      <c r="B7667" s="11">
        <v>73</v>
      </c>
      <c r="C7667" t="s">
        <v>6818</v>
      </c>
      <c r="D7667" s="11" t="s">
        <v>3391</v>
      </c>
      <c r="E7667" t="s">
        <v>12951</v>
      </c>
    </row>
    <row r="7668" spans="1:5">
      <c r="A7668" s="11">
        <v>1596</v>
      </c>
      <c r="B7668" s="11">
        <v>48</v>
      </c>
      <c r="C7668" t="s">
        <v>9198</v>
      </c>
      <c r="D7668" s="11" t="s">
        <v>6819</v>
      </c>
      <c r="E7668" t="s">
        <v>123</v>
      </c>
    </row>
    <row r="7669" spans="1:5">
      <c r="A7669" s="11">
        <v>1765</v>
      </c>
      <c r="B7669" s="11">
        <v>35</v>
      </c>
      <c r="C7669" t="s">
        <v>6820</v>
      </c>
      <c r="D7669" s="11" t="s">
        <v>6208</v>
      </c>
      <c r="E7669" t="s">
        <v>128</v>
      </c>
    </row>
    <row r="7670" spans="1:5">
      <c r="A7670" s="11">
        <v>2373</v>
      </c>
      <c r="B7670" s="11">
        <v>8</v>
      </c>
      <c r="C7670" t="s">
        <v>9199</v>
      </c>
      <c r="D7670" s="11" t="s">
        <v>3168</v>
      </c>
      <c r="E7670" t="s">
        <v>1467</v>
      </c>
    </row>
    <row r="7671" spans="1:5">
      <c r="A7671" s="11">
        <v>2954</v>
      </c>
      <c r="B7671" s="11">
        <v>0</v>
      </c>
      <c r="C7671" t="s">
        <v>12952</v>
      </c>
      <c r="D7671" s="11" t="s">
        <v>7541</v>
      </c>
      <c r="E7671" t="s">
        <v>740</v>
      </c>
    </row>
    <row r="7672" spans="1:5">
      <c r="A7672" s="11">
        <v>2203</v>
      </c>
      <c r="B7672" s="11">
        <v>13</v>
      </c>
      <c r="C7672" t="s">
        <v>9200</v>
      </c>
      <c r="D7672" s="11" t="s">
        <v>2820</v>
      </c>
      <c r="E7672" t="s">
        <v>150</v>
      </c>
    </row>
    <row r="7673" spans="1:5">
      <c r="A7673" s="11">
        <v>2685</v>
      </c>
      <c r="B7673" s="11">
        <v>3</v>
      </c>
      <c r="C7673" t="s">
        <v>12953</v>
      </c>
      <c r="D7673" s="11" t="s">
        <v>4103</v>
      </c>
      <c r="E7673" t="s">
        <v>2574</v>
      </c>
    </row>
    <row r="7674" spans="1:5">
      <c r="A7674" s="11">
        <v>2954</v>
      </c>
      <c r="B7674" s="11">
        <v>0</v>
      </c>
      <c r="C7674" t="s">
        <v>6821</v>
      </c>
      <c r="D7674" s="11" t="s">
        <v>2018</v>
      </c>
      <c r="E7674" t="s">
        <v>757</v>
      </c>
    </row>
    <row r="7675" spans="1:5">
      <c r="A7675" s="11">
        <v>2954</v>
      </c>
      <c r="B7675" s="11">
        <v>0</v>
      </c>
      <c r="C7675" t="s">
        <v>12954</v>
      </c>
      <c r="D7675" s="11" t="s">
        <v>2651</v>
      </c>
      <c r="E7675" t="s">
        <v>10194</v>
      </c>
    </row>
    <row r="7676" spans="1:5">
      <c r="A7676" s="11">
        <v>2954</v>
      </c>
      <c r="B7676" s="11">
        <v>0</v>
      </c>
      <c r="C7676" t="s">
        <v>12955</v>
      </c>
      <c r="D7676" s="11" t="s">
        <v>7543</v>
      </c>
      <c r="E7676" t="s">
        <v>128</v>
      </c>
    </row>
    <row r="7677" spans="1:5">
      <c r="A7677" s="11">
        <v>1411</v>
      </c>
      <c r="B7677" s="11">
        <v>66</v>
      </c>
      <c r="C7677" t="s">
        <v>6822</v>
      </c>
      <c r="D7677" s="11" t="s">
        <v>3899</v>
      </c>
      <c r="E7677" t="s">
        <v>1002</v>
      </c>
    </row>
    <row r="7678" spans="1:5">
      <c r="A7678" s="11">
        <v>2421</v>
      </c>
      <c r="B7678" s="11">
        <v>7</v>
      </c>
      <c r="C7678" t="s">
        <v>12956</v>
      </c>
      <c r="D7678" s="11" t="s">
        <v>12957</v>
      </c>
      <c r="E7678" t="s">
        <v>1115</v>
      </c>
    </row>
    <row r="7679" spans="1:5">
      <c r="A7679" s="11">
        <v>472</v>
      </c>
      <c r="B7679" s="11">
        <v>301</v>
      </c>
      <c r="C7679" t="s">
        <v>6823</v>
      </c>
      <c r="D7679" s="11" t="s">
        <v>4485</v>
      </c>
      <c r="E7679" t="s">
        <v>767</v>
      </c>
    </row>
    <row r="7680" spans="1:5">
      <c r="A7680" s="11">
        <v>2536</v>
      </c>
      <c r="B7680" s="11">
        <v>5</v>
      </c>
      <c r="C7680" t="s">
        <v>12958</v>
      </c>
      <c r="D7680" s="11" t="s">
        <v>3075</v>
      </c>
      <c r="E7680" t="s">
        <v>851</v>
      </c>
    </row>
    <row r="7681" spans="1:5">
      <c r="A7681" s="11">
        <v>2954</v>
      </c>
      <c r="B7681" s="11">
        <v>0</v>
      </c>
      <c r="C7681" t="s">
        <v>9201</v>
      </c>
      <c r="D7681" s="11" t="s">
        <v>9202</v>
      </c>
      <c r="E7681" t="s">
        <v>164</v>
      </c>
    </row>
    <row r="7682" spans="1:5">
      <c r="A7682" s="11">
        <v>325</v>
      </c>
      <c r="B7682" s="11">
        <v>433</v>
      </c>
      <c r="C7682" t="s">
        <v>1779</v>
      </c>
      <c r="D7682" s="11" t="s">
        <v>1780</v>
      </c>
      <c r="E7682" t="s">
        <v>740</v>
      </c>
    </row>
    <row r="7683" spans="1:5">
      <c r="A7683" s="11">
        <v>2954</v>
      </c>
      <c r="B7683" s="11">
        <v>0</v>
      </c>
      <c r="C7683" t="s">
        <v>12959</v>
      </c>
      <c r="D7683" s="11" t="s">
        <v>5580</v>
      </c>
      <c r="E7683" t="s">
        <v>4921</v>
      </c>
    </row>
    <row r="7684" spans="1:5">
      <c r="A7684" s="11">
        <v>4</v>
      </c>
      <c r="B7684" s="11">
        <v>1809</v>
      </c>
      <c r="C7684" t="s">
        <v>1521</v>
      </c>
      <c r="D7684" s="11" t="s">
        <v>1522</v>
      </c>
      <c r="E7684" t="s">
        <v>1811</v>
      </c>
    </row>
    <row r="7685" spans="1:5">
      <c r="A7685" s="11">
        <v>2954</v>
      </c>
      <c r="B7685" s="11">
        <v>0</v>
      </c>
      <c r="C7685" t="s">
        <v>6824</v>
      </c>
      <c r="D7685" s="11" t="s">
        <v>3906</v>
      </c>
      <c r="E7685" t="s">
        <v>128</v>
      </c>
    </row>
    <row r="7686" spans="1:5">
      <c r="A7686" s="11">
        <v>2954</v>
      </c>
      <c r="B7686" s="11">
        <v>0</v>
      </c>
      <c r="C7686" t="s">
        <v>12960</v>
      </c>
      <c r="D7686" s="11" t="s">
        <v>12961</v>
      </c>
      <c r="E7686" t="s">
        <v>175</v>
      </c>
    </row>
    <row r="7687" spans="1:5">
      <c r="A7687" s="11">
        <v>207</v>
      </c>
      <c r="B7687" s="11">
        <v>597</v>
      </c>
      <c r="C7687" t="s">
        <v>6825</v>
      </c>
      <c r="D7687" s="11" t="s">
        <v>3214</v>
      </c>
      <c r="E7687" t="s">
        <v>759</v>
      </c>
    </row>
    <row r="7688" spans="1:5">
      <c r="A7688" s="11">
        <v>573</v>
      </c>
      <c r="B7688" s="11">
        <v>247</v>
      </c>
      <c r="C7688" t="s">
        <v>6826</v>
      </c>
      <c r="D7688" s="11" t="s">
        <v>4521</v>
      </c>
      <c r="E7688" t="s">
        <v>1464</v>
      </c>
    </row>
    <row r="7689" spans="1:5">
      <c r="A7689" s="11">
        <v>2954</v>
      </c>
      <c r="B7689" s="11">
        <v>0</v>
      </c>
      <c r="C7689" t="s">
        <v>12962</v>
      </c>
      <c r="D7689" s="11" t="s">
        <v>4761</v>
      </c>
      <c r="E7689" t="s">
        <v>131</v>
      </c>
    </row>
    <row r="7690" spans="1:5">
      <c r="A7690" s="11">
        <v>262</v>
      </c>
      <c r="B7690" s="11">
        <v>500</v>
      </c>
      <c r="C7690" t="s">
        <v>6827</v>
      </c>
      <c r="D7690" s="11" t="s">
        <v>41</v>
      </c>
      <c r="E7690" t="s">
        <v>809</v>
      </c>
    </row>
    <row r="7691" spans="1:5">
      <c r="A7691" s="11">
        <v>1126</v>
      </c>
      <c r="B7691" s="11">
        <v>97</v>
      </c>
      <c r="C7691" t="s">
        <v>6829</v>
      </c>
      <c r="D7691" s="11" t="s">
        <v>5409</v>
      </c>
      <c r="E7691" t="s">
        <v>123</v>
      </c>
    </row>
    <row r="7692" spans="1:5">
      <c r="A7692" s="11">
        <v>2954</v>
      </c>
      <c r="B7692" s="11">
        <v>0</v>
      </c>
      <c r="C7692" t="s">
        <v>12963</v>
      </c>
      <c r="D7692" s="11" t="s">
        <v>5988</v>
      </c>
      <c r="E7692" t="s">
        <v>124</v>
      </c>
    </row>
    <row r="7693" spans="1:5">
      <c r="A7693" s="11">
        <v>1228</v>
      </c>
      <c r="B7693" s="11">
        <v>85</v>
      </c>
      <c r="C7693" t="s">
        <v>12964</v>
      </c>
      <c r="D7693" s="11" t="s">
        <v>5336</v>
      </c>
      <c r="E7693" t="s">
        <v>130</v>
      </c>
    </row>
    <row r="7694" spans="1:5">
      <c r="A7694" s="11">
        <v>2685</v>
      </c>
      <c r="B7694" s="11">
        <v>3</v>
      </c>
      <c r="C7694" t="s">
        <v>12965</v>
      </c>
      <c r="D7694" s="11" t="s">
        <v>2510</v>
      </c>
      <c r="E7694" t="s">
        <v>130</v>
      </c>
    </row>
    <row r="7695" spans="1:5">
      <c r="A7695" s="11">
        <v>1098</v>
      </c>
      <c r="B7695" s="11">
        <v>102</v>
      </c>
      <c r="C7695" t="s">
        <v>9203</v>
      </c>
      <c r="D7695" s="11" t="s">
        <v>2118</v>
      </c>
      <c r="E7695" t="s">
        <v>122</v>
      </c>
    </row>
    <row r="7696" spans="1:5">
      <c r="A7696" s="11">
        <v>2753</v>
      </c>
      <c r="B7696" s="11">
        <v>2</v>
      </c>
      <c r="C7696" t="s">
        <v>12966</v>
      </c>
      <c r="D7696" s="11" t="s">
        <v>9380</v>
      </c>
      <c r="E7696" t="s">
        <v>1077</v>
      </c>
    </row>
    <row r="7697" spans="1:5">
      <c r="A7697" s="11">
        <v>878</v>
      </c>
      <c r="B7697" s="11">
        <v>143</v>
      </c>
      <c r="C7697" t="s">
        <v>6830</v>
      </c>
      <c r="D7697" s="11" t="s">
        <v>2505</v>
      </c>
      <c r="E7697" t="s">
        <v>162</v>
      </c>
    </row>
    <row r="7698" spans="1:5">
      <c r="A7698" s="11">
        <v>2172</v>
      </c>
      <c r="B7698" s="11">
        <v>14</v>
      </c>
      <c r="C7698" t="s">
        <v>12967</v>
      </c>
      <c r="D7698" s="11" t="s">
        <v>3963</v>
      </c>
      <c r="E7698" t="s">
        <v>149</v>
      </c>
    </row>
    <row r="7699" spans="1:5">
      <c r="A7699" s="11">
        <v>1078</v>
      </c>
      <c r="B7699" s="11">
        <v>105</v>
      </c>
      <c r="C7699" t="s">
        <v>12968</v>
      </c>
      <c r="D7699" s="11" t="s">
        <v>4936</v>
      </c>
      <c r="E7699" t="s">
        <v>152</v>
      </c>
    </row>
    <row r="7700" spans="1:5">
      <c r="A7700" s="11">
        <v>2954</v>
      </c>
      <c r="B7700" s="11">
        <v>0</v>
      </c>
      <c r="C7700" t="s">
        <v>12969</v>
      </c>
      <c r="D7700" s="11" t="s">
        <v>12970</v>
      </c>
      <c r="E7700" t="s">
        <v>10022</v>
      </c>
    </row>
    <row r="7701" spans="1:5">
      <c r="A7701" s="11">
        <v>179</v>
      </c>
      <c r="B7701" s="11">
        <v>662</v>
      </c>
      <c r="C7701" t="s">
        <v>6831</v>
      </c>
      <c r="D7701" s="11" t="s">
        <v>4697</v>
      </c>
      <c r="E7701" t="s">
        <v>1183</v>
      </c>
    </row>
    <row r="7702" spans="1:5">
      <c r="A7702" s="11">
        <v>756</v>
      </c>
      <c r="B7702" s="11">
        <v>178</v>
      </c>
      <c r="C7702" t="s">
        <v>1971</v>
      </c>
      <c r="D7702" s="11" t="s">
        <v>7894</v>
      </c>
      <c r="E7702" t="s">
        <v>268</v>
      </c>
    </row>
    <row r="7703" spans="1:5">
      <c r="A7703" s="11">
        <v>2954</v>
      </c>
      <c r="B7703" s="11">
        <v>0</v>
      </c>
      <c r="C7703" t="s">
        <v>9204</v>
      </c>
      <c r="D7703" s="11" t="s">
        <v>7248</v>
      </c>
      <c r="E7703" t="s">
        <v>1000</v>
      </c>
    </row>
    <row r="7704" spans="1:5">
      <c r="A7704" s="11">
        <v>787</v>
      </c>
      <c r="B7704" s="11">
        <v>167</v>
      </c>
      <c r="C7704" t="s">
        <v>6832</v>
      </c>
      <c r="D7704" s="11" t="s">
        <v>1273</v>
      </c>
      <c r="E7704" t="s">
        <v>997</v>
      </c>
    </row>
    <row r="7705" spans="1:5">
      <c r="A7705" s="11">
        <v>2954</v>
      </c>
      <c r="B7705" s="11">
        <v>0</v>
      </c>
      <c r="C7705" t="s">
        <v>6833</v>
      </c>
      <c r="D7705" s="11" t="s">
        <v>6834</v>
      </c>
      <c r="E7705" t="s">
        <v>124</v>
      </c>
    </row>
    <row r="7706" spans="1:5">
      <c r="A7706" s="11">
        <v>2954</v>
      </c>
      <c r="B7706" s="11">
        <v>0</v>
      </c>
      <c r="C7706" t="s">
        <v>6835</v>
      </c>
      <c r="D7706" s="11" t="s">
        <v>6836</v>
      </c>
      <c r="E7706" t="s">
        <v>2863</v>
      </c>
    </row>
    <row r="7707" spans="1:5">
      <c r="A7707" s="11">
        <v>2954</v>
      </c>
      <c r="B7707" s="11">
        <v>0</v>
      </c>
      <c r="C7707" t="s">
        <v>12971</v>
      </c>
      <c r="D7707" s="11" t="s">
        <v>9775</v>
      </c>
      <c r="E7707" t="s">
        <v>7923</v>
      </c>
    </row>
    <row r="7708" spans="1:5">
      <c r="A7708" s="11">
        <v>2954</v>
      </c>
      <c r="B7708" s="11">
        <v>0</v>
      </c>
      <c r="C7708" t="s">
        <v>6837</v>
      </c>
      <c r="D7708" s="11" t="s">
        <v>4361</v>
      </c>
      <c r="E7708" t="s">
        <v>123</v>
      </c>
    </row>
    <row r="7709" spans="1:5">
      <c r="A7709" s="11">
        <v>1133</v>
      </c>
      <c r="B7709" s="11">
        <v>96</v>
      </c>
      <c r="C7709" t="s">
        <v>6838</v>
      </c>
      <c r="D7709" s="11" t="s">
        <v>1671</v>
      </c>
      <c r="E7709" t="s">
        <v>1067</v>
      </c>
    </row>
    <row r="7710" spans="1:5">
      <c r="A7710" s="11">
        <v>500</v>
      </c>
      <c r="B7710" s="11">
        <v>287</v>
      </c>
      <c r="C7710" t="s">
        <v>6839</v>
      </c>
      <c r="D7710" s="11" t="s">
        <v>2550</v>
      </c>
      <c r="E7710" t="s">
        <v>122</v>
      </c>
    </row>
    <row r="7711" spans="1:5">
      <c r="A7711" s="11">
        <v>2954</v>
      </c>
      <c r="B7711" s="11">
        <v>0</v>
      </c>
      <c r="C7711" t="s">
        <v>9205</v>
      </c>
      <c r="D7711" s="11" t="s">
        <v>8067</v>
      </c>
      <c r="E7711" t="s">
        <v>122</v>
      </c>
    </row>
    <row r="7712" spans="1:5">
      <c r="A7712" s="11">
        <v>2954</v>
      </c>
      <c r="B7712" s="11">
        <v>0</v>
      </c>
      <c r="C7712" t="s">
        <v>9206</v>
      </c>
      <c r="D7712" s="11" t="s">
        <v>4397</v>
      </c>
      <c r="E7712" t="s">
        <v>1107</v>
      </c>
    </row>
    <row r="7713" spans="1:5">
      <c r="A7713" s="11">
        <v>2954</v>
      </c>
      <c r="B7713" s="11">
        <v>0</v>
      </c>
      <c r="C7713" t="s">
        <v>12972</v>
      </c>
      <c r="D7713" s="11" t="s">
        <v>10130</v>
      </c>
      <c r="E7713" t="s">
        <v>814</v>
      </c>
    </row>
    <row r="7714" spans="1:5">
      <c r="A7714" s="11">
        <v>2203</v>
      </c>
      <c r="B7714" s="11">
        <v>13</v>
      </c>
      <c r="C7714" t="s">
        <v>9207</v>
      </c>
      <c r="D7714" s="11" t="s">
        <v>7587</v>
      </c>
      <c r="E7714" t="s">
        <v>138</v>
      </c>
    </row>
    <row r="7715" spans="1:5">
      <c r="A7715" s="11">
        <v>1187</v>
      </c>
      <c r="B7715" s="11">
        <v>90</v>
      </c>
      <c r="C7715" t="s">
        <v>6840</v>
      </c>
      <c r="D7715" s="11" t="s">
        <v>4091</v>
      </c>
      <c r="E7715" t="s">
        <v>1131</v>
      </c>
    </row>
    <row r="7716" spans="1:5">
      <c r="A7716" s="11">
        <v>2421</v>
      </c>
      <c r="B7716" s="11">
        <v>7</v>
      </c>
      <c r="C7716" t="s">
        <v>12973</v>
      </c>
      <c r="D7716" s="11" t="s">
        <v>11776</v>
      </c>
      <c r="E7716" t="s">
        <v>412</v>
      </c>
    </row>
    <row r="7717" spans="1:5">
      <c r="A7717" s="11">
        <v>670</v>
      </c>
      <c r="B7717" s="11">
        <v>212</v>
      </c>
      <c r="C7717" t="s">
        <v>6841</v>
      </c>
      <c r="D7717" s="11" t="s">
        <v>5059</v>
      </c>
      <c r="E7717" t="s">
        <v>149</v>
      </c>
    </row>
    <row r="7718" spans="1:5">
      <c r="A7718" s="11">
        <v>307</v>
      </c>
      <c r="B7718" s="11">
        <v>452</v>
      </c>
      <c r="C7718" t="s">
        <v>1523</v>
      </c>
      <c r="D7718" s="11" t="s">
        <v>378</v>
      </c>
      <c r="E7718" t="s">
        <v>983</v>
      </c>
    </row>
    <row r="7719" spans="1:5">
      <c r="A7719" s="11">
        <v>131</v>
      </c>
      <c r="B7719" s="11">
        <v>826</v>
      </c>
      <c r="C7719" t="s">
        <v>6842</v>
      </c>
      <c r="D7719" s="11" t="s">
        <v>4208</v>
      </c>
      <c r="E7719" t="s">
        <v>133</v>
      </c>
    </row>
    <row r="7720" spans="1:5">
      <c r="A7720" s="11">
        <v>480</v>
      </c>
      <c r="B7720" s="11">
        <v>294</v>
      </c>
      <c r="C7720" t="s">
        <v>6843</v>
      </c>
      <c r="D7720" s="11" t="s">
        <v>2327</v>
      </c>
      <c r="E7720" t="s">
        <v>128</v>
      </c>
    </row>
    <row r="7721" spans="1:5">
      <c r="A7721" s="11">
        <v>2536</v>
      </c>
      <c r="B7721" s="11">
        <v>5</v>
      </c>
      <c r="C7721" t="s">
        <v>12974</v>
      </c>
      <c r="D7721" s="11" t="s">
        <v>11869</v>
      </c>
      <c r="E7721" t="s">
        <v>128</v>
      </c>
    </row>
    <row r="7722" spans="1:5">
      <c r="A7722" s="11">
        <v>162</v>
      </c>
      <c r="B7722" s="11">
        <v>701</v>
      </c>
      <c r="C7722" t="s">
        <v>6844</v>
      </c>
      <c r="D7722" s="11" t="s">
        <v>6845</v>
      </c>
      <c r="E7722" t="s">
        <v>128</v>
      </c>
    </row>
    <row r="7723" spans="1:5">
      <c r="A7723" s="11">
        <v>2954</v>
      </c>
      <c r="B7723" s="11">
        <v>0</v>
      </c>
      <c r="C7723" t="s">
        <v>9208</v>
      </c>
      <c r="D7723" s="11" t="s">
        <v>5152</v>
      </c>
      <c r="E7723" t="s">
        <v>176</v>
      </c>
    </row>
    <row r="7724" spans="1:5">
      <c r="A7724" s="11">
        <v>2954</v>
      </c>
      <c r="B7724" s="11">
        <v>0</v>
      </c>
      <c r="C7724" t="s">
        <v>9209</v>
      </c>
      <c r="D7724" s="11" t="s">
        <v>2478</v>
      </c>
      <c r="E7724" t="s">
        <v>1276</v>
      </c>
    </row>
    <row r="7725" spans="1:5">
      <c r="A7725" s="11">
        <v>1207</v>
      </c>
      <c r="B7725" s="11">
        <v>88</v>
      </c>
      <c r="C7725" t="s">
        <v>6846</v>
      </c>
      <c r="D7725" s="11" t="s">
        <v>6847</v>
      </c>
      <c r="E7725" t="s">
        <v>1172</v>
      </c>
    </row>
    <row r="7726" spans="1:5">
      <c r="A7726" s="11">
        <v>771</v>
      </c>
      <c r="B7726" s="11">
        <v>174</v>
      </c>
      <c r="C7726" t="s">
        <v>6848</v>
      </c>
      <c r="D7726" s="11" t="s">
        <v>3666</v>
      </c>
      <c r="E7726" t="s">
        <v>1172</v>
      </c>
    </row>
    <row r="7727" spans="1:5">
      <c r="A7727" s="11">
        <v>797</v>
      </c>
      <c r="B7727" s="11">
        <v>164</v>
      </c>
      <c r="C7727" t="s">
        <v>6849</v>
      </c>
      <c r="D7727" s="11" t="s">
        <v>6850</v>
      </c>
      <c r="E7727" t="s">
        <v>750</v>
      </c>
    </row>
    <row r="7728" spans="1:5">
      <c r="A7728" s="11">
        <v>2753</v>
      </c>
      <c r="B7728" s="11">
        <v>2</v>
      </c>
      <c r="C7728" t="s">
        <v>12975</v>
      </c>
      <c r="D7728" s="11" t="s">
        <v>4900</v>
      </c>
      <c r="E7728" t="s">
        <v>139</v>
      </c>
    </row>
    <row r="7729" spans="1:5">
      <c r="A7729" s="11">
        <v>2067</v>
      </c>
      <c r="B7729" s="11">
        <v>18</v>
      </c>
      <c r="C7729" t="s">
        <v>12976</v>
      </c>
      <c r="D7729" s="11" t="s">
        <v>12977</v>
      </c>
      <c r="E7729" t="s">
        <v>139</v>
      </c>
    </row>
    <row r="7730" spans="1:5">
      <c r="A7730" s="11">
        <v>2172</v>
      </c>
      <c r="B7730" s="11">
        <v>14</v>
      </c>
      <c r="C7730" t="s">
        <v>6851</v>
      </c>
      <c r="D7730" s="11" t="s">
        <v>4406</v>
      </c>
      <c r="E7730" t="s">
        <v>1134</v>
      </c>
    </row>
    <row r="7731" spans="1:5">
      <c r="A7731" s="11">
        <v>1346</v>
      </c>
      <c r="B7731" s="11">
        <v>72</v>
      </c>
      <c r="C7731" t="s">
        <v>6852</v>
      </c>
      <c r="D7731" s="11" t="s">
        <v>3326</v>
      </c>
      <c r="E7731" t="s">
        <v>1134</v>
      </c>
    </row>
    <row r="7732" spans="1:5">
      <c r="A7732" s="11">
        <v>2067</v>
      </c>
      <c r="B7732" s="11">
        <v>18</v>
      </c>
      <c r="C7732" t="s">
        <v>12978</v>
      </c>
      <c r="D7732" s="11" t="s">
        <v>12979</v>
      </c>
      <c r="E7732" t="s">
        <v>123</v>
      </c>
    </row>
    <row r="7733" spans="1:5">
      <c r="A7733" s="11">
        <v>1194</v>
      </c>
      <c r="B7733" s="11">
        <v>89</v>
      </c>
      <c r="C7733" t="s">
        <v>12980</v>
      </c>
      <c r="D7733" s="11" t="s">
        <v>1313</v>
      </c>
      <c r="E7733" t="s">
        <v>770</v>
      </c>
    </row>
    <row r="7734" spans="1:5">
      <c r="A7734" s="11">
        <v>2318</v>
      </c>
      <c r="B7734" s="11">
        <v>9</v>
      </c>
      <c r="C7734" t="s">
        <v>9210</v>
      </c>
      <c r="D7734" s="11" t="s">
        <v>9211</v>
      </c>
      <c r="E7734" t="s">
        <v>222</v>
      </c>
    </row>
    <row r="7735" spans="1:5">
      <c r="A7735" s="11">
        <v>448</v>
      </c>
      <c r="B7735" s="11">
        <v>316</v>
      </c>
      <c r="C7735" t="s">
        <v>6853</v>
      </c>
      <c r="D7735" s="11" t="s">
        <v>4478</v>
      </c>
      <c r="E7735" t="s">
        <v>138</v>
      </c>
    </row>
    <row r="7736" spans="1:5">
      <c r="A7736" s="11">
        <v>2954</v>
      </c>
      <c r="B7736" s="11">
        <v>0</v>
      </c>
      <c r="C7736" t="s">
        <v>12981</v>
      </c>
      <c r="D7736" s="11" t="s">
        <v>2064</v>
      </c>
      <c r="E7736" t="s">
        <v>9589</v>
      </c>
    </row>
    <row r="7737" spans="1:5">
      <c r="A7737" s="11">
        <v>1391</v>
      </c>
      <c r="B7737" s="11">
        <v>68</v>
      </c>
      <c r="C7737" t="s">
        <v>419</v>
      </c>
      <c r="D7737" s="11" t="s">
        <v>5192</v>
      </c>
      <c r="E7737" t="s">
        <v>164</v>
      </c>
    </row>
    <row r="7738" spans="1:5">
      <c r="A7738" s="11">
        <v>2028</v>
      </c>
      <c r="B7738" s="11">
        <v>20</v>
      </c>
      <c r="C7738" t="s">
        <v>9212</v>
      </c>
      <c r="D7738" s="11" t="s">
        <v>3767</v>
      </c>
      <c r="E7738" t="s">
        <v>3731</v>
      </c>
    </row>
    <row r="7739" spans="1:5">
      <c r="A7739" s="11">
        <v>1927</v>
      </c>
      <c r="B7739" s="11">
        <v>25</v>
      </c>
      <c r="C7739" t="s">
        <v>12982</v>
      </c>
      <c r="D7739" s="11" t="s">
        <v>12983</v>
      </c>
      <c r="E7739" t="s">
        <v>128</v>
      </c>
    </row>
    <row r="7740" spans="1:5">
      <c r="A7740" s="11">
        <v>1391</v>
      </c>
      <c r="B7740" s="11">
        <v>68</v>
      </c>
      <c r="C7740" t="s">
        <v>9213</v>
      </c>
      <c r="D7740" s="11" t="s">
        <v>4189</v>
      </c>
      <c r="E7740" t="s">
        <v>122</v>
      </c>
    </row>
    <row r="7741" spans="1:5">
      <c r="A7741" s="11">
        <v>330</v>
      </c>
      <c r="B7741" s="11">
        <v>426</v>
      </c>
      <c r="C7741" t="s">
        <v>1783</v>
      </c>
      <c r="D7741" s="11" t="s">
        <v>1784</v>
      </c>
      <c r="E7741" t="s">
        <v>128</v>
      </c>
    </row>
    <row r="7742" spans="1:5">
      <c r="A7742" s="11">
        <v>996</v>
      </c>
      <c r="B7742" s="11">
        <v>119</v>
      </c>
      <c r="C7742" t="s">
        <v>6855</v>
      </c>
      <c r="D7742" s="11" t="s">
        <v>5208</v>
      </c>
      <c r="E7742" t="s">
        <v>204</v>
      </c>
    </row>
    <row r="7743" spans="1:5">
      <c r="A7743" s="11">
        <v>1913</v>
      </c>
      <c r="B7743" s="11">
        <v>26</v>
      </c>
      <c r="C7743" t="s">
        <v>12984</v>
      </c>
      <c r="D7743" s="11" t="s">
        <v>2349</v>
      </c>
      <c r="E7743" t="s">
        <v>758</v>
      </c>
    </row>
    <row r="7744" spans="1:5">
      <c r="A7744" s="11">
        <v>1336</v>
      </c>
      <c r="B7744" s="11">
        <v>73</v>
      </c>
      <c r="C7744" t="s">
        <v>6856</v>
      </c>
      <c r="D7744" s="11" t="s">
        <v>4444</v>
      </c>
      <c r="E7744" t="s">
        <v>147</v>
      </c>
    </row>
    <row r="7745" spans="1:5">
      <c r="A7745" s="11">
        <v>541</v>
      </c>
      <c r="B7745" s="11">
        <v>262</v>
      </c>
      <c r="C7745" t="s">
        <v>12985</v>
      </c>
      <c r="D7745" s="11" t="s">
        <v>1335</v>
      </c>
      <c r="E7745" t="s">
        <v>138</v>
      </c>
    </row>
    <row r="7746" spans="1:5">
      <c r="A7746" s="11">
        <v>2954</v>
      </c>
      <c r="B7746" s="11">
        <v>0</v>
      </c>
      <c r="C7746" t="s">
        <v>12986</v>
      </c>
      <c r="D7746" s="11" t="s">
        <v>10076</v>
      </c>
      <c r="E7746" t="s">
        <v>1183</v>
      </c>
    </row>
    <row r="7747" spans="1:5">
      <c r="A7747" s="11">
        <v>665</v>
      </c>
      <c r="B7747" s="11">
        <v>214</v>
      </c>
      <c r="C7747" t="s">
        <v>6857</v>
      </c>
      <c r="D7747" s="11" t="s">
        <v>4570</v>
      </c>
      <c r="E7747" t="s">
        <v>996</v>
      </c>
    </row>
    <row r="7748" spans="1:5">
      <c r="A7748" s="11">
        <v>2203</v>
      </c>
      <c r="B7748" s="11">
        <v>13</v>
      </c>
      <c r="C7748" t="s">
        <v>9214</v>
      </c>
      <c r="D7748" s="11" t="s">
        <v>5255</v>
      </c>
      <c r="E7748" t="s">
        <v>150</v>
      </c>
    </row>
    <row r="7749" spans="1:5">
      <c r="A7749" s="11">
        <v>2954</v>
      </c>
      <c r="B7749" s="11">
        <v>0</v>
      </c>
      <c r="C7749" t="s">
        <v>12987</v>
      </c>
      <c r="D7749" s="11" t="s">
        <v>8451</v>
      </c>
      <c r="E7749" t="s">
        <v>1001</v>
      </c>
    </row>
    <row r="7750" spans="1:5">
      <c r="A7750" s="11">
        <v>1053</v>
      </c>
      <c r="B7750" s="11">
        <v>109</v>
      </c>
      <c r="C7750" t="s">
        <v>9215</v>
      </c>
      <c r="D7750" s="11" t="s">
        <v>9127</v>
      </c>
      <c r="E7750" t="s">
        <v>993</v>
      </c>
    </row>
    <row r="7751" spans="1:5">
      <c r="A7751" s="11">
        <v>2121</v>
      </c>
      <c r="B7751" s="11">
        <v>16</v>
      </c>
      <c r="C7751" t="s">
        <v>6858</v>
      </c>
      <c r="D7751" s="11" t="s">
        <v>2747</v>
      </c>
      <c r="E7751" t="s">
        <v>162</v>
      </c>
    </row>
    <row r="7752" spans="1:5">
      <c r="A7752" s="11">
        <v>2121</v>
      </c>
      <c r="B7752" s="11">
        <v>16</v>
      </c>
      <c r="C7752" t="s">
        <v>9216</v>
      </c>
      <c r="D7752" s="11" t="s">
        <v>7519</v>
      </c>
      <c r="E7752" t="s">
        <v>740</v>
      </c>
    </row>
    <row r="7753" spans="1:5">
      <c r="A7753" s="11">
        <v>747</v>
      </c>
      <c r="B7753" s="11">
        <v>182</v>
      </c>
      <c r="C7753" t="s">
        <v>6859</v>
      </c>
      <c r="D7753" s="11" t="s">
        <v>2114</v>
      </c>
      <c r="E7753" t="s">
        <v>128</v>
      </c>
    </row>
    <row r="7754" spans="1:5">
      <c r="A7754" s="11">
        <v>2954</v>
      </c>
      <c r="B7754" s="11">
        <v>0</v>
      </c>
      <c r="C7754" t="s">
        <v>12988</v>
      </c>
      <c r="D7754" s="11" t="s">
        <v>3563</v>
      </c>
      <c r="E7754" t="s">
        <v>2521</v>
      </c>
    </row>
    <row r="7755" spans="1:5">
      <c r="A7755" s="11">
        <v>2685</v>
      </c>
      <c r="B7755" s="11">
        <v>3</v>
      </c>
      <c r="C7755" t="s">
        <v>6860</v>
      </c>
      <c r="D7755" s="11" t="s">
        <v>2429</v>
      </c>
      <c r="E7755" t="s">
        <v>138</v>
      </c>
    </row>
    <row r="7756" spans="1:5">
      <c r="A7756" s="11">
        <v>1023</v>
      </c>
      <c r="B7756" s="11">
        <v>114</v>
      </c>
      <c r="C7756" t="s">
        <v>12989</v>
      </c>
      <c r="D7756" s="11" t="s">
        <v>3359</v>
      </c>
      <c r="E7756" t="s">
        <v>741</v>
      </c>
    </row>
    <row r="7757" spans="1:5">
      <c r="A7757" s="11">
        <v>1276</v>
      </c>
      <c r="B7757" s="11">
        <v>79</v>
      </c>
      <c r="C7757" t="s">
        <v>6861</v>
      </c>
      <c r="D7757" s="11" t="s">
        <v>2655</v>
      </c>
      <c r="E7757" t="s">
        <v>1880</v>
      </c>
    </row>
    <row r="7758" spans="1:5">
      <c r="A7758" s="11">
        <v>1510</v>
      </c>
      <c r="B7758" s="11">
        <v>56</v>
      </c>
      <c r="C7758" t="s">
        <v>6862</v>
      </c>
      <c r="D7758" s="11" t="s">
        <v>6863</v>
      </c>
      <c r="E7758" t="s">
        <v>162</v>
      </c>
    </row>
    <row r="7759" spans="1:5">
      <c r="A7759" s="11">
        <v>2613</v>
      </c>
      <c r="B7759" s="11">
        <v>4</v>
      </c>
      <c r="C7759" t="s">
        <v>9217</v>
      </c>
      <c r="D7759" s="11" t="s">
        <v>8938</v>
      </c>
      <c r="E7759" t="s">
        <v>769</v>
      </c>
    </row>
    <row r="7760" spans="1:5">
      <c r="A7760" s="11">
        <v>2954</v>
      </c>
      <c r="B7760" s="11">
        <v>0</v>
      </c>
      <c r="C7760" t="s">
        <v>9218</v>
      </c>
      <c r="D7760" s="11" t="s">
        <v>8200</v>
      </c>
      <c r="E7760" t="s">
        <v>128</v>
      </c>
    </row>
    <row r="7761" spans="1:5">
      <c r="A7761" s="11">
        <v>2236</v>
      </c>
      <c r="B7761" s="11">
        <v>12</v>
      </c>
      <c r="C7761" t="s">
        <v>12990</v>
      </c>
      <c r="D7761" s="11" t="s">
        <v>5810</v>
      </c>
      <c r="E7761" t="s">
        <v>164</v>
      </c>
    </row>
    <row r="7762" spans="1:5">
      <c r="A7762" s="11">
        <v>2318</v>
      </c>
      <c r="B7762" s="11">
        <v>9</v>
      </c>
      <c r="C7762" t="s">
        <v>9219</v>
      </c>
      <c r="D7762" s="11" t="s">
        <v>6866</v>
      </c>
      <c r="E7762" t="s">
        <v>565</v>
      </c>
    </row>
    <row r="7763" spans="1:5">
      <c r="A7763" s="11">
        <v>988</v>
      </c>
      <c r="B7763" s="11">
        <v>121</v>
      </c>
      <c r="C7763" t="s">
        <v>6864</v>
      </c>
      <c r="D7763" s="11" t="s">
        <v>9220</v>
      </c>
      <c r="E7763" t="s">
        <v>2312</v>
      </c>
    </row>
    <row r="7764" spans="1:5">
      <c r="A7764" s="11">
        <v>729</v>
      </c>
      <c r="B7764" s="11">
        <v>188</v>
      </c>
      <c r="C7764" t="s">
        <v>6865</v>
      </c>
      <c r="D7764" s="11" t="s">
        <v>6198</v>
      </c>
      <c r="E7764" t="s">
        <v>133</v>
      </c>
    </row>
    <row r="7765" spans="1:5">
      <c r="A7765" s="11">
        <v>2954</v>
      </c>
      <c r="B7765" s="11">
        <v>0</v>
      </c>
      <c r="C7765" t="s">
        <v>6865</v>
      </c>
      <c r="D7765" s="11" t="s">
        <v>5824</v>
      </c>
      <c r="E7765" t="s">
        <v>766</v>
      </c>
    </row>
    <row r="7766" spans="1:5">
      <c r="A7766" s="11">
        <v>2954</v>
      </c>
      <c r="B7766" s="11">
        <v>0</v>
      </c>
      <c r="C7766" t="s">
        <v>12991</v>
      </c>
      <c r="D7766" s="11" t="s">
        <v>6094</v>
      </c>
      <c r="E7766" t="s">
        <v>4199</v>
      </c>
    </row>
    <row r="7767" spans="1:5">
      <c r="A7767" s="11">
        <v>2094</v>
      </c>
      <c r="B7767" s="11">
        <v>17</v>
      </c>
      <c r="C7767" t="s">
        <v>12992</v>
      </c>
      <c r="D7767" s="11" t="s">
        <v>3680</v>
      </c>
      <c r="E7767" t="s">
        <v>130</v>
      </c>
    </row>
    <row r="7768" spans="1:5">
      <c r="A7768" s="11">
        <v>2954</v>
      </c>
      <c r="B7768" s="11">
        <v>0</v>
      </c>
      <c r="C7768" t="s">
        <v>12993</v>
      </c>
      <c r="D7768" s="11" t="s">
        <v>12994</v>
      </c>
      <c r="E7768" t="s">
        <v>752</v>
      </c>
    </row>
    <row r="7769" spans="1:5">
      <c r="A7769" s="11">
        <v>2613</v>
      </c>
      <c r="B7769" s="11">
        <v>4</v>
      </c>
      <c r="C7769" t="s">
        <v>9221</v>
      </c>
      <c r="D7769" s="11" t="s">
        <v>5876</v>
      </c>
      <c r="E7769" t="s">
        <v>1066</v>
      </c>
    </row>
    <row r="7770" spans="1:5">
      <c r="A7770" s="11">
        <v>2954</v>
      </c>
      <c r="B7770" s="11">
        <v>0</v>
      </c>
      <c r="C7770" t="s">
        <v>9222</v>
      </c>
      <c r="D7770" s="11" t="s">
        <v>2842</v>
      </c>
      <c r="E7770" t="s">
        <v>149</v>
      </c>
    </row>
    <row r="7771" spans="1:5">
      <c r="A7771" s="11">
        <v>2472</v>
      </c>
      <c r="B7771" s="11">
        <v>6</v>
      </c>
      <c r="C7771" t="s">
        <v>9223</v>
      </c>
      <c r="D7771" s="11" t="s">
        <v>3448</v>
      </c>
      <c r="E7771" t="s">
        <v>1242</v>
      </c>
    </row>
    <row r="7772" spans="1:5">
      <c r="A7772" s="11">
        <v>1104</v>
      </c>
      <c r="B7772" s="11">
        <v>101</v>
      </c>
      <c r="C7772" t="s">
        <v>6867</v>
      </c>
      <c r="D7772" s="11" t="s">
        <v>3367</v>
      </c>
      <c r="E7772" t="s">
        <v>2835</v>
      </c>
    </row>
    <row r="7773" spans="1:5">
      <c r="A7773" s="11">
        <v>2172</v>
      </c>
      <c r="B7773" s="11">
        <v>14</v>
      </c>
      <c r="C7773" t="s">
        <v>9224</v>
      </c>
      <c r="D7773" s="11" t="s">
        <v>4622</v>
      </c>
      <c r="E7773" t="s">
        <v>1653</v>
      </c>
    </row>
    <row r="7774" spans="1:5">
      <c r="A7774" s="11">
        <v>1828</v>
      </c>
      <c r="B7774" s="11">
        <v>31</v>
      </c>
      <c r="C7774" t="s">
        <v>9225</v>
      </c>
      <c r="D7774" s="11" t="s">
        <v>6866</v>
      </c>
      <c r="E7774" t="s">
        <v>130</v>
      </c>
    </row>
    <row r="7775" spans="1:5">
      <c r="A7775" s="11">
        <v>2753</v>
      </c>
      <c r="B7775" s="11">
        <v>2</v>
      </c>
      <c r="C7775" t="s">
        <v>9225</v>
      </c>
      <c r="D7775" s="11" t="s">
        <v>5075</v>
      </c>
      <c r="E7775" t="s">
        <v>1079</v>
      </c>
    </row>
    <row r="7776" spans="1:5">
      <c r="A7776" s="11">
        <v>2856</v>
      </c>
      <c r="B7776" s="11">
        <v>1</v>
      </c>
      <c r="C7776" t="s">
        <v>9225</v>
      </c>
      <c r="D7776" s="11" t="s">
        <v>8502</v>
      </c>
      <c r="E7776" t="s">
        <v>740</v>
      </c>
    </row>
    <row r="7777" spans="1:5">
      <c r="A7777" s="11">
        <v>2954</v>
      </c>
      <c r="B7777" s="11">
        <v>0</v>
      </c>
      <c r="C7777" t="s">
        <v>9226</v>
      </c>
      <c r="D7777" s="11" t="s">
        <v>4361</v>
      </c>
      <c r="E7777" t="s">
        <v>8229</v>
      </c>
    </row>
    <row r="7778" spans="1:5">
      <c r="A7778" s="11">
        <v>2954</v>
      </c>
      <c r="B7778" s="11">
        <v>0</v>
      </c>
      <c r="C7778" t="s">
        <v>12995</v>
      </c>
      <c r="D7778" s="11" t="s">
        <v>2593</v>
      </c>
      <c r="E7778" t="s">
        <v>754</v>
      </c>
    </row>
    <row r="7779" spans="1:5">
      <c r="A7779" s="11">
        <v>2954</v>
      </c>
      <c r="B7779" s="11">
        <v>0</v>
      </c>
      <c r="C7779" t="s">
        <v>9227</v>
      </c>
      <c r="D7779" s="11" t="s">
        <v>4071</v>
      </c>
      <c r="E7779" t="s">
        <v>130</v>
      </c>
    </row>
    <row r="7780" spans="1:5">
      <c r="A7780" s="11">
        <v>346</v>
      </c>
      <c r="B7780" s="11">
        <v>407</v>
      </c>
      <c r="C7780" t="s">
        <v>6868</v>
      </c>
      <c r="D7780" s="11" t="s">
        <v>4273</v>
      </c>
      <c r="E7780" t="s">
        <v>138</v>
      </c>
    </row>
    <row r="7781" spans="1:5">
      <c r="A7781" s="11">
        <v>2856</v>
      </c>
      <c r="B7781" s="11">
        <v>1</v>
      </c>
      <c r="C7781" t="s">
        <v>12996</v>
      </c>
      <c r="D7781" s="11" t="s">
        <v>2484</v>
      </c>
      <c r="E7781" t="s">
        <v>759</v>
      </c>
    </row>
    <row r="7782" spans="1:5">
      <c r="A7782" s="11">
        <v>506</v>
      </c>
      <c r="B7782" s="11">
        <v>284</v>
      </c>
      <c r="C7782" t="s">
        <v>6869</v>
      </c>
      <c r="D7782" s="11" t="s">
        <v>5696</v>
      </c>
      <c r="E7782" t="s">
        <v>149</v>
      </c>
    </row>
    <row r="7783" spans="1:5">
      <c r="A7783" s="11">
        <v>1187</v>
      </c>
      <c r="B7783" s="11">
        <v>90</v>
      </c>
      <c r="C7783" t="s">
        <v>1525</v>
      </c>
      <c r="D7783" s="11" t="s">
        <v>5050</v>
      </c>
      <c r="E7783" t="s">
        <v>724</v>
      </c>
    </row>
    <row r="7784" spans="1:5">
      <c r="A7784" s="11">
        <v>2236</v>
      </c>
      <c r="B7784" s="11">
        <v>12</v>
      </c>
      <c r="C7784" t="s">
        <v>1525</v>
      </c>
      <c r="D7784" s="11" t="s">
        <v>4545</v>
      </c>
      <c r="E7784" t="s">
        <v>1079</v>
      </c>
    </row>
    <row r="7785" spans="1:5">
      <c r="A7785" s="11">
        <v>2954</v>
      </c>
      <c r="B7785" s="11">
        <v>0</v>
      </c>
      <c r="C7785" t="s">
        <v>1525</v>
      </c>
      <c r="D7785" s="11" t="s">
        <v>7856</v>
      </c>
      <c r="E7785" t="s">
        <v>1066</v>
      </c>
    </row>
    <row r="7786" spans="1:5">
      <c r="A7786" s="11">
        <v>2954</v>
      </c>
      <c r="B7786" s="11">
        <v>0</v>
      </c>
      <c r="C7786" t="s">
        <v>12997</v>
      </c>
      <c r="D7786" s="11" t="s">
        <v>9671</v>
      </c>
      <c r="E7786" t="s">
        <v>124</v>
      </c>
    </row>
    <row r="7787" spans="1:5">
      <c r="A7787" s="11">
        <v>2954</v>
      </c>
      <c r="B7787" s="11">
        <v>0</v>
      </c>
      <c r="C7787" t="s">
        <v>12998</v>
      </c>
      <c r="D7787" s="11" t="s">
        <v>12300</v>
      </c>
      <c r="E7787" t="s">
        <v>740</v>
      </c>
    </row>
    <row r="7788" spans="1:5">
      <c r="A7788" s="11">
        <v>2685</v>
      </c>
      <c r="B7788" s="11">
        <v>3</v>
      </c>
      <c r="C7788" t="s">
        <v>12999</v>
      </c>
      <c r="D7788" s="11" t="s">
        <v>7167</v>
      </c>
      <c r="E7788" t="s">
        <v>238</v>
      </c>
    </row>
    <row r="7789" spans="1:5">
      <c r="A7789" s="11">
        <v>2203</v>
      </c>
      <c r="B7789" s="11">
        <v>13</v>
      </c>
      <c r="C7789" t="s">
        <v>9228</v>
      </c>
      <c r="D7789" s="11" t="s">
        <v>5754</v>
      </c>
      <c r="E7789" t="s">
        <v>138</v>
      </c>
    </row>
    <row r="7790" spans="1:5">
      <c r="A7790" s="11">
        <v>2318</v>
      </c>
      <c r="B7790" s="11">
        <v>9</v>
      </c>
      <c r="C7790" t="s">
        <v>9228</v>
      </c>
      <c r="D7790" s="11" t="s">
        <v>3677</v>
      </c>
      <c r="E7790" t="s">
        <v>742</v>
      </c>
    </row>
    <row r="7791" spans="1:5">
      <c r="A7791" s="11">
        <v>1589</v>
      </c>
      <c r="B7791" s="11">
        <v>49</v>
      </c>
      <c r="C7791" t="s">
        <v>9229</v>
      </c>
      <c r="D7791" s="11" t="s">
        <v>9230</v>
      </c>
      <c r="E7791" t="s">
        <v>814</v>
      </c>
    </row>
    <row r="7792" spans="1:5">
      <c r="A7792" s="11">
        <v>1744</v>
      </c>
      <c r="B7792" s="11">
        <v>37</v>
      </c>
      <c r="C7792" t="s">
        <v>6870</v>
      </c>
      <c r="D7792" s="11" t="s">
        <v>3882</v>
      </c>
      <c r="E7792" t="s">
        <v>1131</v>
      </c>
    </row>
    <row r="7793" spans="1:5">
      <c r="A7793" s="11">
        <v>2954</v>
      </c>
      <c r="B7793" s="11">
        <v>0</v>
      </c>
      <c r="C7793" t="s">
        <v>6870</v>
      </c>
      <c r="D7793" s="11" t="s">
        <v>11121</v>
      </c>
      <c r="E7793" t="s">
        <v>747</v>
      </c>
    </row>
    <row r="7794" spans="1:5">
      <c r="A7794" s="11">
        <v>119</v>
      </c>
      <c r="B7794" s="11">
        <v>866</v>
      </c>
      <c r="C7794" t="s">
        <v>1526</v>
      </c>
      <c r="D7794" s="11" t="s">
        <v>1527</v>
      </c>
      <c r="E7794" t="s">
        <v>162</v>
      </c>
    </row>
    <row r="7795" spans="1:5">
      <c r="A7795" s="11">
        <v>2094</v>
      </c>
      <c r="B7795" s="11">
        <v>17</v>
      </c>
      <c r="C7795" t="s">
        <v>13000</v>
      </c>
      <c r="D7795" s="11" t="s">
        <v>5404</v>
      </c>
      <c r="E7795" t="s">
        <v>142</v>
      </c>
    </row>
    <row r="7796" spans="1:5">
      <c r="A7796" s="11">
        <v>2373</v>
      </c>
      <c r="B7796" s="11">
        <v>8</v>
      </c>
      <c r="C7796" t="s">
        <v>13001</v>
      </c>
      <c r="D7796" s="11" t="s">
        <v>10400</v>
      </c>
      <c r="E7796" t="s">
        <v>1001</v>
      </c>
    </row>
    <row r="7797" spans="1:5">
      <c r="A7797" s="11">
        <v>2203</v>
      </c>
      <c r="B7797" s="11">
        <v>13</v>
      </c>
      <c r="C7797" t="s">
        <v>9231</v>
      </c>
      <c r="D7797" s="11" t="s">
        <v>9232</v>
      </c>
      <c r="E7797" t="s">
        <v>740</v>
      </c>
    </row>
    <row r="7798" spans="1:5">
      <c r="A7798" s="11">
        <v>365</v>
      </c>
      <c r="B7798" s="11">
        <v>385</v>
      </c>
      <c r="C7798" t="s">
        <v>9233</v>
      </c>
      <c r="D7798" s="11" t="s">
        <v>9234</v>
      </c>
      <c r="E7798" t="s">
        <v>740</v>
      </c>
    </row>
    <row r="7799" spans="1:5">
      <c r="A7799" s="11">
        <v>1256</v>
      </c>
      <c r="B7799" s="11">
        <v>81</v>
      </c>
      <c r="C7799" t="s">
        <v>9235</v>
      </c>
      <c r="D7799" s="11" t="s">
        <v>5982</v>
      </c>
      <c r="E7799" t="s">
        <v>1650</v>
      </c>
    </row>
    <row r="7800" spans="1:5">
      <c r="A7800" s="11">
        <v>2954</v>
      </c>
      <c r="B7800" s="11">
        <v>0</v>
      </c>
      <c r="C7800" t="s">
        <v>13002</v>
      </c>
      <c r="D7800" s="11" t="s">
        <v>5162</v>
      </c>
      <c r="E7800" t="s">
        <v>1276</v>
      </c>
    </row>
    <row r="7801" spans="1:5">
      <c r="A7801" s="11">
        <v>2472</v>
      </c>
      <c r="B7801" s="11">
        <v>6</v>
      </c>
      <c r="C7801" t="s">
        <v>9236</v>
      </c>
      <c r="D7801" s="11" t="s">
        <v>6836</v>
      </c>
      <c r="E7801" t="s">
        <v>2213</v>
      </c>
    </row>
    <row r="7802" spans="1:5">
      <c r="A7802" s="11">
        <v>1458</v>
      </c>
      <c r="B7802" s="11">
        <v>61</v>
      </c>
      <c r="C7802" t="s">
        <v>6872</v>
      </c>
      <c r="D7802" s="11" t="s">
        <v>6873</v>
      </c>
      <c r="E7802" t="s">
        <v>130</v>
      </c>
    </row>
    <row r="7803" spans="1:5">
      <c r="A7803" s="11">
        <v>1075</v>
      </c>
      <c r="B7803" s="11">
        <v>106</v>
      </c>
      <c r="C7803" t="s">
        <v>6874</v>
      </c>
      <c r="D7803" s="11" t="s">
        <v>6875</v>
      </c>
      <c r="E7803" t="s">
        <v>1859</v>
      </c>
    </row>
    <row r="7804" spans="1:5">
      <c r="A7804" s="11">
        <v>1679</v>
      </c>
      <c r="B7804" s="11">
        <v>42</v>
      </c>
      <c r="C7804" t="s">
        <v>6876</v>
      </c>
      <c r="D7804" s="11" t="s">
        <v>4783</v>
      </c>
      <c r="E7804" t="s">
        <v>126</v>
      </c>
    </row>
    <row r="7805" spans="1:5">
      <c r="A7805" s="11">
        <v>1090</v>
      </c>
      <c r="B7805" s="11">
        <v>103</v>
      </c>
      <c r="C7805" t="s">
        <v>6877</v>
      </c>
      <c r="D7805" s="11" t="s">
        <v>2700</v>
      </c>
      <c r="E7805" t="s">
        <v>809</v>
      </c>
    </row>
    <row r="7806" spans="1:5">
      <c r="A7806" s="11">
        <v>1859</v>
      </c>
      <c r="B7806" s="11">
        <v>29</v>
      </c>
      <c r="C7806" t="s">
        <v>6878</v>
      </c>
      <c r="D7806" s="11" t="s">
        <v>4818</v>
      </c>
      <c r="E7806" t="s">
        <v>125</v>
      </c>
    </row>
    <row r="7807" spans="1:5">
      <c r="A7807" s="11">
        <v>2954</v>
      </c>
      <c r="B7807" s="11">
        <v>0</v>
      </c>
      <c r="C7807" t="s">
        <v>13003</v>
      </c>
      <c r="D7807" s="11" t="s">
        <v>6261</v>
      </c>
      <c r="E7807" t="s">
        <v>130</v>
      </c>
    </row>
    <row r="7808" spans="1:5">
      <c r="A7808" s="11">
        <v>2289</v>
      </c>
      <c r="B7808" s="11">
        <v>10</v>
      </c>
      <c r="C7808" t="s">
        <v>13004</v>
      </c>
      <c r="D7808" s="11" t="s">
        <v>9644</v>
      </c>
      <c r="E7808" t="s">
        <v>893</v>
      </c>
    </row>
    <row r="7809" spans="1:5">
      <c r="A7809" s="11">
        <v>1365</v>
      </c>
      <c r="B7809" s="11">
        <v>71</v>
      </c>
      <c r="C7809" t="s">
        <v>9237</v>
      </c>
      <c r="D7809" s="11" t="s">
        <v>2471</v>
      </c>
      <c r="E7809" t="s">
        <v>742</v>
      </c>
    </row>
    <row r="7810" spans="1:5">
      <c r="A7810" s="11">
        <v>2954</v>
      </c>
      <c r="B7810" s="11">
        <v>0</v>
      </c>
      <c r="C7810" t="s">
        <v>9238</v>
      </c>
      <c r="D7810" s="11" t="s">
        <v>9239</v>
      </c>
      <c r="E7810" t="s">
        <v>130</v>
      </c>
    </row>
    <row r="7811" spans="1:5">
      <c r="A7811" s="11">
        <v>2121</v>
      </c>
      <c r="B7811" s="11">
        <v>16</v>
      </c>
      <c r="C7811" t="s">
        <v>9240</v>
      </c>
      <c r="D7811" s="11" t="s">
        <v>4571</v>
      </c>
      <c r="E7811" t="s">
        <v>1023</v>
      </c>
    </row>
    <row r="7812" spans="1:5">
      <c r="A7812" s="11">
        <v>625</v>
      </c>
      <c r="B7812" s="11">
        <v>227</v>
      </c>
      <c r="C7812" t="s">
        <v>6879</v>
      </c>
      <c r="D7812" s="11" t="s">
        <v>3764</v>
      </c>
      <c r="E7812" t="s">
        <v>814</v>
      </c>
    </row>
    <row r="7813" spans="1:5">
      <c r="A7813" s="11">
        <v>33</v>
      </c>
      <c r="B7813" s="11">
        <v>1613</v>
      </c>
      <c r="C7813" t="s">
        <v>13005</v>
      </c>
      <c r="D7813" s="11" t="s">
        <v>13006</v>
      </c>
      <c r="E7813" t="s">
        <v>310</v>
      </c>
    </row>
    <row r="7814" spans="1:5">
      <c r="A7814" s="11">
        <v>2954</v>
      </c>
      <c r="B7814" s="11">
        <v>0</v>
      </c>
      <c r="C7814" t="s">
        <v>13007</v>
      </c>
      <c r="D7814" s="11" t="s">
        <v>9257</v>
      </c>
      <c r="E7814" t="s">
        <v>997</v>
      </c>
    </row>
    <row r="7815" spans="1:5">
      <c r="A7815" s="11">
        <v>1318</v>
      </c>
      <c r="B7815" s="11">
        <v>75</v>
      </c>
      <c r="C7815" t="s">
        <v>13008</v>
      </c>
      <c r="D7815" s="11" t="s">
        <v>5315</v>
      </c>
      <c r="E7815" t="s">
        <v>133</v>
      </c>
    </row>
    <row r="7816" spans="1:5">
      <c r="A7816" s="11">
        <v>1177</v>
      </c>
      <c r="B7816" s="11">
        <v>91</v>
      </c>
      <c r="C7816" t="s">
        <v>6880</v>
      </c>
      <c r="D7816" s="11" t="s">
        <v>3998</v>
      </c>
      <c r="E7816" t="s">
        <v>149</v>
      </c>
    </row>
    <row r="7817" spans="1:5">
      <c r="A7817" s="11">
        <v>2954</v>
      </c>
      <c r="B7817" s="11">
        <v>0</v>
      </c>
      <c r="C7817" t="s">
        <v>13009</v>
      </c>
      <c r="D7817" s="11" t="s">
        <v>6968</v>
      </c>
      <c r="E7817" t="s">
        <v>997</v>
      </c>
    </row>
    <row r="7818" spans="1:5">
      <c r="A7818" s="11">
        <v>708</v>
      </c>
      <c r="B7818" s="11">
        <v>196</v>
      </c>
      <c r="C7818" t="s">
        <v>6881</v>
      </c>
      <c r="D7818" s="11" t="s">
        <v>4251</v>
      </c>
      <c r="E7818" t="s">
        <v>740</v>
      </c>
    </row>
    <row r="7819" spans="1:5">
      <c r="A7819" s="11">
        <v>2753</v>
      </c>
      <c r="B7819" s="11">
        <v>2</v>
      </c>
      <c r="C7819" t="s">
        <v>13010</v>
      </c>
      <c r="D7819" s="11" t="s">
        <v>5469</v>
      </c>
      <c r="E7819" t="s">
        <v>138</v>
      </c>
    </row>
    <row r="7820" spans="1:5">
      <c r="A7820" s="11">
        <v>2954</v>
      </c>
      <c r="B7820" s="11">
        <v>0</v>
      </c>
      <c r="C7820" t="s">
        <v>13011</v>
      </c>
      <c r="D7820" s="11" t="s">
        <v>4104</v>
      </c>
      <c r="E7820" t="s">
        <v>190</v>
      </c>
    </row>
    <row r="7821" spans="1:5">
      <c r="A7821" s="11">
        <v>1013</v>
      </c>
      <c r="B7821" s="11">
        <v>116</v>
      </c>
      <c r="C7821" t="s">
        <v>6882</v>
      </c>
      <c r="D7821" s="11" t="s">
        <v>2097</v>
      </c>
      <c r="E7821" t="s">
        <v>1688</v>
      </c>
    </row>
    <row r="7822" spans="1:5">
      <c r="A7822" s="11">
        <v>1228</v>
      </c>
      <c r="B7822" s="11">
        <v>85</v>
      </c>
      <c r="C7822" t="s">
        <v>6883</v>
      </c>
      <c r="D7822" s="11" t="s">
        <v>3725</v>
      </c>
      <c r="E7822" t="s">
        <v>152</v>
      </c>
    </row>
    <row r="7823" spans="1:5">
      <c r="A7823" s="11">
        <v>1441</v>
      </c>
      <c r="B7823" s="11">
        <v>62</v>
      </c>
      <c r="C7823" t="s">
        <v>6884</v>
      </c>
      <c r="D7823" s="11" t="s">
        <v>5637</v>
      </c>
      <c r="E7823" t="s">
        <v>6885</v>
      </c>
    </row>
    <row r="7824" spans="1:5">
      <c r="A7824" s="11">
        <v>271</v>
      </c>
      <c r="B7824" s="11">
        <v>485</v>
      </c>
      <c r="C7824" t="s">
        <v>13012</v>
      </c>
      <c r="D7824" s="11" t="s">
        <v>13013</v>
      </c>
      <c r="E7824" t="s">
        <v>741</v>
      </c>
    </row>
    <row r="7825" spans="1:5">
      <c r="A7825" s="11">
        <v>2685</v>
      </c>
      <c r="B7825" s="11">
        <v>3</v>
      </c>
      <c r="C7825" t="s">
        <v>13012</v>
      </c>
      <c r="D7825" s="11" t="s">
        <v>2866</v>
      </c>
      <c r="E7825" t="s">
        <v>1342</v>
      </c>
    </row>
    <row r="7826" spans="1:5">
      <c r="A7826" s="11">
        <v>2318</v>
      </c>
      <c r="B7826" s="11">
        <v>9</v>
      </c>
      <c r="C7826" t="s">
        <v>1900</v>
      </c>
      <c r="D7826" s="11" t="s">
        <v>6886</v>
      </c>
      <c r="E7826" t="s">
        <v>814</v>
      </c>
    </row>
    <row r="7827" spans="1:5">
      <c r="A7827" s="11">
        <v>1078</v>
      </c>
      <c r="B7827" s="11">
        <v>105</v>
      </c>
      <c r="C7827" t="s">
        <v>6887</v>
      </c>
      <c r="D7827" s="11" t="s">
        <v>2576</v>
      </c>
      <c r="E7827" t="s">
        <v>122</v>
      </c>
    </row>
    <row r="7828" spans="1:5">
      <c r="A7828" s="11">
        <v>2262</v>
      </c>
      <c r="B7828" s="11">
        <v>11</v>
      </c>
      <c r="C7828" t="s">
        <v>13014</v>
      </c>
      <c r="D7828" s="11" t="s">
        <v>13015</v>
      </c>
      <c r="E7828" t="s">
        <v>268</v>
      </c>
    </row>
    <row r="7829" spans="1:5">
      <c r="A7829" s="11">
        <v>2954</v>
      </c>
      <c r="B7829" s="11">
        <v>0</v>
      </c>
      <c r="C7829" t="s">
        <v>6888</v>
      </c>
      <c r="D7829" s="11" t="s">
        <v>6889</v>
      </c>
      <c r="E7829" t="s">
        <v>814</v>
      </c>
    </row>
    <row r="7830" spans="1:5">
      <c r="A7830" s="11">
        <v>2000</v>
      </c>
      <c r="B7830" s="11">
        <v>21</v>
      </c>
      <c r="C7830" t="s">
        <v>13016</v>
      </c>
      <c r="D7830" s="11" t="s">
        <v>11464</v>
      </c>
      <c r="E7830" t="s">
        <v>850</v>
      </c>
    </row>
    <row r="7831" spans="1:5">
      <c r="A7831" s="11">
        <v>381</v>
      </c>
      <c r="B7831" s="11">
        <v>371</v>
      </c>
      <c r="C7831" t="s">
        <v>13017</v>
      </c>
      <c r="D7831" s="11" t="s">
        <v>13018</v>
      </c>
      <c r="E7831" t="s">
        <v>740</v>
      </c>
    </row>
    <row r="7832" spans="1:5">
      <c r="A7832" s="11">
        <v>2753</v>
      </c>
      <c r="B7832" s="11">
        <v>2</v>
      </c>
      <c r="C7832" t="s">
        <v>13019</v>
      </c>
      <c r="D7832" s="11" t="s">
        <v>11464</v>
      </c>
      <c r="E7832" t="s">
        <v>850</v>
      </c>
    </row>
    <row r="7833" spans="1:5">
      <c r="A7833" s="11">
        <v>2954</v>
      </c>
      <c r="B7833" s="11">
        <v>0</v>
      </c>
      <c r="C7833" t="s">
        <v>13020</v>
      </c>
      <c r="D7833" s="11" t="s">
        <v>8324</v>
      </c>
      <c r="E7833" t="s">
        <v>1599</v>
      </c>
    </row>
    <row r="7834" spans="1:5">
      <c r="A7834" s="11">
        <v>1327</v>
      </c>
      <c r="B7834" s="11">
        <v>74</v>
      </c>
      <c r="C7834" t="s">
        <v>9241</v>
      </c>
      <c r="D7834" s="11" t="s">
        <v>6138</v>
      </c>
      <c r="E7834" t="s">
        <v>122</v>
      </c>
    </row>
    <row r="7835" spans="1:5">
      <c r="A7835" s="11">
        <v>2613</v>
      </c>
      <c r="B7835" s="11">
        <v>4</v>
      </c>
      <c r="C7835" t="s">
        <v>13021</v>
      </c>
      <c r="D7835" s="11" t="s">
        <v>9300</v>
      </c>
      <c r="E7835" t="s">
        <v>1739</v>
      </c>
    </row>
    <row r="7836" spans="1:5">
      <c r="A7836" s="11">
        <v>2289</v>
      </c>
      <c r="B7836" s="11">
        <v>10</v>
      </c>
      <c r="C7836" t="s">
        <v>6890</v>
      </c>
      <c r="D7836" s="11" t="s">
        <v>7233</v>
      </c>
      <c r="E7836" t="s">
        <v>4199</v>
      </c>
    </row>
    <row r="7837" spans="1:5">
      <c r="A7837" s="11">
        <v>2954</v>
      </c>
      <c r="B7837" s="11">
        <v>0</v>
      </c>
      <c r="C7837" t="s">
        <v>6891</v>
      </c>
      <c r="D7837" s="11" t="s">
        <v>3025</v>
      </c>
      <c r="E7837" t="s">
        <v>2312</v>
      </c>
    </row>
    <row r="7838" spans="1:5">
      <c r="A7838" s="11">
        <v>2318</v>
      </c>
      <c r="B7838" s="11">
        <v>9</v>
      </c>
      <c r="C7838" t="s">
        <v>6892</v>
      </c>
      <c r="D7838" s="11" t="s">
        <v>11663</v>
      </c>
      <c r="E7838" t="s">
        <v>751</v>
      </c>
    </row>
    <row r="7839" spans="1:5">
      <c r="A7839" s="11">
        <v>751</v>
      </c>
      <c r="B7839" s="11">
        <v>181</v>
      </c>
      <c r="C7839" t="s">
        <v>6893</v>
      </c>
      <c r="D7839" s="11" t="s">
        <v>4221</v>
      </c>
      <c r="E7839" t="s">
        <v>1066</v>
      </c>
    </row>
    <row r="7840" spans="1:5">
      <c r="A7840" s="11">
        <v>2</v>
      </c>
      <c r="B7840" s="11">
        <v>1813</v>
      </c>
      <c r="C7840" t="s">
        <v>1529</v>
      </c>
      <c r="D7840" s="11" t="s">
        <v>1530</v>
      </c>
      <c r="E7840" t="s">
        <v>122</v>
      </c>
    </row>
    <row r="7841" spans="1:5">
      <c r="A7841" s="11">
        <v>678</v>
      </c>
      <c r="B7841" s="11">
        <v>209</v>
      </c>
      <c r="C7841" t="s">
        <v>6894</v>
      </c>
      <c r="D7841" s="11" t="s">
        <v>2091</v>
      </c>
      <c r="E7841" t="s">
        <v>61</v>
      </c>
    </row>
    <row r="7842" spans="1:5">
      <c r="A7842" s="11">
        <v>2954</v>
      </c>
      <c r="B7842" s="11">
        <v>0</v>
      </c>
      <c r="C7842" t="s">
        <v>13022</v>
      </c>
      <c r="D7842" s="11" t="s">
        <v>10705</v>
      </c>
      <c r="E7842" t="s">
        <v>9558</v>
      </c>
    </row>
    <row r="7843" spans="1:5">
      <c r="A7843" s="11">
        <v>1441</v>
      </c>
      <c r="B7843" s="11">
        <v>62</v>
      </c>
      <c r="C7843" t="s">
        <v>13023</v>
      </c>
      <c r="D7843" s="11" t="s">
        <v>3979</v>
      </c>
      <c r="E7843" t="s">
        <v>996</v>
      </c>
    </row>
    <row r="7844" spans="1:5">
      <c r="A7844" s="11">
        <v>1013</v>
      </c>
      <c r="B7844" s="11">
        <v>116</v>
      </c>
      <c r="C7844" t="s">
        <v>13024</v>
      </c>
      <c r="D7844" s="11" t="s">
        <v>13025</v>
      </c>
      <c r="E7844" t="s">
        <v>1428</v>
      </c>
    </row>
    <row r="7845" spans="1:5">
      <c r="A7845" s="11">
        <v>254</v>
      </c>
      <c r="B7845" s="11">
        <v>508</v>
      </c>
      <c r="C7845" t="s">
        <v>6895</v>
      </c>
      <c r="D7845" s="11" t="s">
        <v>6896</v>
      </c>
      <c r="E7845" t="s">
        <v>268</v>
      </c>
    </row>
    <row r="7846" spans="1:5">
      <c r="A7846" s="11">
        <v>2121</v>
      </c>
      <c r="B7846" s="11">
        <v>16</v>
      </c>
      <c r="C7846" t="s">
        <v>9242</v>
      </c>
      <c r="D7846" s="11" t="s">
        <v>6348</v>
      </c>
      <c r="E7846" t="s">
        <v>739</v>
      </c>
    </row>
    <row r="7847" spans="1:5">
      <c r="A7847" s="11">
        <v>1470</v>
      </c>
      <c r="B7847" s="11">
        <v>60</v>
      </c>
      <c r="C7847" t="s">
        <v>6897</v>
      </c>
      <c r="D7847" s="11" t="s">
        <v>6898</v>
      </c>
      <c r="E7847" t="s">
        <v>128</v>
      </c>
    </row>
    <row r="7848" spans="1:5">
      <c r="A7848" s="11">
        <v>1963</v>
      </c>
      <c r="B7848" s="11">
        <v>23</v>
      </c>
      <c r="C7848" t="s">
        <v>13026</v>
      </c>
      <c r="D7848" s="11" t="s">
        <v>13027</v>
      </c>
      <c r="E7848" t="s">
        <v>180</v>
      </c>
    </row>
    <row r="7849" spans="1:5">
      <c r="A7849" s="11">
        <v>1137</v>
      </c>
      <c r="B7849" s="11">
        <v>95</v>
      </c>
      <c r="C7849" t="s">
        <v>9243</v>
      </c>
      <c r="D7849" s="11" t="s">
        <v>2431</v>
      </c>
      <c r="E7849" t="s">
        <v>1566</v>
      </c>
    </row>
    <row r="7850" spans="1:5">
      <c r="A7850" s="11">
        <v>1859</v>
      </c>
      <c r="B7850" s="11">
        <v>29</v>
      </c>
      <c r="C7850" t="s">
        <v>9244</v>
      </c>
      <c r="D7850" s="11" t="s">
        <v>3561</v>
      </c>
      <c r="E7850" t="s">
        <v>1023</v>
      </c>
    </row>
    <row r="7851" spans="1:5">
      <c r="A7851" s="11">
        <v>1532</v>
      </c>
      <c r="B7851" s="11">
        <v>54</v>
      </c>
      <c r="C7851" t="s">
        <v>13028</v>
      </c>
      <c r="D7851" s="11" t="s">
        <v>2462</v>
      </c>
      <c r="E7851" t="s">
        <v>149</v>
      </c>
    </row>
    <row r="7852" spans="1:5">
      <c r="A7852" s="11">
        <v>2954</v>
      </c>
      <c r="B7852" s="11">
        <v>0</v>
      </c>
      <c r="C7852" t="s">
        <v>13029</v>
      </c>
      <c r="D7852" s="11" t="s">
        <v>2259</v>
      </c>
      <c r="E7852" t="s">
        <v>1066</v>
      </c>
    </row>
    <row r="7853" spans="1:5">
      <c r="A7853" s="11">
        <v>1927</v>
      </c>
      <c r="B7853" s="11">
        <v>25</v>
      </c>
      <c r="C7853" t="s">
        <v>9245</v>
      </c>
      <c r="D7853" s="11" t="s">
        <v>9246</v>
      </c>
      <c r="E7853" t="s">
        <v>756</v>
      </c>
    </row>
    <row r="7854" spans="1:5">
      <c r="A7854" s="11">
        <v>1757</v>
      </c>
      <c r="B7854" s="11">
        <v>36</v>
      </c>
      <c r="C7854" t="s">
        <v>13030</v>
      </c>
      <c r="D7854" s="11" t="s">
        <v>4122</v>
      </c>
      <c r="E7854" t="s">
        <v>1990</v>
      </c>
    </row>
    <row r="7855" spans="1:5">
      <c r="A7855" s="11">
        <v>2685</v>
      </c>
      <c r="B7855" s="11">
        <v>3</v>
      </c>
      <c r="C7855" t="s">
        <v>6899</v>
      </c>
      <c r="D7855" s="11" t="s">
        <v>4099</v>
      </c>
      <c r="E7855" t="s">
        <v>271</v>
      </c>
    </row>
    <row r="7856" spans="1:5">
      <c r="A7856" s="11">
        <v>2954</v>
      </c>
      <c r="B7856" s="11">
        <v>0</v>
      </c>
      <c r="C7856" t="s">
        <v>13031</v>
      </c>
      <c r="D7856" s="11" t="s">
        <v>2557</v>
      </c>
      <c r="E7856" t="s">
        <v>1428</v>
      </c>
    </row>
    <row r="7857" spans="1:5">
      <c r="A7857" s="11">
        <v>1629</v>
      </c>
      <c r="B7857" s="11">
        <v>46</v>
      </c>
      <c r="C7857" t="s">
        <v>13032</v>
      </c>
      <c r="D7857" s="11" t="s">
        <v>6866</v>
      </c>
      <c r="E7857" t="s">
        <v>1615</v>
      </c>
    </row>
    <row r="7858" spans="1:5">
      <c r="A7858" s="11">
        <v>2753</v>
      </c>
      <c r="B7858" s="11">
        <v>2</v>
      </c>
      <c r="C7858" t="s">
        <v>13033</v>
      </c>
      <c r="D7858" s="11" t="s">
        <v>12701</v>
      </c>
      <c r="E7858" t="s">
        <v>1079</v>
      </c>
    </row>
    <row r="7859" spans="1:5">
      <c r="A7859" s="11">
        <v>1679</v>
      </c>
      <c r="B7859" s="11">
        <v>42</v>
      </c>
      <c r="C7859" t="s">
        <v>6900</v>
      </c>
      <c r="D7859" s="11" t="s">
        <v>6901</v>
      </c>
      <c r="E7859" t="s">
        <v>814</v>
      </c>
    </row>
    <row r="7860" spans="1:5">
      <c r="A7860" s="11">
        <v>1212</v>
      </c>
      <c r="B7860" s="11">
        <v>87</v>
      </c>
      <c r="C7860" t="s">
        <v>9247</v>
      </c>
      <c r="D7860" s="11" t="s">
        <v>6382</v>
      </c>
      <c r="E7860" t="s">
        <v>122</v>
      </c>
    </row>
    <row r="7861" spans="1:5">
      <c r="A7861" s="11">
        <v>808</v>
      </c>
      <c r="B7861" s="11">
        <v>161</v>
      </c>
      <c r="C7861" t="s">
        <v>6902</v>
      </c>
      <c r="D7861" s="11" t="s">
        <v>2364</v>
      </c>
      <c r="E7861" t="s">
        <v>1002</v>
      </c>
    </row>
    <row r="7862" spans="1:5">
      <c r="A7862" s="11">
        <v>2536</v>
      </c>
      <c r="B7862" s="11">
        <v>5</v>
      </c>
      <c r="C7862" t="s">
        <v>6903</v>
      </c>
      <c r="D7862" s="11" t="s">
        <v>3466</v>
      </c>
      <c r="E7862" t="s">
        <v>747</v>
      </c>
    </row>
    <row r="7863" spans="1:5">
      <c r="A7863" s="11">
        <v>1787</v>
      </c>
      <c r="B7863" s="11">
        <v>33</v>
      </c>
      <c r="C7863" t="s">
        <v>13034</v>
      </c>
      <c r="D7863" s="11" t="s">
        <v>1655</v>
      </c>
      <c r="E7863" t="s">
        <v>2041</v>
      </c>
    </row>
    <row r="7864" spans="1:5">
      <c r="A7864" s="11">
        <v>2954</v>
      </c>
      <c r="B7864" s="11">
        <v>0</v>
      </c>
      <c r="C7864" t="s">
        <v>9248</v>
      </c>
      <c r="D7864" s="11" t="s">
        <v>2351</v>
      </c>
      <c r="E7864" t="s">
        <v>757</v>
      </c>
    </row>
    <row r="7865" spans="1:5">
      <c r="A7865" s="11">
        <v>1981</v>
      </c>
      <c r="B7865" s="11">
        <v>22</v>
      </c>
      <c r="C7865" t="s">
        <v>9249</v>
      </c>
      <c r="D7865" s="11" t="s">
        <v>5871</v>
      </c>
      <c r="E7865" t="s">
        <v>2570</v>
      </c>
    </row>
    <row r="7866" spans="1:5">
      <c r="A7866" s="11">
        <v>2613</v>
      </c>
      <c r="B7866" s="11">
        <v>4</v>
      </c>
      <c r="C7866" t="s">
        <v>13035</v>
      </c>
      <c r="D7866" s="11" t="s">
        <v>13036</v>
      </c>
      <c r="E7866" t="s">
        <v>996</v>
      </c>
    </row>
    <row r="7867" spans="1:5">
      <c r="A7867" s="11">
        <v>2753</v>
      </c>
      <c r="B7867" s="11">
        <v>2</v>
      </c>
      <c r="C7867" t="s">
        <v>6904</v>
      </c>
      <c r="D7867" s="11" t="s">
        <v>2421</v>
      </c>
      <c r="E7867" t="s">
        <v>1263</v>
      </c>
    </row>
    <row r="7868" spans="1:5">
      <c r="A7868" s="11">
        <v>237</v>
      </c>
      <c r="B7868" s="11">
        <v>535</v>
      </c>
      <c r="C7868" t="s">
        <v>6905</v>
      </c>
      <c r="D7868" s="11" t="s">
        <v>2061</v>
      </c>
      <c r="E7868" t="s">
        <v>122</v>
      </c>
    </row>
    <row r="7869" spans="1:5">
      <c r="A7869" s="11">
        <v>172</v>
      </c>
      <c r="B7869" s="11">
        <v>671</v>
      </c>
      <c r="C7869" t="s">
        <v>9250</v>
      </c>
      <c r="D7869" s="11" t="s">
        <v>9251</v>
      </c>
      <c r="E7869" t="s">
        <v>5227</v>
      </c>
    </row>
    <row r="7870" spans="1:5">
      <c r="A7870" s="11">
        <v>1596</v>
      </c>
      <c r="B7870" s="11">
        <v>48</v>
      </c>
      <c r="C7870" t="s">
        <v>6906</v>
      </c>
      <c r="D7870" s="11" t="s">
        <v>3832</v>
      </c>
      <c r="E7870" t="s">
        <v>983</v>
      </c>
    </row>
    <row r="7871" spans="1:5">
      <c r="A7871" s="11">
        <v>2148</v>
      </c>
      <c r="B7871" s="11">
        <v>15</v>
      </c>
      <c r="C7871" t="s">
        <v>13037</v>
      </c>
      <c r="D7871" s="11" t="s">
        <v>8975</v>
      </c>
      <c r="E7871" t="s">
        <v>1115</v>
      </c>
    </row>
    <row r="7872" spans="1:5">
      <c r="A7872" s="11">
        <v>763</v>
      </c>
      <c r="B7872" s="11">
        <v>177</v>
      </c>
      <c r="C7872" t="s">
        <v>6907</v>
      </c>
      <c r="D7872" s="11" t="s">
        <v>3090</v>
      </c>
      <c r="E7872" t="s">
        <v>742</v>
      </c>
    </row>
    <row r="7873" spans="1:5">
      <c r="A7873" s="11">
        <v>2954</v>
      </c>
      <c r="B7873" s="11">
        <v>0</v>
      </c>
      <c r="C7873" t="s">
        <v>13038</v>
      </c>
      <c r="D7873" s="11" t="s">
        <v>3915</v>
      </c>
      <c r="E7873" t="s">
        <v>1907</v>
      </c>
    </row>
    <row r="7874" spans="1:5">
      <c r="A7874" s="11">
        <v>2536</v>
      </c>
      <c r="B7874" s="11">
        <v>5</v>
      </c>
      <c r="C7874" t="s">
        <v>9252</v>
      </c>
      <c r="D7874" s="11" t="s">
        <v>2774</v>
      </c>
      <c r="E7874" t="s">
        <v>1001</v>
      </c>
    </row>
    <row r="7875" spans="1:5">
      <c r="A7875" s="11">
        <v>2262</v>
      </c>
      <c r="B7875" s="11">
        <v>11</v>
      </c>
      <c r="C7875" t="s">
        <v>13039</v>
      </c>
      <c r="D7875" s="11" t="s">
        <v>4189</v>
      </c>
      <c r="E7875" t="s">
        <v>1077</v>
      </c>
    </row>
    <row r="7876" spans="1:5">
      <c r="A7876" s="11">
        <v>2613</v>
      </c>
      <c r="B7876" s="11">
        <v>4</v>
      </c>
      <c r="C7876" t="s">
        <v>13040</v>
      </c>
      <c r="D7876" s="11" t="s">
        <v>13041</v>
      </c>
      <c r="E7876" t="s">
        <v>251</v>
      </c>
    </row>
    <row r="7877" spans="1:5">
      <c r="A7877" s="11">
        <v>2954</v>
      </c>
      <c r="B7877" s="11">
        <v>0</v>
      </c>
      <c r="C7877" t="s">
        <v>13042</v>
      </c>
      <c r="D7877" s="11" t="s">
        <v>5765</v>
      </c>
      <c r="E7877" t="s">
        <v>149</v>
      </c>
    </row>
    <row r="7878" spans="1:5">
      <c r="A7878" s="11">
        <v>2954</v>
      </c>
      <c r="B7878" s="11">
        <v>0</v>
      </c>
      <c r="C7878" t="s">
        <v>13043</v>
      </c>
      <c r="D7878" s="11" t="s">
        <v>3813</v>
      </c>
      <c r="E7878" t="s">
        <v>145</v>
      </c>
    </row>
    <row r="7879" spans="1:5">
      <c r="A7879" s="11">
        <v>2954</v>
      </c>
      <c r="B7879" s="11">
        <v>0</v>
      </c>
      <c r="C7879" t="s">
        <v>9253</v>
      </c>
      <c r="D7879" s="11" t="s">
        <v>2880</v>
      </c>
      <c r="E7879" t="s">
        <v>740</v>
      </c>
    </row>
    <row r="7880" spans="1:5">
      <c r="A7880" s="11">
        <v>215</v>
      </c>
      <c r="B7880" s="11">
        <v>566</v>
      </c>
      <c r="C7880" t="s">
        <v>13044</v>
      </c>
      <c r="D7880" s="11" t="s">
        <v>13045</v>
      </c>
      <c r="E7880" t="s">
        <v>768</v>
      </c>
    </row>
    <row r="7881" spans="1:5">
      <c r="A7881" s="11">
        <v>515</v>
      </c>
      <c r="B7881" s="11">
        <v>279</v>
      </c>
      <c r="C7881" t="s">
        <v>6908</v>
      </c>
      <c r="D7881" s="11" t="s">
        <v>4661</v>
      </c>
      <c r="E7881" t="s">
        <v>1242</v>
      </c>
    </row>
    <row r="7882" spans="1:5">
      <c r="A7882" s="11">
        <v>2121</v>
      </c>
      <c r="B7882" s="11">
        <v>16</v>
      </c>
      <c r="C7882" t="s">
        <v>13046</v>
      </c>
      <c r="D7882" s="11" t="s">
        <v>2661</v>
      </c>
      <c r="E7882" t="s">
        <v>2489</v>
      </c>
    </row>
    <row r="7883" spans="1:5">
      <c r="A7883" s="11">
        <v>1927</v>
      </c>
      <c r="B7883" s="11">
        <v>25</v>
      </c>
      <c r="C7883" t="s">
        <v>9254</v>
      </c>
      <c r="D7883" s="11" t="s">
        <v>6105</v>
      </c>
      <c r="E7883" t="s">
        <v>765</v>
      </c>
    </row>
    <row r="7884" spans="1:5">
      <c r="A7884" s="11">
        <v>125</v>
      </c>
      <c r="B7884" s="11">
        <v>846</v>
      </c>
      <c r="C7884" t="s">
        <v>420</v>
      </c>
      <c r="D7884" s="11" t="s">
        <v>1193</v>
      </c>
      <c r="E7884" t="s">
        <v>123</v>
      </c>
    </row>
    <row r="7885" spans="1:5">
      <c r="A7885" s="11">
        <v>1981</v>
      </c>
      <c r="B7885" s="11">
        <v>22</v>
      </c>
      <c r="C7885" t="s">
        <v>6909</v>
      </c>
      <c r="D7885" s="11" t="s">
        <v>5793</v>
      </c>
      <c r="E7885" t="s">
        <v>124</v>
      </c>
    </row>
    <row r="7886" spans="1:5">
      <c r="A7886" s="11">
        <v>720</v>
      </c>
      <c r="B7886" s="11">
        <v>192</v>
      </c>
      <c r="C7886" t="s">
        <v>1786</v>
      </c>
      <c r="D7886" s="11" t="s">
        <v>1639</v>
      </c>
      <c r="E7886" t="s">
        <v>130</v>
      </c>
    </row>
    <row r="7887" spans="1:5">
      <c r="A7887" s="11">
        <v>2954</v>
      </c>
      <c r="B7887" s="11">
        <v>0</v>
      </c>
      <c r="C7887" t="s">
        <v>13047</v>
      </c>
      <c r="D7887" s="11" t="s">
        <v>7587</v>
      </c>
      <c r="E7887" t="s">
        <v>122</v>
      </c>
    </row>
    <row r="7888" spans="1:5">
      <c r="A7888" s="11">
        <v>1629</v>
      </c>
      <c r="B7888" s="11">
        <v>46</v>
      </c>
      <c r="C7888" t="s">
        <v>9255</v>
      </c>
      <c r="D7888" s="11" t="s">
        <v>486</v>
      </c>
      <c r="E7888" t="s">
        <v>122</v>
      </c>
    </row>
    <row r="7889" spans="1:5">
      <c r="A7889" s="11">
        <v>2954</v>
      </c>
      <c r="B7889" s="11">
        <v>0</v>
      </c>
      <c r="C7889" t="s">
        <v>13048</v>
      </c>
      <c r="D7889" s="11" t="s">
        <v>6198</v>
      </c>
      <c r="E7889" t="s">
        <v>725</v>
      </c>
    </row>
    <row r="7890" spans="1:5">
      <c r="A7890" s="11">
        <v>2954</v>
      </c>
      <c r="B7890" s="11">
        <v>0</v>
      </c>
      <c r="C7890" t="s">
        <v>13049</v>
      </c>
      <c r="D7890" s="11" t="s">
        <v>8603</v>
      </c>
      <c r="E7890" t="s">
        <v>845</v>
      </c>
    </row>
    <row r="7891" spans="1:5">
      <c r="A7891" s="11">
        <v>2536</v>
      </c>
      <c r="B7891" s="11">
        <v>5</v>
      </c>
      <c r="C7891" t="s">
        <v>13050</v>
      </c>
      <c r="D7891" s="11" t="s">
        <v>7332</v>
      </c>
      <c r="E7891" t="s">
        <v>1615</v>
      </c>
    </row>
    <row r="7892" spans="1:5">
      <c r="A7892" s="11">
        <v>519</v>
      </c>
      <c r="B7892" s="11">
        <v>278</v>
      </c>
      <c r="C7892" t="s">
        <v>6910</v>
      </c>
      <c r="D7892" s="11" t="s">
        <v>2156</v>
      </c>
      <c r="E7892" t="s">
        <v>150</v>
      </c>
    </row>
    <row r="7893" spans="1:5">
      <c r="A7893" s="11">
        <v>404</v>
      </c>
      <c r="B7893" s="11">
        <v>345</v>
      </c>
      <c r="C7893" t="s">
        <v>6911</v>
      </c>
      <c r="D7893" s="11" t="s">
        <v>3696</v>
      </c>
      <c r="E7893" t="s">
        <v>622</v>
      </c>
    </row>
    <row r="7894" spans="1:5">
      <c r="A7894" s="11">
        <v>2172</v>
      </c>
      <c r="B7894" s="11">
        <v>14</v>
      </c>
      <c r="C7894" t="s">
        <v>6912</v>
      </c>
      <c r="D7894" s="11" t="s">
        <v>5621</v>
      </c>
      <c r="E7894" t="s">
        <v>13051</v>
      </c>
    </row>
    <row r="7895" spans="1:5">
      <c r="A7895" s="11">
        <v>2613</v>
      </c>
      <c r="B7895" s="11">
        <v>4</v>
      </c>
      <c r="C7895" t="s">
        <v>9256</v>
      </c>
      <c r="D7895" s="11" t="s">
        <v>9257</v>
      </c>
      <c r="E7895" t="s">
        <v>740</v>
      </c>
    </row>
    <row r="7896" spans="1:5">
      <c r="A7896" s="11">
        <v>637</v>
      </c>
      <c r="B7896" s="11">
        <v>222</v>
      </c>
      <c r="C7896" t="s">
        <v>6913</v>
      </c>
      <c r="D7896" s="11" t="s">
        <v>4236</v>
      </c>
      <c r="E7896" t="s">
        <v>123</v>
      </c>
    </row>
    <row r="7897" spans="1:5">
      <c r="A7897" s="11">
        <v>2753</v>
      </c>
      <c r="B7897" s="11">
        <v>2</v>
      </c>
      <c r="C7897" t="s">
        <v>6914</v>
      </c>
      <c r="D7897" s="11" t="s">
        <v>6915</v>
      </c>
      <c r="E7897" t="s">
        <v>1001</v>
      </c>
    </row>
    <row r="7898" spans="1:5">
      <c r="A7898" s="11">
        <v>1757</v>
      </c>
      <c r="B7898" s="11">
        <v>36</v>
      </c>
      <c r="C7898" t="s">
        <v>13052</v>
      </c>
      <c r="D7898" s="11" t="s">
        <v>6172</v>
      </c>
      <c r="E7898" t="s">
        <v>613</v>
      </c>
    </row>
    <row r="7899" spans="1:5">
      <c r="A7899" s="11">
        <v>1846</v>
      </c>
      <c r="B7899" s="11">
        <v>30</v>
      </c>
      <c r="C7899" t="s">
        <v>1934</v>
      </c>
      <c r="D7899" s="11" t="s">
        <v>2452</v>
      </c>
      <c r="E7899" t="s">
        <v>130</v>
      </c>
    </row>
    <row r="7900" spans="1:5">
      <c r="A7900" s="11">
        <v>503</v>
      </c>
      <c r="B7900" s="11">
        <v>285</v>
      </c>
      <c r="C7900" t="s">
        <v>6917</v>
      </c>
      <c r="D7900" s="11" t="s">
        <v>4137</v>
      </c>
      <c r="E7900" t="s">
        <v>2693</v>
      </c>
    </row>
    <row r="7901" spans="1:5">
      <c r="A7901" s="11">
        <v>2954</v>
      </c>
      <c r="B7901" s="11">
        <v>0</v>
      </c>
      <c r="C7901" t="s">
        <v>13053</v>
      </c>
      <c r="D7901" s="11" t="s">
        <v>5600</v>
      </c>
      <c r="E7901" t="s">
        <v>271</v>
      </c>
    </row>
    <row r="7902" spans="1:5">
      <c r="A7902" s="11">
        <v>803</v>
      </c>
      <c r="B7902" s="11">
        <v>163</v>
      </c>
      <c r="C7902" t="s">
        <v>6918</v>
      </c>
      <c r="D7902" s="11" t="s">
        <v>2810</v>
      </c>
      <c r="E7902" t="s">
        <v>997</v>
      </c>
    </row>
    <row r="7903" spans="1:5">
      <c r="A7903" s="11">
        <v>771</v>
      </c>
      <c r="B7903" s="11">
        <v>174</v>
      </c>
      <c r="C7903" t="s">
        <v>6919</v>
      </c>
      <c r="D7903" s="11" t="s">
        <v>1211</v>
      </c>
      <c r="E7903" t="s">
        <v>148</v>
      </c>
    </row>
    <row r="7904" spans="1:5">
      <c r="A7904" s="11">
        <v>1883</v>
      </c>
      <c r="B7904" s="11">
        <v>28</v>
      </c>
      <c r="C7904" t="s">
        <v>9259</v>
      </c>
      <c r="D7904" s="11" t="s">
        <v>9260</v>
      </c>
      <c r="E7904" t="s">
        <v>997</v>
      </c>
    </row>
    <row r="7905" spans="1:5">
      <c r="A7905" s="11">
        <v>2954</v>
      </c>
      <c r="B7905" s="11">
        <v>0</v>
      </c>
      <c r="C7905" t="s">
        <v>13054</v>
      </c>
      <c r="D7905" s="11" t="s">
        <v>3666</v>
      </c>
      <c r="E7905" t="s">
        <v>10680</v>
      </c>
    </row>
    <row r="7906" spans="1:5">
      <c r="A7906" s="11">
        <v>729</v>
      </c>
      <c r="B7906" s="11">
        <v>188</v>
      </c>
      <c r="C7906" t="s">
        <v>13055</v>
      </c>
      <c r="D7906" s="11" t="s">
        <v>898</v>
      </c>
      <c r="E7906" t="s">
        <v>1095</v>
      </c>
    </row>
    <row r="7907" spans="1:5">
      <c r="A7907" s="11">
        <v>2472</v>
      </c>
      <c r="B7907" s="11">
        <v>6</v>
      </c>
      <c r="C7907" t="s">
        <v>13056</v>
      </c>
      <c r="D7907" s="11" t="s">
        <v>8308</v>
      </c>
      <c r="E7907" t="s">
        <v>744</v>
      </c>
    </row>
    <row r="7908" spans="1:5">
      <c r="A7908" s="11">
        <v>1724</v>
      </c>
      <c r="B7908" s="11">
        <v>39</v>
      </c>
      <c r="C7908" t="s">
        <v>9261</v>
      </c>
      <c r="D7908" s="11" t="s">
        <v>4076</v>
      </c>
      <c r="E7908" t="s">
        <v>759</v>
      </c>
    </row>
    <row r="7909" spans="1:5">
      <c r="A7909" s="11">
        <v>2954</v>
      </c>
      <c r="B7909" s="11">
        <v>0</v>
      </c>
      <c r="C7909" t="s">
        <v>13057</v>
      </c>
      <c r="D7909" s="11" t="s">
        <v>2064</v>
      </c>
      <c r="E7909" t="s">
        <v>1802</v>
      </c>
    </row>
    <row r="7910" spans="1:5">
      <c r="A7910" s="11">
        <v>1610</v>
      </c>
      <c r="B7910" s="11">
        <v>47</v>
      </c>
      <c r="C7910" t="s">
        <v>13058</v>
      </c>
      <c r="D7910" s="11" t="s">
        <v>6828</v>
      </c>
      <c r="E7910" t="s">
        <v>759</v>
      </c>
    </row>
    <row r="7911" spans="1:5">
      <c r="A7911" s="11">
        <v>2954</v>
      </c>
      <c r="B7911" s="11">
        <v>0</v>
      </c>
      <c r="C7911" t="s">
        <v>9262</v>
      </c>
      <c r="D7911" s="11" t="s">
        <v>5822</v>
      </c>
      <c r="E7911" t="s">
        <v>3088</v>
      </c>
    </row>
    <row r="7912" spans="1:5">
      <c r="A7912" s="11">
        <v>1145</v>
      </c>
      <c r="B7912" s="11">
        <v>94</v>
      </c>
      <c r="C7912" t="s">
        <v>6920</v>
      </c>
      <c r="D7912" s="11" t="s">
        <v>5313</v>
      </c>
      <c r="E7912" t="s">
        <v>128</v>
      </c>
    </row>
    <row r="7913" spans="1:5">
      <c r="A7913" s="11">
        <v>2954</v>
      </c>
      <c r="B7913" s="11">
        <v>0</v>
      </c>
      <c r="C7913" t="s">
        <v>13059</v>
      </c>
      <c r="D7913" s="11" t="s">
        <v>13060</v>
      </c>
      <c r="E7913" t="s">
        <v>126</v>
      </c>
    </row>
    <row r="7914" spans="1:5">
      <c r="A7914" s="11">
        <v>2753</v>
      </c>
      <c r="B7914" s="11">
        <v>2</v>
      </c>
      <c r="C7914" t="s">
        <v>422</v>
      </c>
      <c r="D7914" s="11" t="s">
        <v>9283</v>
      </c>
      <c r="E7914" t="s">
        <v>122</v>
      </c>
    </row>
    <row r="7915" spans="1:5">
      <c r="A7915" s="11">
        <v>2685</v>
      </c>
      <c r="B7915" s="11">
        <v>3</v>
      </c>
      <c r="C7915" t="s">
        <v>9263</v>
      </c>
      <c r="D7915" s="11" t="s">
        <v>5218</v>
      </c>
      <c r="E7915" t="s">
        <v>740</v>
      </c>
    </row>
    <row r="7916" spans="1:5">
      <c r="A7916" s="11">
        <v>2753</v>
      </c>
      <c r="B7916" s="11">
        <v>2</v>
      </c>
      <c r="C7916" t="s">
        <v>9263</v>
      </c>
      <c r="D7916" s="11" t="s">
        <v>6616</v>
      </c>
      <c r="E7916" t="s">
        <v>268</v>
      </c>
    </row>
    <row r="7917" spans="1:5">
      <c r="A7917" s="11">
        <v>598</v>
      </c>
      <c r="B7917" s="11">
        <v>237</v>
      </c>
      <c r="C7917" t="s">
        <v>6921</v>
      </c>
      <c r="D7917" s="11" t="s">
        <v>3055</v>
      </c>
      <c r="E7917" t="s">
        <v>128</v>
      </c>
    </row>
    <row r="7918" spans="1:5">
      <c r="A7918" s="11">
        <v>988</v>
      </c>
      <c r="B7918" s="11">
        <v>121</v>
      </c>
      <c r="C7918" t="s">
        <v>6922</v>
      </c>
      <c r="D7918" s="11" t="s">
        <v>3790</v>
      </c>
      <c r="E7918" t="s">
        <v>997</v>
      </c>
    </row>
    <row r="7919" spans="1:5">
      <c r="A7919" s="11">
        <v>1679</v>
      </c>
      <c r="B7919" s="11">
        <v>42</v>
      </c>
      <c r="C7919" t="s">
        <v>6923</v>
      </c>
      <c r="D7919" s="11" t="s">
        <v>3020</v>
      </c>
      <c r="E7919" t="s">
        <v>139</v>
      </c>
    </row>
    <row r="7920" spans="1:5">
      <c r="A7920" s="11">
        <v>168</v>
      </c>
      <c r="B7920" s="11">
        <v>678</v>
      </c>
      <c r="C7920" t="s">
        <v>6924</v>
      </c>
      <c r="D7920" s="11" t="s">
        <v>580</v>
      </c>
      <c r="E7920" t="s">
        <v>124</v>
      </c>
    </row>
    <row r="7921" spans="1:5">
      <c r="A7921" s="11">
        <v>2148</v>
      </c>
      <c r="B7921" s="11">
        <v>15</v>
      </c>
      <c r="C7921" t="s">
        <v>13061</v>
      </c>
      <c r="D7921" s="11" t="s">
        <v>6602</v>
      </c>
      <c r="E7921" t="s">
        <v>10022</v>
      </c>
    </row>
    <row r="7922" spans="1:5">
      <c r="A7922" s="11">
        <v>2148</v>
      </c>
      <c r="B7922" s="11">
        <v>15</v>
      </c>
      <c r="C7922" t="s">
        <v>13062</v>
      </c>
      <c r="D7922" s="11" t="s">
        <v>4900</v>
      </c>
      <c r="E7922" t="s">
        <v>123</v>
      </c>
    </row>
    <row r="7923" spans="1:5">
      <c r="A7923" s="11">
        <v>2289</v>
      </c>
      <c r="B7923" s="11">
        <v>10</v>
      </c>
      <c r="C7923" t="s">
        <v>13063</v>
      </c>
      <c r="D7923" s="11" t="s">
        <v>3767</v>
      </c>
      <c r="E7923" t="s">
        <v>8348</v>
      </c>
    </row>
    <row r="7924" spans="1:5">
      <c r="A7924" s="11">
        <v>868</v>
      </c>
      <c r="B7924" s="11">
        <v>146</v>
      </c>
      <c r="C7924" t="s">
        <v>6925</v>
      </c>
      <c r="D7924" s="11" t="s">
        <v>6039</v>
      </c>
      <c r="E7924" t="s">
        <v>184</v>
      </c>
    </row>
    <row r="7925" spans="1:5">
      <c r="A7925" s="11">
        <v>947</v>
      </c>
      <c r="B7925" s="11">
        <v>129</v>
      </c>
      <c r="C7925" t="s">
        <v>1788</v>
      </c>
      <c r="D7925" s="11" t="s">
        <v>3464</v>
      </c>
      <c r="E7925" t="s">
        <v>124</v>
      </c>
    </row>
    <row r="7926" spans="1:5">
      <c r="A7926" s="11">
        <v>1757</v>
      </c>
      <c r="B7926" s="11">
        <v>36</v>
      </c>
      <c r="C7926" t="s">
        <v>9264</v>
      </c>
      <c r="D7926" s="11" t="s">
        <v>3971</v>
      </c>
      <c r="E7926" t="s">
        <v>412</v>
      </c>
    </row>
    <row r="7927" spans="1:5">
      <c r="A7927" s="11">
        <v>900</v>
      </c>
      <c r="B7927" s="11">
        <v>138</v>
      </c>
      <c r="C7927" t="s">
        <v>6926</v>
      </c>
      <c r="D7927" s="11" t="s">
        <v>5926</v>
      </c>
      <c r="E7927" t="s">
        <v>2574</v>
      </c>
    </row>
    <row r="7928" spans="1:5">
      <c r="A7928" s="11">
        <v>2954</v>
      </c>
      <c r="B7928" s="11">
        <v>0</v>
      </c>
      <c r="C7928" t="s">
        <v>13064</v>
      </c>
      <c r="D7928" s="11" t="s">
        <v>7575</v>
      </c>
      <c r="E7928" t="s">
        <v>1079</v>
      </c>
    </row>
    <row r="7929" spans="1:5">
      <c r="A7929" s="11">
        <v>2373</v>
      </c>
      <c r="B7929" s="11">
        <v>8</v>
      </c>
      <c r="C7929" t="s">
        <v>13065</v>
      </c>
      <c r="D7929" s="11" t="s">
        <v>12279</v>
      </c>
      <c r="E7929" t="s">
        <v>1662</v>
      </c>
    </row>
    <row r="7930" spans="1:5">
      <c r="A7930" s="11">
        <v>2536</v>
      </c>
      <c r="B7930" s="11">
        <v>5</v>
      </c>
      <c r="C7930" t="s">
        <v>6927</v>
      </c>
      <c r="D7930" s="11" t="s">
        <v>6072</v>
      </c>
      <c r="E7930" t="s">
        <v>139</v>
      </c>
    </row>
    <row r="7931" spans="1:5">
      <c r="A7931" s="11">
        <v>1894</v>
      </c>
      <c r="B7931" s="11">
        <v>27</v>
      </c>
      <c r="C7931" t="s">
        <v>6928</v>
      </c>
      <c r="D7931" s="11" t="s">
        <v>2277</v>
      </c>
      <c r="E7931" t="s">
        <v>175</v>
      </c>
    </row>
    <row r="7932" spans="1:5">
      <c r="A7932" s="11">
        <v>2954</v>
      </c>
      <c r="B7932" s="11">
        <v>0</v>
      </c>
      <c r="C7932" t="s">
        <v>13066</v>
      </c>
      <c r="D7932" s="11" t="s">
        <v>8919</v>
      </c>
      <c r="E7932" t="s">
        <v>747</v>
      </c>
    </row>
    <row r="7933" spans="1:5">
      <c r="A7933" s="11">
        <v>1654</v>
      </c>
      <c r="B7933" s="11">
        <v>44</v>
      </c>
      <c r="C7933" t="s">
        <v>6929</v>
      </c>
      <c r="D7933" s="11" t="s">
        <v>6930</v>
      </c>
      <c r="E7933" t="s">
        <v>180</v>
      </c>
    </row>
    <row r="7934" spans="1:5">
      <c r="A7934" s="11">
        <v>625</v>
      </c>
      <c r="B7934" s="11">
        <v>227</v>
      </c>
      <c r="C7934" t="s">
        <v>6931</v>
      </c>
      <c r="D7934" s="11" t="s">
        <v>2104</v>
      </c>
      <c r="E7934" t="s">
        <v>4747</v>
      </c>
    </row>
    <row r="7935" spans="1:5">
      <c r="A7935" s="11">
        <v>1417</v>
      </c>
      <c r="B7935" s="11">
        <v>65</v>
      </c>
      <c r="C7935" t="s">
        <v>6932</v>
      </c>
      <c r="D7935" s="11" t="s">
        <v>4677</v>
      </c>
      <c r="E7935" t="s">
        <v>139</v>
      </c>
    </row>
    <row r="7936" spans="1:5">
      <c r="A7936" s="11">
        <v>98</v>
      </c>
      <c r="B7936" s="11">
        <v>959</v>
      </c>
      <c r="C7936" t="s">
        <v>423</v>
      </c>
      <c r="D7936" s="11" t="s">
        <v>810</v>
      </c>
      <c r="E7936" t="s">
        <v>123</v>
      </c>
    </row>
    <row r="7937" spans="1:5">
      <c r="A7937" s="11">
        <v>1480</v>
      </c>
      <c r="B7937" s="11">
        <v>59</v>
      </c>
      <c r="C7937" t="s">
        <v>6933</v>
      </c>
      <c r="D7937" s="11" t="s">
        <v>6934</v>
      </c>
      <c r="E7937" t="s">
        <v>122</v>
      </c>
    </row>
    <row r="7938" spans="1:5">
      <c r="A7938" s="11">
        <v>954</v>
      </c>
      <c r="B7938" s="11">
        <v>128</v>
      </c>
      <c r="C7938" t="s">
        <v>6935</v>
      </c>
      <c r="D7938" s="11" t="s">
        <v>6934</v>
      </c>
      <c r="E7938" t="s">
        <v>122</v>
      </c>
    </row>
    <row r="7939" spans="1:5">
      <c r="A7939" s="11">
        <v>739</v>
      </c>
      <c r="B7939" s="11">
        <v>187</v>
      </c>
      <c r="C7939" t="s">
        <v>424</v>
      </c>
      <c r="D7939" s="11" t="s">
        <v>837</v>
      </c>
      <c r="E7939" t="s">
        <v>739</v>
      </c>
    </row>
    <row r="7940" spans="1:5">
      <c r="A7940" s="11">
        <v>612</v>
      </c>
      <c r="B7940" s="11">
        <v>231</v>
      </c>
      <c r="C7940" t="s">
        <v>6936</v>
      </c>
      <c r="D7940" s="11" t="s">
        <v>5029</v>
      </c>
      <c r="E7940" t="s">
        <v>1923</v>
      </c>
    </row>
    <row r="7941" spans="1:5">
      <c r="A7941" s="11">
        <v>378</v>
      </c>
      <c r="B7941" s="11">
        <v>372</v>
      </c>
      <c r="C7941" t="s">
        <v>425</v>
      </c>
      <c r="D7941" s="11" t="s">
        <v>806</v>
      </c>
      <c r="E7941" t="s">
        <v>145</v>
      </c>
    </row>
    <row r="7942" spans="1:5">
      <c r="A7942" s="11">
        <v>2954</v>
      </c>
      <c r="B7942" s="11">
        <v>0</v>
      </c>
      <c r="C7942" t="s">
        <v>9265</v>
      </c>
      <c r="D7942" s="11" t="s">
        <v>4313</v>
      </c>
      <c r="E7942" t="s">
        <v>937</v>
      </c>
    </row>
    <row r="7943" spans="1:5">
      <c r="A7943" s="11">
        <v>883</v>
      </c>
      <c r="B7943" s="11">
        <v>141</v>
      </c>
      <c r="C7943" t="s">
        <v>6937</v>
      </c>
      <c r="D7943" s="11" t="s">
        <v>3931</v>
      </c>
      <c r="E7943" t="s">
        <v>138</v>
      </c>
    </row>
    <row r="7944" spans="1:5">
      <c r="A7944" s="11">
        <v>2954</v>
      </c>
      <c r="B7944" s="11">
        <v>0</v>
      </c>
      <c r="C7944" t="s">
        <v>9266</v>
      </c>
      <c r="D7944" s="11" t="s">
        <v>2590</v>
      </c>
      <c r="E7944" t="s">
        <v>739</v>
      </c>
    </row>
    <row r="7945" spans="1:5">
      <c r="A7945" s="11">
        <v>2856</v>
      </c>
      <c r="B7945" s="11">
        <v>1</v>
      </c>
      <c r="C7945" t="s">
        <v>13067</v>
      </c>
      <c r="D7945" s="11" t="s">
        <v>3595</v>
      </c>
      <c r="E7945" t="s">
        <v>128</v>
      </c>
    </row>
    <row r="7946" spans="1:5">
      <c r="A7946" s="11">
        <v>2613</v>
      </c>
      <c r="B7946" s="11">
        <v>4</v>
      </c>
      <c r="C7946" t="s">
        <v>9267</v>
      </c>
      <c r="D7946" s="11" t="s">
        <v>9260</v>
      </c>
      <c r="E7946" t="s">
        <v>138</v>
      </c>
    </row>
    <row r="7947" spans="1:5">
      <c r="A7947" s="11">
        <v>2954</v>
      </c>
      <c r="B7947" s="11">
        <v>0</v>
      </c>
      <c r="C7947" t="s">
        <v>13068</v>
      </c>
      <c r="D7947" s="11" t="s">
        <v>13069</v>
      </c>
      <c r="E7947" t="s">
        <v>814</v>
      </c>
    </row>
    <row r="7948" spans="1:5">
      <c r="A7948" s="11">
        <v>1629</v>
      </c>
      <c r="B7948" s="11">
        <v>46</v>
      </c>
      <c r="C7948" t="s">
        <v>6938</v>
      </c>
      <c r="D7948" s="11" t="s">
        <v>4306</v>
      </c>
      <c r="E7948" t="s">
        <v>742</v>
      </c>
    </row>
    <row r="7949" spans="1:5">
      <c r="A7949" s="11">
        <v>2954</v>
      </c>
      <c r="B7949" s="11">
        <v>0</v>
      </c>
      <c r="C7949" t="s">
        <v>13070</v>
      </c>
      <c r="D7949" s="11" t="s">
        <v>10299</v>
      </c>
      <c r="E7949" t="s">
        <v>1242</v>
      </c>
    </row>
    <row r="7950" spans="1:5">
      <c r="A7950" s="11">
        <v>2753</v>
      </c>
      <c r="B7950" s="11">
        <v>2</v>
      </c>
      <c r="C7950" t="s">
        <v>13071</v>
      </c>
      <c r="D7950" s="11" t="s">
        <v>10914</v>
      </c>
      <c r="E7950" t="s">
        <v>762</v>
      </c>
    </row>
    <row r="7951" spans="1:5">
      <c r="A7951" s="11">
        <v>451</v>
      </c>
      <c r="B7951" s="11">
        <v>315</v>
      </c>
      <c r="C7951" t="s">
        <v>6939</v>
      </c>
      <c r="D7951" s="11" t="s">
        <v>2571</v>
      </c>
      <c r="E7951" t="s">
        <v>139</v>
      </c>
    </row>
    <row r="7952" spans="1:5">
      <c r="A7952" s="11">
        <v>339</v>
      </c>
      <c r="B7952" s="11">
        <v>415</v>
      </c>
      <c r="C7952" t="s">
        <v>6940</v>
      </c>
      <c r="D7952" s="11" t="s">
        <v>1670</v>
      </c>
      <c r="E7952" t="s">
        <v>130</v>
      </c>
    </row>
    <row r="7953" spans="1:5">
      <c r="A7953" s="11">
        <v>1894</v>
      </c>
      <c r="B7953" s="11">
        <v>27</v>
      </c>
      <c r="C7953" t="s">
        <v>9268</v>
      </c>
      <c r="D7953" s="11" t="s">
        <v>9127</v>
      </c>
      <c r="E7953" t="s">
        <v>1268</v>
      </c>
    </row>
    <row r="7954" spans="1:5">
      <c r="A7954" s="11">
        <v>2000</v>
      </c>
      <c r="B7954" s="11">
        <v>21</v>
      </c>
      <c r="C7954" t="s">
        <v>6941</v>
      </c>
      <c r="D7954" s="11" t="s">
        <v>6678</v>
      </c>
      <c r="E7954" t="s">
        <v>122</v>
      </c>
    </row>
    <row r="7955" spans="1:5">
      <c r="A7955" s="11">
        <v>1346</v>
      </c>
      <c r="B7955" s="11">
        <v>72</v>
      </c>
      <c r="C7955" t="s">
        <v>6942</v>
      </c>
      <c r="D7955" s="11" t="s">
        <v>5795</v>
      </c>
      <c r="E7955" t="s">
        <v>751</v>
      </c>
    </row>
    <row r="7956" spans="1:5">
      <c r="A7956" s="11">
        <v>2856</v>
      </c>
      <c r="B7956" s="11">
        <v>1</v>
      </c>
      <c r="C7956" t="s">
        <v>13072</v>
      </c>
      <c r="D7956" s="11" t="s">
        <v>10437</v>
      </c>
      <c r="E7956" t="s">
        <v>1183</v>
      </c>
    </row>
    <row r="7957" spans="1:5">
      <c r="A7957" s="11">
        <v>2954</v>
      </c>
      <c r="B7957" s="11">
        <v>0</v>
      </c>
      <c r="C7957" t="s">
        <v>13073</v>
      </c>
      <c r="D7957" s="11" t="s">
        <v>3944</v>
      </c>
      <c r="E7957" t="s">
        <v>1131</v>
      </c>
    </row>
    <row r="7958" spans="1:5">
      <c r="A7958" s="11">
        <v>2172</v>
      </c>
      <c r="B7958" s="11">
        <v>14</v>
      </c>
      <c r="C7958" t="s">
        <v>9269</v>
      </c>
      <c r="D7958" s="11" t="s">
        <v>9270</v>
      </c>
      <c r="E7958" t="s">
        <v>814</v>
      </c>
    </row>
    <row r="7959" spans="1:5">
      <c r="A7959" s="11">
        <v>702</v>
      </c>
      <c r="B7959" s="11">
        <v>197</v>
      </c>
      <c r="C7959" t="s">
        <v>13074</v>
      </c>
      <c r="D7959" s="11" t="s">
        <v>3658</v>
      </c>
      <c r="E7959" t="s">
        <v>145</v>
      </c>
    </row>
    <row r="7960" spans="1:5">
      <c r="A7960" s="11">
        <v>2856</v>
      </c>
      <c r="B7960" s="11">
        <v>1</v>
      </c>
      <c r="C7960" t="s">
        <v>13075</v>
      </c>
      <c r="D7960" s="11" t="s">
        <v>13076</v>
      </c>
      <c r="E7960" t="s">
        <v>12577</v>
      </c>
    </row>
    <row r="7961" spans="1:5">
      <c r="A7961" s="11">
        <v>2954</v>
      </c>
      <c r="B7961" s="11">
        <v>0</v>
      </c>
      <c r="C7961" t="s">
        <v>13077</v>
      </c>
      <c r="D7961" s="11" t="s">
        <v>13078</v>
      </c>
      <c r="E7961" t="s">
        <v>12577</v>
      </c>
    </row>
    <row r="7962" spans="1:5">
      <c r="A7962" s="11">
        <v>2685</v>
      </c>
      <c r="B7962" s="11">
        <v>3</v>
      </c>
      <c r="C7962" t="s">
        <v>9271</v>
      </c>
      <c r="D7962" s="11" t="s">
        <v>2123</v>
      </c>
      <c r="E7962" t="s">
        <v>1807</v>
      </c>
    </row>
    <row r="7963" spans="1:5">
      <c r="A7963" s="11">
        <v>410</v>
      </c>
      <c r="B7963" s="11">
        <v>341</v>
      </c>
      <c r="C7963" t="s">
        <v>6943</v>
      </c>
      <c r="D7963" s="11" t="s">
        <v>6645</v>
      </c>
      <c r="E7963" t="s">
        <v>123</v>
      </c>
    </row>
    <row r="7964" spans="1:5">
      <c r="A7964" s="11">
        <v>2753</v>
      </c>
      <c r="B7964" s="11">
        <v>2</v>
      </c>
      <c r="C7964" t="s">
        <v>13079</v>
      </c>
      <c r="D7964" s="11" t="s">
        <v>13080</v>
      </c>
      <c r="E7964" t="s">
        <v>149</v>
      </c>
    </row>
    <row r="7965" spans="1:5">
      <c r="A7965" s="11">
        <v>2954</v>
      </c>
      <c r="B7965" s="11">
        <v>0</v>
      </c>
      <c r="C7965" t="s">
        <v>13081</v>
      </c>
      <c r="D7965" s="11" t="s">
        <v>13082</v>
      </c>
      <c r="E7965" t="s">
        <v>747</v>
      </c>
    </row>
    <row r="7966" spans="1:5">
      <c r="A7966" s="11">
        <v>2685</v>
      </c>
      <c r="B7966" s="11">
        <v>3</v>
      </c>
      <c r="C7966" t="s">
        <v>9272</v>
      </c>
      <c r="D7966" s="11" t="s">
        <v>2646</v>
      </c>
      <c r="E7966" t="s">
        <v>646</v>
      </c>
    </row>
    <row r="7967" spans="1:5">
      <c r="A7967" s="11">
        <v>2753</v>
      </c>
      <c r="B7967" s="11">
        <v>2</v>
      </c>
      <c r="C7967" t="s">
        <v>9273</v>
      </c>
      <c r="D7967" s="11" t="s">
        <v>2658</v>
      </c>
      <c r="E7967" t="s">
        <v>139</v>
      </c>
    </row>
    <row r="7968" spans="1:5">
      <c r="A7968" s="11">
        <v>410</v>
      </c>
      <c r="B7968" s="11">
        <v>341</v>
      </c>
      <c r="C7968" t="s">
        <v>1533</v>
      </c>
      <c r="D7968" s="11" t="s">
        <v>780</v>
      </c>
      <c r="E7968" t="s">
        <v>997</v>
      </c>
    </row>
    <row r="7969" spans="1:5">
      <c r="A7969" s="11">
        <v>2236</v>
      </c>
      <c r="B7969" s="11">
        <v>12</v>
      </c>
      <c r="C7969" t="s">
        <v>13083</v>
      </c>
      <c r="D7969" s="11" t="s">
        <v>8969</v>
      </c>
      <c r="E7969" t="s">
        <v>138</v>
      </c>
    </row>
    <row r="7970" spans="1:5">
      <c r="A7970" s="11">
        <v>2954</v>
      </c>
      <c r="B7970" s="11">
        <v>0</v>
      </c>
      <c r="C7970" t="s">
        <v>13084</v>
      </c>
      <c r="D7970" s="11" t="s">
        <v>7942</v>
      </c>
      <c r="E7970" t="s">
        <v>124</v>
      </c>
    </row>
    <row r="7971" spans="1:5">
      <c r="A7971" s="11">
        <v>808</v>
      </c>
      <c r="B7971" s="11">
        <v>161</v>
      </c>
      <c r="C7971" t="s">
        <v>9274</v>
      </c>
      <c r="D7971" s="11" t="s">
        <v>6480</v>
      </c>
      <c r="E7971" t="s">
        <v>13085</v>
      </c>
    </row>
    <row r="7972" spans="1:5">
      <c r="A7972" s="11">
        <v>1787</v>
      </c>
      <c r="B7972" s="11">
        <v>33</v>
      </c>
      <c r="C7972" t="s">
        <v>9275</v>
      </c>
      <c r="D7972" s="11" t="s">
        <v>4875</v>
      </c>
      <c r="E7972" t="s">
        <v>740</v>
      </c>
    </row>
    <row r="7973" spans="1:5">
      <c r="A7973" s="11">
        <v>2954</v>
      </c>
      <c r="B7973" s="11">
        <v>0</v>
      </c>
      <c r="C7973" t="s">
        <v>13086</v>
      </c>
      <c r="D7973" s="11" t="s">
        <v>3340</v>
      </c>
      <c r="E7973" t="s">
        <v>11768</v>
      </c>
    </row>
    <row r="7974" spans="1:5">
      <c r="A7974" s="11">
        <v>2421</v>
      </c>
      <c r="B7974" s="11">
        <v>7</v>
      </c>
      <c r="C7974" t="s">
        <v>9276</v>
      </c>
      <c r="D7974" s="11" t="s">
        <v>4959</v>
      </c>
      <c r="E7974" t="s">
        <v>61</v>
      </c>
    </row>
    <row r="7975" spans="1:5">
      <c r="A7975" s="11">
        <v>1814</v>
      </c>
      <c r="B7975" s="11">
        <v>32</v>
      </c>
      <c r="C7975" t="s">
        <v>13087</v>
      </c>
      <c r="D7975" s="11" t="s">
        <v>2217</v>
      </c>
      <c r="E7975" t="s">
        <v>1990</v>
      </c>
    </row>
    <row r="7976" spans="1:5">
      <c r="A7976" s="11">
        <v>2685</v>
      </c>
      <c r="B7976" s="11">
        <v>3</v>
      </c>
      <c r="C7976" t="s">
        <v>9277</v>
      </c>
      <c r="D7976" s="11" t="s">
        <v>7607</v>
      </c>
      <c r="E7976" t="s">
        <v>128</v>
      </c>
    </row>
    <row r="7977" spans="1:5">
      <c r="A7977" s="11">
        <v>2000</v>
      </c>
      <c r="B7977" s="11">
        <v>21</v>
      </c>
      <c r="C7977" t="s">
        <v>6944</v>
      </c>
      <c r="D7977" s="11" t="s">
        <v>3551</v>
      </c>
      <c r="E7977" t="s">
        <v>407</v>
      </c>
    </row>
    <row r="7978" spans="1:5">
      <c r="A7978" s="11">
        <v>2613</v>
      </c>
      <c r="B7978" s="11">
        <v>4</v>
      </c>
      <c r="C7978" t="s">
        <v>9278</v>
      </c>
      <c r="D7978" s="11" t="s">
        <v>9279</v>
      </c>
      <c r="E7978" t="s">
        <v>164</v>
      </c>
    </row>
    <row r="7979" spans="1:5">
      <c r="A7979" s="11">
        <v>37</v>
      </c>
      <c r="B7979" s="11">
        <v>1574</v>
      </c>
      <c r="C7979" t="s">
        <v>13088</v>
      </c>
      <c r="D7979" s="11" t="s">
        <v>13089</v>
      </c>
      <c r="E7979" t="s">
        <v>122</v>
      </c>
    </row>
    <row r="7980" spans="1:5">
      <c r="A7980" s="11">
        <v>2753</v>
      </c>
      <c r="B7980" s="11">
        <v>2</v>
      </c>
      <c r="C7980" t="s">
        <v>13090</v>
      </c>
      <c r="D7980" s="11" t="s">
        <v>13091</v>
      </c>
      <c r="E7980" t="s">
        <v>169</v>
      </c>
    </row>
    <row r="7981" spans="1:5">
      <c r="A7981" s="11">
        <v>2954</v>
      </c>
      <c r="B7981" s="11">
        <v>0</v>
      </c>
      <c r="C7981" t="s">
        <v>13092</v>
      </c>
      <c r="D7981" s="11" t="s">
        <v>10280</v>
      </c>
      <c r="E7981" t="s">
        <v>128</v>
      </c>
    </row>
    <row r="7982" spans="1:5">
      <c r="A7982" s="11">
        <v>1187</v>
      </c>
      <c r="B7982" s="11">
        <v>90</v>
      </c>
      <c r="C7982" t="s">
        <v>6945</v>
      </c>
      <c r="D7982" s="11" t="s">
        <v>4661</v>
      </c>
      <c r="E7982" t="s">
        <v>224</v>
      </c>
    </row>
    <row r="7983" spans="1:5">
      <c r="A7983" s="11">
        <v>381</v>
      </c>
      <c r="B7983" s="11">
        <v>371</v>
      </c>
      <c r="C7983" t="s">
        <v>6946</v>
      </c>
      <c r="D7983" s="11" t="s">
        <v>5690</v>
      </c>
      <c r="E7983" t="s">
        <v>742</v>
      </c>
    </row>
    <row r="7984" spans="1:5">
      <c r="A7984" s="11">
        <v>1154</v>
      </c>
      <c r="B7984" s="11">
        <v>93</v>
      </c>
      <c r="C7984" t="s">
        <v>6947</v>
      </c>
      <c r="D7984" s="11" t="s">
        <v>1785</v>
      </c>
      <c r="E7984" t="s">
        <v>1482</v>
      </c>
    </row>
    <row r="7985" spans="1:5">
      <c r="A7985" s="11">
        <v>2954</v>
      </c>
      <c r="B7985" s="11">
        <v>0</v>
      </c>
      <c r="C7985" t="s">
        <v>13093</v>
      </c>
      <c r="D7985" s="11" t="s">
        <v>10095</v>
      </c>
      <c r="E7985" t="s">
        <v>1079</v>
      </c>
    </row>
    <row r="7986" spans="1:5">
      <c r="A7986" s="11">
        <v>1124</v>
      </c>
      <c r="B7986" s="11">
        <v>98</v>
      </c>
      <c r="C7986" t="s">
        <v>6948</v>
      </c>
      <c r="D7986" s="11" t="s">
        <v>3587</v>
      </c>
      <c r="E7986" t="s">
        <v>124</v>
      </c>
    </row>
    <row r="7987" spans="1:5">
      <c r="A7987" s="11">
        <v>2373</v>
      </c>
      <c r="B7987" s="11">
        <v>8</v>
      </c>
      <c r="C7987" t="s">
        <v>13094</v>
      </c>
      <c r="D7987" s="11" t="s">
        <v>2601</v>
      </c>
      <c r="E7987" t="s">
        <v>906</v>
      </c>
    </row>
    <row r="7988" spans="1:5">
      <c r="A7988" s="11">
        <v>686</v>
      </c>
      <c r="B7988" s="11">
        <v>206</v>
      </c>
      <c r="C7988" t="s">
        <v>6949</v>
      </c>
      <c r="D7988" s="11" t="s">
        <v>2394</v>
      </c>
      <c r="E7988" t="s">
        <v>124</v>
      </c>
    </row>
    <row r="7989" spans="1:5">
      <c r="A7989" s="11">
        <v>8</v>
      </c>
      <c r="B7989" s="11">
        <v>1768</v>
      </c>
      <c r="C7989" t="s">
        <v>1534</v>
      </c>
      <c r="D7989" s="11" t="s">
        <v>1535</v>
      </c>
      <c r="E7989" t="s">
        <v>130</v>
      </c>
    </row>
    <row r="7990" spans="1:5">
      <c r="A7990" s="11">
        <v>2753</v>
      </c>
      <c r="B7990" s="11">
        <v>2</v>
      </c>
      <c r="C7990" t="s">
        <v>13095</v>
      </c>
      <c r="D7990" s="11" t="s">
        <v>2189</v>
      </c>
      <c r="E7990" t="s">
        <v>150</v>
      </c>
    </row>
    <row r="7991" spans="1:5">
      <c r="A7991" s="11">
        <v>1365</v>
      </c>
      <c r="B7991" s="11">
        <v>71</v>
      </c>
      <c r="C7991" t="s">
        <v>6950</v>
      </c>
      <c r="D7991" s="11" t="s">
        <v>2022</v>
      </c>
      <c r="E7991" t="s">
        <v>2433</v>
      </c>
    </row>
    <row r="7992" spans="1:5">
      <c r="A7992" s="11">
        <v>2954</v>
      </c>
      <c r="B7992" s="11">
        <v>0</v>
      </c>
      <c r="C7992" t="s">
        <v>13096</v>
      </c>
      <c r="D7992" s="11" t="s">
        <v>13097</v>
      </c>
      <c r="E7992" t="s">
        <v>747</v>
      </c>
    </row>
    <row r="7993" spans="1:5">
      <c r="A7993" s="11">
        <v>18</v>
      </c>
      <c r="B7993" s="11">
        <v>1726</v>
      </c>
      <c r="C7993" t="s">
        <v>1536</v>
      </c>
      <c r="D7993" s="11" t="s">
        <v>1106</v>
      </c>
      <c r="E7993" t="s">
        <v>124</v>
      </c>
    </row>
    <row r="7994" spans="1:5">
      <c r="A7994" s="11">
        <v>172</v>
      </c>
      <c r="B7994" s="11">
        <v>671</v>
      </c>
      <c r="C7994" t="s">
        <v>6951</v>
      </c>
      <c r="D7994" s="11" t="s">
        <v>1887</v>
      </c>
      <c r="E7994" t="s">
        <v>123</v>
      </c>
    </row>
    <row r="7995" spans="1:5">
      <c r="A7995" s="11">
        <v>365</v>
      </c>
      <c r="B7995" s="11">
        <v>385</v>
      </c>
      <c r="C7995" t="s">
        <v>6952</v>
      </c>
      <c r="D7995" s="11" t="s">
        <v>1682</v>
      </c>
      <c r="E7995" t="s">
        <v>744</v>
      </c>
    </row>
    <row r="7996" spans="1:5">
      <c r="A7996" s="11">
        <v>2856</v>
      </c>
      <c r="B7996" s="11">
        <v>1</v>
      </c>
      <c r="C7996" t="s">
        <v>13098</v>
      </c>
      <c r="D7996" s="11" t="s">
        <v>13099</v>
      </c>
      <c r="E7996" t="s">
        <v>142</v>
      </c>
    </row>
    <row r="7997" spans="1:5">
      <c r="A7997" s="11">
        <v>432</v>
      </c>
      <c r="B7997" s="11">
        <v>325</v>
      </c>
      <c r="C7997" t="s">
        <v>1789</v>
      </c>
      <c r="D7997" s="11" t="s">
        <v>1790</v>
      </c>
      <c r="E7997" t="s">
        <v>145</v>
      </c>
    </row>
    <row r="7998" spans="1:5">
      <c r="A7998" s="11">
        <v>2954</v>
      </c>
      <c r="B7998" s="11">
        <v>0</v>
      </c>
      <c r="C7998" t="s">
        <v>13100</v>
      </c>
      <c r="D7998" s="11" t="s">
        <v>5631</v>
      </c>
      <c r="E7998" t="s">
        <v>142</v>
      </c>
    </row>
    <row r="7999" spans="1:5">
      <c r="A7999" s="11">
        <v>336</v>
      </c>
      <c r="B7999" s="11">
        <v>419</v>
      </c>
      <c r="C7999" t="s">
        <v>6953</v>
      </c>
      <c r="D7999" s="11" t="s">
        <v>2923</v>
      </c>
      <c r="E7999" t="s">
        <v>1263</v>
      </c>
    </row>
    <row r="8000" spans="1:5">
      <c r="A8000" s="11">
        <v>1480</v>
      </c>
      <c r="B8000" s="11">
        <v>59</v>
      </c>
      <c r="C8000" t="s">
        <v>13101</v>
      </c>
      <c r="D8000" s="11" t="s">
        <v>10148</v>
      </c>
      <c r="E8000" t="s">
        <v>1288</v>
      </c>
    </row>
    <row r="8001" spans="1:5">
      <c r="A8001" s="11">
        <v>240</v>
      </c>
      <c r="B8001" s="11">
        <v>524</v>
      </c>
      <c r="C8001" t="s">
        <v>6954</v>
      </c>
      <c r="D8001" s="11" t="s">
        <v>3007</v>
      </c>
      <c r="E8001" t="s">
        <v>122</v>
      </c>
    </row>
    <row r="8002" spans="1:5">
      <c r="A8002" s="11">
        <v>2172</v>
      </c>
      <c r="B8002" s="11">
        <v>14</v>
      </c>
      <c r="C8002" t="s">
        <v>9280</v>
      </c>
      <c r="D8002" s="11" t="s">
        <v>6506</v>
      </c>
      <c r="E8002" t="s">
        <v>268</v>
      </c>
    </row>
    <row r="8003" spans="1:5">
      <c r="A8003" s="11">
        <v>515</v>
      </c>
      <c r="B8003" s="11">
        <v>279</v>
      </c>
      <c r="C8003" t="s">
        <v>6955</v>
      </c>
      <c r="D8003" s="11" t="s">
        <v>1405</v>
      </c>
      <c r="E8003" t="s">
        <v>1066</v>
      </c>
    </row>
    <row r="8004" spans="1:5">
      <c r="A8004" s="11">
        <v>2856</v>
      </c>
      <c r="B8004" s="11">
        <v>1</v>
      </c>
      <c r="C8004" t="s">
        <v>13102</v>
      </c>
      <c r="D8004" s="11" t="s">
        <v>5677</v>
      </c>
      <c r="E8004" t="s">
        <v>1001</v>
      </c>
    </row>
    <row r="8005" spans="1:5">
      <c r="A8005" s="11">
        <v>2685</v>
      </c>
      <c r="B8005" s="11">
        <v>3</v>
      </c>
      <c r="C8005" t="s">
        <v>9281</v>
      </c>
      <c r="D8005" s="11" t="s">
        <v>3847</v>
      </c>
      <c r="E8005" t="s">
        <v>2071</v>
      </c>
    </row>
    <row r="8006" spans="1:5">
      <c r="A8006" s="11">
        <v>183</v>
      </c>
      <c r="B8006" s="11">
        <v>652</v>
      </c>
      <c r="C8006" t="s">
        <v>6956</v>
      </c>
      <c r="D8006" s="11" t="s">
        <v>2447</v>
      </c>
      <c r="E8006" t="s">
        <v>3282</v>
      </c>
    </row>
    <row r="8007" spans="1:5">
      <c r="A8007" s="11">
        <v>1963</v>
      </c>
      <c r="B8007" s="11">
        <v>23</v>
      </c>
      <c r="C8007" t="s">
        <v>13103</v>
      </c>
      <c r="D8007" s="11" t="s">
        <v>13104</v>
      </c>
      <c r="E8007" t="s">
        <v>997</v>
      </c>
    </row>
    <row r="8008" spans="1:5">
      <c r="A8008" s="11">
        <v>740</v>
      </c>
      <c r="B8008" s="11">
        <v>186</v>
      </c>
      <c r="C8008" t="s">
        <v>6957</v>
      </c>
      <c r="D8008" s="11" t="s">
        <v>4530</v>
      </c>
      <c r="E8008" t="s">
        <v>140</v>
      </c>
    </row>
    <row r="8009" spans="1:5">
      <c r="A8009" s="11">
        <v>1744</v>
      </c>
      <c r="B8009" s="11">
        <v>37</v>
      </c>
      <c r="C8009" t="s">
        <v>6958</v>
      </c>
      <c r="D8009" s="11" t="s">
        <v>5364</v>
      </c>
      <c r="E8009" t="s">
        <v>1245</v>
      </c>
    </row>
    <row r="8010" spans="1:5">
      <c r="A8010" s="11">
        <v>1828</v>
      </c>
      <c r="B8010" s="11">
        <v>31</v>
      </c>
      <c r="C8010" t="s">
        <v>6959</v>
      </c>
      <c r="D8010" s="11" t="s">
        <v>3929</v>
      </c>
      <c r="E8010" t="s">
        <v>135</v>
      </c>
    </row>
    <row r="8011" spans="1:5">
      <c r="A8011" s="11">
        <v>2954</v>
      </c>
      <c r="B8011" s="11">
        <v>0</v>
      </c>
      <c r="C8011" t="s">
        <v>13105</v>
      </c>
      <c r="D8011" s="11" t="s">
        <v>2432</v>
      </c>
      <c r="E8011" t="s">
        <v>141</v>
      </c>
    </row>
    <row r="8012" spans="1:5">
      <c r="A8012" s="11">
        <v>1249</v>
      </c>
      <c r="B8012" s="11">
        <v>82</v>
      </c>
      <c r="C8012" t="s">
        <v>6960</v>
      </c>
      <c r="D8012" s="11" t="s">
        <v>5305</v>
      </c>
      <c r="E8012" t="s">
        <v>1957</v>
      </c>
    </row>
    <row r="8013" spans="1:5">
      <c r="A8013" s="11">
        <v>1346</v>
      </c>
      <c r="B8013" s="11">
        <v>72</v>
      </c>
      <c r="C8013" t="s">
        <v>6960</v>
      </c>
      <c r="D8013" s="11" t="s">
        <v>2952</v>
      </c>
      <c r="E8013" t="s">
        <v>122</v>
      </c>
    </row>
    <row r="8014" spans="1:5">
      <c r="A8014" s="11">
        <v>2954</v>
      </c>
      <c r="B8014" s="11">
        <v>0</v>
      </c>
      <c r="C8014" t="s">
        <v>6961</v>
      </c>
      <c r="D8014" s="11" t="s">
        <v>2478</v>
      </c>
      <c r="E8014" t="s">
        <v>122</v>
      </c>
    </row>
    <row r="8015" spans="1:5">
      <c r="A8015" s="11">
        <v>480</v>
      </c>
      <c r="B8015" s="11">
        <v>294</v>
      </c>
      <c r="C8015" t="s">
        <v>6962</v>
      </c>
      <c r="D8015" s="11" t="s">
        <v>4904</v>
      </c>
      <c r="E8015" t="s">
        <v>137</v>
      </c>
    </row>
    <row r="8016" spans="1:5">
      <c r="A8016" s="11">
        <v>2613</v>
      </c>
      <c r="B8016" s="11">
        <v>4</v>
      </c>
      <c r="C8016" t="s">
        <v>13106</v>
      </c>
      <c r="D8016" s="11" t="s">
        <v>12853</v>
      </c>
      <c r="E8016" t="s">
        <v>814</v>
      </c>
    </row>
    <row r="8017" spans="1:5">
      <c r="A8017" s="11">
        <v>2685</v>
      </c>
      <c r="B8017" s="11">
        <v>3</v>
      </c>
      <c r="C8017" t="s">
        <v>9282</v>
      </c>
      <c r="D8017" s="11" t="s">
        <v>9283</v>
      </c>
      <c r="E8017" t="s">
        <v>124</v>
      </c>
    </row>
    <row r="8018" spans="1:5">
      <c r="A8018" s="11">
        <v>1679</v>
      </c>
      <c r="B8018" s="11">
        <v>42</v>
      </c>
      <c r="C8018" t="s">
        <v>6963</v>
      </c>
      <c r="D8018" s="11" t="s">
        <v>5754</v>
      </c>
      <c r="E8018" t="s">
        <v>138</v>
      </c>
    </row>
    <row r="8019" spans="1:5">
      <c r="A8019" s="11">
        <v>581</v>
      </c>
      <c r="B8019" s="11">
        <v>242</v>
      </c>
      <c r="C8019" t="s">
        <v>1791</v>
      </c>
      <c r="D8019" s="11" t="s">
        <v>1792</v>
      </c>
      <c r="E8019" t="s">
        <v>892</v>
      </c>
    </row>
    <row r="8020" spans="1:5">
      <c r="A8020" s="11">
        <v>1070</v>
      </c>
      <c r="B8020" s="11">
        <v>107</v>
      </c>
      <c r="C8020" t="s">
        <v>6964</v>
      </c>
      <c r="D8020" s="11" t="s">
        <v>6965</v>
      </c>
      <c r="E8020" t="s">
        <v>747</v>
      </c>
    </row>
    <row r="8021" spans="1:5">
      <c r="A8021" s="11">
        <v>2954</v>
      </c>
      <c r="B8021" s="11">
        <v>0</v>
      </c>
      <c r="C8021" t="s">
        <v>13107</v>
      </c>
      <c r="D8021" s="11" t="s">
        <v>5393</v>
      </c>
      <c r="E8021" t="s">
        <v>2489</v>
      </c>
    </row>
    <row r="8022" spans="1:5">
      <c r="A8022" s="11">
        <v>1458</v>
      </c>
      <c r="B8022" s="11">
        <v>61</v>
      </c>
      <c r="C8022" t="s">
        <v>13108</v>
      </c>
      <c r="D8022" s="11" t="s">
        <v>7196</v>
      </c>
      <c r="E8022" t="s">
        <v>184</v>
      </c>
    </row>
    <row r="8023" spans="1:5">
      <c r="A8023" s="11">
        <v>2954</v>
      </c>
      <c r="B8023" s="11">
        <v>0</v>
      </c>
      <c r="C8023" t="s">
        <v>13109</v>
      </c>
      <c r="D8023" s="11" t="s">
        <v>11046</v>
      </c>
      <c r="E8023" t="s">
        <v>9582</v>
      </c>
    </row>
    <row r="8024" spans="1:5">
      <c r="A8024" s="11">
        <v>2203</v>
      </c>
      <c r="B8024" s="11">
        <v>13</v>
      </c>
      <c r="C8024" t="s">
        <v>6966</v>
      </c>
      <c r="D8024" s="11" t="s">
        <v>4944</v>
      </c>
      <c r="E8024" t="s">
        <v>725</v>
      </c>
    </row>
    <row r="8025" spans="1:5">
      <c r="A8025" s="11">
        <v>2289</v>
      </c>
      <c r="B8025" s="11">
        <v>10</v>
      </c>
      <c r="C8025" t="s">
        <v>13110</v>
      </c>
      <c r="D8025" s="11" t="s">
        <v>3928</v>
      </c>
      <c r="E8025" t="s">
        <v>1131</v>
      </c>
    </row>
    <row r="8026" spans="1:5">
      <c r="A8026" s="11">
        <v>2613</v>
      </c>
      <c r="B8026" s="11">
        <v>4</v>
      </c>
      <c r="C8026" t="s">
        <v>9284</v>
      </c>
      <c r="D8026" s="11" t="s">
        <v>9285</v>
      </c>
      <c r="E8026" t="s">
        <v>128</v>
      </c>
    </row>
    <row r="8027" spans="1:5">
      <c r="A8027" s="11">
        <v>1109</v>
      </c>
      <c r="B8027" s="11">
        <v>100</v>
      </c>
      <c r="C8027" t="s">
        <v>6967</v>
      </c>
      <c r="D8027" s="11" t="s">
        <v>6968</v>
      </c>
      <c r="E8027" t="s">
        <v>128</v>
      </c>
    </row>
    <row r="8028" spans="1:5">
      <c r="A8028" s="11">
        <v>332</v>
      </c>
      <c r="B8028" s="11">
        <v>425</v>
      </c>
      <c r="C8028" t="s">
        <v>9286</v>
      </c>
      <c r="D8028" s="11" t="s">
        <v>9287</v>
      </c>
      <c r="E8028" t="s">
        <v>147</v>
      </c>
    </row>
    <row r="8029" spans="1:5">
      <c r="A8029" s="11">
        <v>2954</v>
      </c>
      <c r="B8029" s="11">
        <v>0</v>
      </c>
      <c r="C8029" t="s">
        <v>9288</v>
      </c>
      <c r="D8029" s="11" t="s">
        <v>7698</v>
      </c>
      <c r="E8029" t="s">
        <v>128</v>
      </c>
    </row>
    <row r="8030" spans="1:5">
      <c r="A8030" s="11">
        <v>491</v>
      </c>
      <c r="B8030" s="11">
        <v>290</v>
      </c>
      <c r="C8030" t="s">
        <v>6969</v>
      </c>
      <c r="D8030" s="11" t="s">
        <v>2184</v>
      </c>
      <c r="E8030" t="s">
        <v>125</v>
      </c>
    </row>
    <row r="8031" spans="1:5">
      <c r="A8031" s="11">
        <v>2094</v>
      </c>
      <c r="B8031" s="11">
        <v>17</v>
      </c>
      <c r="C8031" t="s">
        <v>9289</v>
      </c>
      <c r="D8031" s="11" t="s">
        <v>6172</v>
      </c>
      <c r="E8031" t="s">
        <v>8074</v>
      </c>
    </row>
    <row r="8032" spans="1:5">
      <c r="A8032" s="11">
        <v>1510</v>
      </c>
      <c r="B8032" s="11">
        <v>56</v>
      </c>
      <c r="C8032" t="s">
        <v>6970</v>
      </c>
      <c r="D8032" s="11" t="s">
        <v>4631</v>
      </c>
      <c r="E8032" t="s">
        <v>1859</v>
      </c>
    </row>
    <row r="8033" spans="1:5">
      <c r="A8033" s="11">
        <v>1927</v>
      </c>
      <c r="B8033" s="11">
        <v>25</v>
      </c>
      <c r="C8033" t="s">
        <v>13111</v>
      </c>
      <c r="D8033" s="11" t="s">
        <v>3466</v>
      </c>
      <c r="E8033" t="s">
        <v>122</v>
      </c>
    </row>
    <row r="8034" spans="1:5">
      <c r="A8034" s="11">
        <v>222</v>
      </c>
      <c r="B8034" s="11">
        <v>557</v>
      </c>
      <c r="C8034" t="s">
        <v>13112</v>
      </c>
      <c r="D8034" s="11" t="s">
        <v>13113</v>
      </c>
      <c r="E8034" t="s">
        <v>12053</v>
      </c>
    </row>
    <row r="8035" spans="1:5">
      <c r="A8035" s="11">
        <v>846</v>
      </c>
      <c r="B8035" s="11">
        <v>152</v>
      </c>
      <c r="C8035" t="s">
        <v>6971</v>
      </c>
      <c r="D8035" s="11" t="s">
        <v>3577</v>
      </c>
      <c r="E8035" t="s">
        <v>752</v>
      </c>
    </row>
    <row r="8036" spans="1:5">
      <c r="A8036" s="11">
        <v>1744</v>
      </c>
      <c r="B8036" s="11">
        <v>37</v>
      </c>
      <c r="C8036" t="s">
        <v>13114</v>
      </c>
      <c r="D8036" s="11" t="s">
        <v>3752</v>
      </c>
      <c r="E8036" t="s">
        <v>10806</v>
      </c>
    </row>
    <row r="8037" spans="1:5">
      <c r="A8037" s="11">
        <v>2685</v>
      </c>
      <c r="B8037" s="11">
        <v>3</v>
      </c>
      <c r="C8037" t="s">
        <v>13115</v>
      </c>
      <c r="D8037" s="11" t="s">
        <v>13116</v>
      </c>
      <c r="E8037" t="s">
        <v>1066</v>
      </c>
    </row>
    <row r="8038" spans="1:5">
      <c r="A8038" s="11">
        <v>1542</v>
      </c>
      <c r="B8038" s="11">
        <v>53</v>
      </c>
      <c r="C8038" t="s">
        <v>13117</v>
      </c>
      <c r="D8038" s="11" t="s">
        <v>1666</v>
      </c>
      <c r="E8038" t="s">
        <v>744</v>
      </c>
    </row>
    <row r="8039" spans="1:5">
      <c r="A8039" s="11">
        <v>1724</v>
      </c>
      <c r="B8039" s="11">
        <v>39</v>
      </c>
      <c r="C8039" t="s">
        <v>6973</v>
      </c>
      <c r="D8039" s="11" t="s">
        <v>3032</v>
      </c>
      <c r="E8039" t="s">
        <v>122</v>
      </c>
    </row>
    <row r="8040" spans="1:5">
      <c r="A8040" s="11">
        <v>488</v>
      </c>
      <c r="B8040" s="11">
        <v>291</v>
      </c>
      <c r="C8040" t="s">
        <v>6974</v>
      </c>
      <c r="D8040" s="11" t="s">
        <v>3239</v>
      </c>
      <c r="E8040" t="s">
        <v>138</v>
      </c>
    </row>
    <row r="8041" spans="1:5">
      <c r="A8041" s="11">
        <v>2753</v>
      </c>
      <c r="B8041" s="11">
        <v>2</v>
      </c>
      <c r="C8041" t="s">
        <v>9290</v>
      </c>
      <c r="D8041" s="11" t="s">
        <v>6671</v>
      </c>
      <c r="E8041" t="s">
        <v>124</v>
      </c>
    </row>
    <row r="8042" spans="1:5">
      <c r="A8042" s="11">
        <v>142</v>
      </c>
      <c r="B8042" s="11">
        <v>770</v>
      </c>
      <c r="C8042" t="s">
        <v>1972</v>
      </c>
      <c r="D8042" s="11" t="s">
        <v>1973</v>
      </c>
      <c r="E8042" t="s">
        <v>850</v>
      </c>
    </row>
    <row r="8043" spans="1:5">
      <c r="A8043" s="11">
        <v>214</v>
      </c>
      <c r="B8043" s="11">
        <v>569</v>
      </c>
      <c r="C8043" t="s">
        <v>6975</v>
      </c>
      <c r="D8043" s="11" t="s">
        <v>4254</v>
      </c>
      <c r="E8043" t="s">
        <v>2924</v>
      </c>
    </row>
    <row r="8044" spans="1:5">
      <c r="A8044" s="11">
        <v>1913</v>
      </c>
      <c r="B8044" s="11">
        <v>26</v>
      </c>
      <c r="C8044" t="s">
        <v>9291</v>
      </c>
      <c r="D8044" s="11" t="s">
        <v>3985</v>
      </c>
      <c r="E8044" t="s">
        <v>8</v>
      </c>
    </row>
    <row r="8045" spans="1:5">
      <c r="A8045" s="11">
        <v>2954</v>
      </c>
      <c r="B8045" s="11">
        <v>0</v>
      </c>
      <c r="C8045" t="s">
        <v>13118</v>
      </c>
      <c r="D8045" s="11" t="s">
        <v>6620</v>
      </c>
      <c r="E8045" t="s">
        <v>2594</v>
      </c>
    </row>
    <row r="8046" spans="1:5">
      <c r="A8046" s="11">
        <v>1194</v>
      </c>
      <c r="B8046" s="11">
        <v>89</v>
      </c>
      <c r="C8046" t="s">
        <v>6976</v>
      </c>
      <c r="D8046" s="11" t="s">
        <v>4470</v>
      </c>
      <c r="E8046" t="s">
        <v>122</v>
      </c>
    </row>
    <row r="8047" spans="1:5">
      <c r="A8047" s="11">
        <v>2954</v>
      </c>
      <c r="B8047" s="11">
        <v>0</v>
      </c>
      <c r="C8047" t="s">
        <v>13119</v>
      </c>
      <c r="D8047" s="11" t="s">
        <v>12389</v>
      </c>
      <c r="E8047" t="s">
        <v>1079</v>
      </c>
    </row>
    <row r="8048" spans="1:5">
      <c r="A8048" s="11">
        <v>2954</v>
      </c>
      <c r="B8048" s="11">
        <v>0</v>
      </c>
      <c r="C8048" t="s">
        <v>13120</v>
      </c>
      <c r="D8048" s="11" t="s">
        <v>7812</v>
      </c>
      <c r="E8048" t="s">
        <v>997</v>
      </c>
    </row>
    <row r="8049" spans="1:5">
      <c r="A8049" s="11">
        <v>2954</v>
      </c>
      <c r="B8049" s="11">
        <v>0</v>
      </c>
      <c r="C8049" t="s">
        <v>13121</v>
      </c>
      <c r="D8049" s="11" t="s">
        <v>9639</v>
      </c>
      <c r="E8049" t="s">
        <v>740</v>
      </c>
    </row>
    <row r="8050" spans="1:5">
      <c r="A8050" s="11">
        <v>2203</v>
      </c>
      <c r="B8050" s="11">
        <v>13</v>
      </c>
      <c r="C8050" t="s">
        <v>13122</v>
      </c>
      <c r="D8050" s="11" t="s">
        <v>5407</v>
      </c>
      <c r="E8050" t="s">
        <v>2693</v>
      </c>
    </row>
    <row r="8051" spans="1:5">
      <c r="A8051" s="11">
        <v>589</v>
      </c>
      <c r="B8051" s="11">
        <v>240</v>
      </c>
      <c r="C8051" t="s">
        <v>6977</v>
      </c>
      <c r="D8051" s="11" t="s">
        <v>5139</v>
      </c>
      <c r="E8051" t="s">
        <v>122</v>
      </c>
    </row>
    <row r="8052" spans="1:5">
      <c r="A8052" s="11">
        <v>1828</v>
      </c>
      <c r="B8052" s="11">
        <v>31</v>
      </c>
      <c r="C8052" t="s">
        <v>6978</v>
      </c>
      <c r="D8052" s="11" t="s">
        <v>6979</v>
      </c>
      <c r="E8052" t="s">
        <v>307</v>
      </c>
    </row>
    <row r="8053" spans="1:5">
      <c r="A8053" s="11">
        <v>2954</v>
      </c>
      <c r="B8053" s="11">
        <v>0</v>
      </c>
      <c r="C8053" t="s">
        <v>9292</v>
      </c>
      <c r="D8053" s="11" t="s">
        <v>2136</v>
      </c>
      <c r="E8053" t="s">
        <v>622</v>
      </c>
    </row>
    <row r="8054" spans="1:5">
      <c r="A8054" s="11">
        <v>2685</v>
      </c>
      <c r="B8054" s="11">
        <v>3</v>
      </c>
      <c r="C8054" t="s">
        <v>13123</v>
      </c>
      <c r="D8054" s="11" t="s">
        <v>13124</v>
      </c>
      <c r="E8054" t="s">
        <v>996</v>
      </c>
    </row>
    <row r="8055" spans="1:5">
      <c r="A8055" s="11">
        <v>918</v>
      </c>
      <c r="B8055" s="11">
        <v>135</v>
      </c>
      <c r="C8055" t="s">
        <v>13125</v>
      </c>
      <c r="D8055" s="11" t="s">
        <v>2633</v>
      </c>
      <c r="E8055" t="s">
        <v>10022</v>
      </c>
    </row>
    <row r="8056" spans="1:5">
      <c r="A8056" s="11">
        <v>2954</v>
      </c>
      <c r="B8056" s="11">
        <v>0</v>
      </c>
      <c r="C8056" t="s">
        <v>9293</v>
      </c>
      <c r="D8056" s="11" t="s">
        <v>4534</v>
      </c>
      <c r="E8056" t="s">
        <v>271</v>
      </c>
    </row>
    <row r="8057" spans="1:5">
      <c r="A8057" s="11">
        <v>1569</v>
      </c>
      <c r="B8057" s="11">
        <v>51</v>
      </c>
      <c r="C8057" t="s">
        <v>6980</v>
      </c>
      <c r="D8057" s="11" t="s">
        <v>3940</v>
      </c>
      <c r="E8057" t="s">
        <v>122</v>
      </c>
    </row>
    <row r="8058" spans="1:5">
      <c r="A8058" s="11">
        <v>2373</v>
      </c>
      <c r="B8058" s="11">
        <v>8</v>
      </c>
      <c r="C8058" t="s">
        <v>13126</v>
      </c>
      <c r="D8058" s="11" t="s">
        <v>2392</v>
      </c>
      <c r="E8058" t="s">
        <v>1002</v>
      </c>
    </row>
    <row r="8059" spans="1:5">
      <c r="A8059" s="11">
        <v>2954</v>
      </c>
      <c r="B8059" s="11">
        <v>0</v>
      </c>
      <c r="C8059" t="s">
        <v>13127</v>
      </c>
      <c r="D8059" s="11" t="s">
        <v>2415</v>
      </c>
      <c r="E8059" t="s">
        <v>892</v>
      </c>
    </row>
    <row r="8060" spans="1:5">
      <c r="A8060" s="11">
        <v>2954</v>
      </c>
      <c r="B8060" s="11">
        <v>0</v>
      </c>
      <c r="C8060" t="s">
        <v>6981</v>
      </c>
      <c r="D8060" s="11" t="s">
        <v>2867</v>
      </c>
      <c r="E8060" t="s">
        <v>128</v>
      </c>
    </row>
    <row r="8061" spans="1:5">
      <c r="A8061" s="11">
        <v>878</v>
      </c>
      <c r="B8061" s="11">
        <v>143</v>
      </c>
      <c r="C8061" t="s">
        <v>6982</v>
      </c>
      <c r="D8061" s="11" t="s">
        <v>2475</v>
      </c>
      <c r="E8061" t="s">
        <v>217</v>
      </c>
    </row>
    <row r="8062" spans="1:5">
      <c r="A8062" s="11">
        <v>1098</v>
      </c>
      <c r="B8062" s="11">
        <v>102</v>
      </c>
      <c r="C8062" t="s">
        <v>6983</v>
      </c>
      <c r="D8062" s="11" t="s">
        <v>4909</v>
      </c>
      <c r="E8062" t="s">
        <v>1002</v>
      </c>
    </row>
    <row r="8063" spans="1:5">
      <c r="A8063" s="11">
        <v>1946</v>
      </c>
      <c r="B8063" s="11">
        <v>24</v>
      </c>
      <c r="C8063" t="s">
        <v>9294</v>
      </c>
      <c r="D8063" s="11" t="s">
        <v>4298</v>
      </c>
      <c r="E8063" t="s">
        <v>162</v>
      </c>
    </row>
    <row r="8064" spans="1:5">
      <c r="A8064" s="11">
        <v>2954</v>
      </c>
      <c r="B8064" s="11">
        <v>0</v>
      </c>
      <c r="C8064" t="s">
        <v>9295</v>
      </c>
      <c r="D8064" s="11" t="s">
        <v>7209</v>
      </c>
      <c r="E8064" t="s">
        <v>128</v>
      </c>
    </row>
    <row r="8065" spans="1:5">
      <c r="A8065" s="11">
        <v>234</v>
      </c>
      <c r="B8065" s="11">
        <v>538</v>
      </c>
      <c r="C8065" t="s">
        <v>6984</v>
      </c>
      <c r="D8065" s="11" t="s">
        <v>3938</v>
      </c>
      <c r="E8065" t="s">
        <v>1134</v>
      </c>
    </row>
    <row r="8066" spans="1:5">
      <c r="A8066" s="11">
        <v>589</v>
      </c>
      <c r="B8066" s="11">
        <v>240</v>
      </c>
      <c r="C8066" t="s">
        <v>1538</v>
      </c>
      <c r="D8066" s="11" t="s">
        <v>551</v>
      </c>
      <c r="E8066" t="s">
        <v>122</v>
      </c>
    </row>
    <row r="8067" spans="1:5">
      <c r="A8067" s="11">
        <v>2954</v>
      </c>
      <c r="B8067" s="11">
        <v>0</v>
      </c>
      <c r="C8067" t="s">
        <v>13128</v>
      </c>
      <c r="D8067" s="11" t="s">
        <v>3738</v>
      </c>
      <c r="E8067" t="s">
        <v>2312</v>
      </c>
    </row>
    <row r="8068" spans="1:5">
      <c r="A8068" s="11">
        <v>756</v>
      </c>
      <c r="B8068" s="11">
        <v>178</v>
      </c>
      <c r="C8068" t="s">
        <v>6985</v>
      </c>
      <c r="D8068" s="11" t="s">
        <v>3685</v>
      </c>
      <c r="E8068" t="s">
        <v>756</v>
      </c>
    </row>
    <row r="8069" spans="1:5">
      <c r="A8069" s="11">
        <v>1249</v>
      </c>
      <c r="B8069" s="11">
        <v>82</v>
      </c>
      <c r="C8069" t="s">
        <v>6986</v>
      </c>
      <c r="D8069" s="11" t="s">
        <v>4784</v>
      </c>
      <c r="E8069" t="s">
        <v>412</v>
      </c>
    </row>
    <row r="8070" spans="1:5">
      <c r="A8070" s="11">
        <v>1894</v>
      </c>
      <c r="B8070" s="11">
        <v>27</v>
      </c>
      <c r="C8070" t="s">
        <v>13129</v>
      </c>
      <c r="D8070" s="11" t="s">
        <v>11222</v>
      </c>
      <c r="E8070" t="s">
        <v>766</v>
      </c>
    </row>
    <row r="8071" spans="1:5">
      <c r="A8071" s="11">
        <v>2373</v>
      </c>
      <c r="B8071" s="11">
        <v>8</v>
      </c>
      <c r="C8071" t="s">
        <v>13130</v>
      </c>
      <c r="D8071" s="11" t="s">
        <v>13131</v>
      </c>
      <c r="E8071" t="s">
        <v>6178</v>
      </c>
    </row>
    <row r="8072" spans="1:5">
      <c r="A8072" s="11">
        <v>616</v>
      </c>
      <c r="B8072" s="11">
        <v>230</v>
      </c>
      <c r="C8072" t="s">
        <v>6987</v>
      </c>
      <c r="D8072" s="11" t="s">
        <v>3142</v>
      </c>
      <c r="E8072" t="s">
        <v>1079</v>
      </c>
    </row>
    <row r="8073" spans="1:5">
      <c r="A8073" s="11">
        <v>636</v>
      </c>
      <c r="B8073" s="11">
        <v>223</v>
      </c>
      <c r="C8073" t="s">
        <v>6988</v>
      </c>
      <c r="D8073" s="11" t="s">
        <v>1766</v>
      </c>
      <c r="E8073" t="s">
        <v>6067</v>
      </c>
    </row>
    <row r="8074" spans="1:5">
      <c r="A8074" s="11">
        <v>1411</v>
      </c>
      <c r="B8074" s="11">
        <v>66</v>
      </c>
      <c r="C8074" t="s">
        <v>6989</v>
      </c>
      <c r="D8074" s="11" t="s">
        <v>520</v>
      </c>
      <c r="E8074" t="s">
        <v>996</v>
      </c>
    </row>
    <row r="8075" spans="1:5">
      <c r="A8075" s="11">
        <v>2262</v>
      </c>
      <c r="B8075" s="11">
        <v>11</v>
      </c>
      <c r="C8075" t="s">
        <v>13132</v>
      </c>
      <c r="D8075" s="11" t="s">
        <v>2542</v>
      </c>
      <c r="E8075" t="s">
        <v>124</v>
      </c>
    </row>
    <row r="8076" spans="1:5">
      <c r="A8076" s="11">
        <v>2954</v>
      </c>
      <c r="B8076" s="11">
        <v>0</v>
      </c>
      <c r="C8076" t="s">
        <v>13133</v>
      </c>
      <c r="D8076" s="11" t="s">
        <v>8929</v>
      </c>
      <c r="E8076" t="s">
        <v>128</v>
      </c>
    </row>
    <row r="8077" spans="1:5">
      <c r="A8077" s="11">
        <v>2000</v>
      </c>
      <c r="B8077" s="11">
        <v>21</v>
      </c>
      <c r="C8077" t="s">
        <v>9296</v>
      </c>
      <c r="D8077" s="11" t="s">
        <v>5594</v>
      </c>
      <c r="E8077" t="s">
        <v>809</v>
      </c>
    </row>
    <row r="8078" spans="1:5">
      <c r="A8078" s="11">
        <v>2203</v>
      </c>
      <c r="B8078" s="11">
        <v>13</v>
      </c>
      <c r="C8078" t="s">
        <v>13134</v>
      </c>
      <c r="D8078" s="11" t="s">
        <v>3868</v>
      </c>
      <c r="E8078" t="s">
        <v>1603</v>
      </c>
    </row>
    <row r="8079" spans="1:5">
      <c r="A8079" s="11">
        <v>1470</v>
      </c>
      <c r="B8079" s="11">
        <v>60</v>
      </c>
      <c r="C8079" t="s">
        <v>6990</v>
      </c>
      <c r="D8079" s="11" t="s">
        <v>4280</v>
      </c>
      <c r="E8079" t="s">
        <v>1115</v>
      </c>
    </row>
    <row r="8080" spans="1:5">
      <c r="A8080" s="11">
        <v>2236</v>
      </c>
      <c r="B8080" s="11">
        <v>12</v>
      </c>
      <c r="C8080" t="s">
        <v>13135</v>
      </c>
      <c r="D8080" s="11" t="s">
        <v>6206</v>
      </c>
      <c r="E8080" t="s">
        <v>128</v>
      </c>
    </row>
    <row r="8081" spans="1:5">
      <c r="A8081" s="11">
        <v>43</v>
      </c>
      <c r="B8081" s="11">
        <v>1488</v>
      </c>
      <c r="C8081" t="s">
        <v>426</v>
      </c>
      <c r="D8081" s="11" t="s">
        <v>427</v>
      </c>
      <c r="E8081" t="s">
        <v>128</v>
      </c>
    </row>
    <row r="8082" spans="1:5">
      <c r="A8082" s="11">
        <v>806</v>
      </c>
      <c r="B8082" s="11">
        <v>162</v>
      </c>
      <c r="C8082" t="s">
        <v>6991</v>
      </c>
      <c r="D8082" s="11" t="s">
        <v>4074</v>
      </c>
      <c r="E8082" t="s">
        <v>128</v>
      </c>
    </row>
    <row r="8083" spans="1:5">
      <c r="A8083" s="11">
        <v>1927</v>
      </c>
      <c r="B8083" s="11">
        <v>25</v>
      </c>
      <c r="C8083" t="s">
        <v>6992</v>
      </c>
      <c r="D8083" s="11" t="s">
        <v>2361</v>
      </c>
      <c r="E8083" t="s">
        <v>766</v>
      </c>
    </row>
    <row r="8084" spans="1:5">
      <c r="A8084" s="11">
        <v>2954</v>
      </c>
      <c r="B8084" s="11">
        <v>0</v>
      </c>
      <c r="C8084" t="s">
        <v>6992</v>
      </c>
      <c r="D8084" s="11" t="s">
        <v>6418</v>
      </c>
      <c r="E8084" t="s">
        <v>268</v>
      </c>
    </row>
    <row r="8085" spans="1:5">
      <c r="A8085" s="11">
        <v>2421</v>
      </c>
      <c r="B8085" s="11">
        <v>7</v>
      </c>
      <c r="C8085" t="s">
        <v>9297</v>
      </c>
      <c r="D8085" s="11" t="s">
        <v>9298</v>
      </c>
      <c r="E8085" t="s">
        <v>814</v>
      </c>
    </row>
    <row r="8086" spans="1:5">
      <c r="A8086" s="11">
        <v>458</v>
      </c>
      <c r="B8086" s="11">
        <v>311</v>
      </c>
      <c r="C8086" t="s">
        <v>6993</v>
      </c>
      <c r="D8086" s="11" t="s">
        <v>1655</v>
      </c>
      <c r="E8086" t="s">
        <v>725</v>
      </c>
    </row>
    <row r="8087" spans="1:5">
      <c r="A8087" s="11">
        <v>2954</v>
      </c>
      <c r="B8087" s="11">
        <v>0</v>
      </c>
      <c r="C8087" t="s">
        <v>13136</v>
      </c>
      <c r="D8087" s="11" t="s">
        <v>7917</v>
      </c>
      <c r="E8087" t="s">
        <v>128</v>
      </c>
    </row>
    <row r="8088" spans="1:5">
      <c r="A8088" s="11">
        <v>1679</v>
      </c>
      <c r="B8088" s="11">
        <v>42</v>
      </c>
      <c r="C8088" t="s">
        <v>6994</v>
      </c>
      <c r="D8088" s="11" t="s">
        <v>2962</v>
      </c>
      <c r="E8088" t="s">
        <v>1079</v>
      </c>
    </row>
    <row r="8089" spans="1:5">
      <c r="A8089" s="11">
        <v>658</v>
      </c>
      <c r="B8089" s="11">
        <v>215</v>
      </c>
      <c r="C8089" t="s">
        <v>13137</v>
      </c>
      <c r="D8089" s="11" t="s">
        <v>5307</v>
      </c>
      <c r="E8089" t="s">
        <v>149</v>
      </c>
    </row>
    <row r="8090" spans="1:5">
      <c r="A8090" s="11">
        <v>1894</v>
      </c>
      <c r="B8090" s="11">
        <v>27</v>
      </c>
      <c r="C8090" t="s">
        <v>13138</v>
      </c>
      <c r="D8090" s="11" t="s">
        <v>13139</v>
      </c>
      <c r="E8090" t="s">
        <v>128</v>
      </c>
    </row>
    <row r="8091" spans="1:5">
      <c r="A8091" s="11">
        <v>1154</v>
      </c>
      <c r="B8091" s="11">
        <v>93</v>
      </c>
      <c r="C8091" t="s">
        <v>6995</v>
      </c>
      <c r="D8091" s="11" t="s">
        <v>3205</v>
      </c>
      <c r="E8091" t="s">
        <v>613</v>
      </c>
    </row>
    <row r="8092" spans="1:5">
      <c r="A8092" s="11">
        <v>2954</v>
      </c>
      <c r="B8092" s="11">
        <v>0</v>
      </c>
      <c r="C8092" t="s">
        <v>9299</v>
      </c>
      <c r="D8092" s="11" t="s">
        <v>9300</v>
      </c>
      <c r="E8092" t="s">
        <v>232</v>
      </c>
    </row>
    <row r="8093" spans="1:5">
      <c r="A8093" s="11">
        <v>203</v>
      </c>
      <c r="B8093" s="11">
        <v>605</v>
      </c>
      <c r="C8093" t="s">
        <v>698</v>
      </c>
      <c r="D8093" s="11" t="s">
        <v>3842</v>
      </c>
      <c r="E8093" t="s">
        <v>1079</v>
      </c>
    </row>
    <row r="8094" spans="1:5">
      <c r="A8094" s="11">
        <v>225</v>
      </c>
      <c r="B8094" s="11">
        <v>554</v>
      </c>
      <c r="C8094" t="s">
        <v>698</v>
      </c>
      <c r="D8094" s="11" t="s">
        <v>699</v>
      </c>
      <c r="E8094" t="s">
        <v>139</v>
      </c>
    </row>
    <row r="8095" spans="1:5">
      <c r="A8095" s="11">
        <v>2472</v>
      </c>
      <c r="B8095" s="11">
        <v>6</v>
      </c>
      <c r="C8095" t="s">
        <v>9301</v>
      </c>
      <c r="D8095" s="11" t="s">
        <v>5530</v>
      </c>
      <c r="E8095" t="s">
        <v>740</v>
      </c>
    </row>
    <row r="8096" spans="1:5">
      <c r="A8096" s="11">
        <v>2954</v>
      </c>
      <c r="B8096" s="11">
        <v>0</v>
      </c>
      <c r="C8096" t="s">
        <v>9302</v>
      </c>
      <c r="D8096" s="11" t="s">
        <v>8632</v>
      </c>
      <c r="E8096" t="s">
        <v>122</v>
      </c>
    </row>
    <row r="8097" spans="1:5">
      <c r="A8097" s="11">
        <v>2954</v>
      </c>
      <c r="B8097" s="11">
        <v>0</v>
      </c>
      <c r="C8097" t="s">
        <v>6996</v>
      </c>
      <c r="D8097" s="11" t="s">
        <v>5639</v>
      </c>
      <c r="E8097" t="s">
        <v>845</v>
      </c>
    </row>
    <row r="8098" spans="1:5">
      <c r="A8098" s="11">
        <v>2954</v>
      </c>
      <c r="B8098" s="11">
        <v>0</v>
      </c>
      <c r="C8098" t="s">
        <v>13140</v>
      </c>
      <c r="D8098" s="11" t="s">
        <v>5555</v>
      </c>
      <c r="E8098" t="s">
        <v>2489</v>
      </c>
    </row>
    <row r="8099" spans="1:5">
      <c r="A8099" s="11">
        <v>1787</v>
      </c>
      <c r="B8099" s="11">
        <v>33</v>
      </c>
      <c r="C8099" t="s">
        <v>6997</v>
      </c>
      <c r="D8099" s="11" t="s">
        <v>6598</v>
      </c>
      <c r="E8099" t="s">
        <v>144</v>
      </c>
    </row>
    <row r="8100" spans="1:5">
      <c r="A8100" s="11">
        <v>1005</v>
      </c>
      <c r="B8100" s="11">
        <v>117</v>
      </c>
      <c r="C8100" t="s">
        <v>6998</v>
      </c>
      <c r="D8100" s="11" t="s">
        <v>4677</v>
      </c>
      <c r="E8100" t="s">
        <v>952</v>
      </c>
    </row>
    <row r="8101" spans="1:5">
      <c r="A8101" s="11">
        <v>2856</v>
      </c>
      <c r="B8101" s="11">
        <v>1</v>
      </c>
      <c r="C8101" t="s">
        <v>13141</v>
      </c>
      <c r="D8101" s="11" t="s">
        <v>6640</v>
      </c>
      <c r="E8101" t="s">
        <v>1802</v>
      </c>
    </row>
    <row r="8102" spans="1:5">
      <c r="A8102" s="11">
        <v>56</v>
      </c>
      <c r="B8102" s="11">
        <v>1296</v>
      </c>
      <c r="C8102" t="s">
        <v>775</v>
      </c>
      <c r="D8102" s="11" t="s">
        <v>702</v>
      </c>
      <c r="E8102" t="s">
        <v>1001</v>
      </c>
    </row>
    <row r="8103" spans="1:5">
      <c r="A8103" s="11">
        <v>696</v>
      </c>
      <c r="B8103" s="11">
        <v>200</v>
      </c>
      <c r="C8103" t="s">
        <v>6999</v>
      </c>
      <c r="D8103" s="11" t="s">
        <v>3512</v>
      </c>
      <c r="E8103" t="s">
        <v>128</v>
      </c>
    </row>
    <row r="8104" spans="1:5">
      <c r="A8104" s="11">
        <v>2753</v>
      </c>
      <c r="B8104" s="11">
        <v>2</v>
      </c>
      <c r="C8104" t="s">
        <v>13142</v>
      </c>
      <c r="D8104" s="11" t="s">
        <v>4006</v>
      </c>
      <c r="E8104" t="s">
        <v>128</v>
      </c>
    </row>
    <row r="8105" spans="1:5">
      <c r="A8105" s="11">
        <v>2421</v>
      </c>
      <c r="B8105" s="11">
        <v>7</v>
      </c>
      <c r="C8105" t="s">
        <v>9303</v>
      </c>
      <c r="D8105" s="11" t="s">
        <v>5401</v>
      </c>
      <c r="E8105" t="s">
        <v>739</v>
      </c>
    </row>
    <row r="8106" spans="1:5">
      <c r="A8106" s="11">
        <v>988</v>
      </c>
      <c r="B8106" s="11">
        <v>121</v>
      </c>
      <c r="C8106" t="s">
        <v>7001</v>
      </c>
      <c r="D8106" s="11" t="s">
        <v>6854</v>
      </c>
      <c r="E8106" t="s">
        <v>142</v>
      </c>
    </row>
    <row r="8107" spans="1:5">
      <c r="A8107" s="11">
        <v>797</v>
      </c>
      <c r="B8107" s="11">
        <v>164</v>
      </c>
      <c r="C8107" t="s">
        <v>9304</v>
      </c>
      <c r="D8107" s="11" t="s">
        <v>9305</v>
      </c>
      <c r="E8107" t="s">
        <v>144</v>
      </c>
    </row>
    <row r="8108" spans="1:5">
      <c r="A8108" s="11">
        <v>2954</v>
      </c>
      <c r="B8108" s="11">
        <v>0</v>
      </c>
      <c r="C8108" t="s">
        <v>13143</v>
      </c>
      <c r="D8108" s="11" t="s">
        <v>7394</v>
      </c>
      <c r="E8108" t="s">
        <v>128</v>
      </c>
    </row>
    <row r="8109" spans="1:5">
      <c r="A8109" s="11">
        <v>2613</v>
      </c>
      <c r="B8109" s="11">
        <v>4</v>
      </c>
      <c r="C8109" t="s">
        <v>13144</v>
      </c>
      <c r="D8109" s="11" t="s">
        <v>13145</v>
      </c>
      <c r="E8109" t="s">
        <v>3982</v>
      </c>
    </row>
    <row r="8110" spans="1:5">
      <c r="A8110" s="11">
        <v>2318</v>
      </c>
      <c r="B8110" s="11">
        <v>9</v>
      </c>
      <c r="C8110" t="s">
        <v>7002</v>
      </c>
      <c r="D8110" s="11" t="s">
        <v>2953</v>
      </c>
      <c r="E8110" t="s">
        <v>1276</v>
      </c>
    </row>
    <row r="8111" spans="1:5">
      <c r="A8111" s="11">
        <v>1061</v>
      </c>
      <c r="B8111" s="11">
        <v>108</v>
      </c>
      <c r="C8111" t="s">
        <v>7003</v>
      </c>
      <c r="D8111" s="11" t="s">
        <v>7004</v>
      </c>
      <c r="E8111" t="s">
        <v>128</v>
      </c>
    </row>
    <row r="8112" spans="1:5">
      <c r="A8112" s="11">
        <v>2000</v>
      </c>
      <c r="B8112" s="11">
        <v>21</v>
      </c>
      <c r="C8112" t="s">
        <v>13146</v>
      </c>
      <c r="D8112" s="11" t="s">
        <v>5344</v>
      </c>
      <c r="E8112" t="s">
        <v>217</v>
      </c>
    </row>
    <row r="8113" spans="1:5">
      <c r="A8113" s="11">
        <v>1736</v>
      </c>
      <c r="B8113" s="11">
        <v>38</v>
      </c>
      <c r="C8113" t="s">
        <v>13147</v>
      </c>
      <c r="D8113" s="11" t="s">
        <v>2958</v>
      </c>
      <c r="E8113" t="s">
        <v>13148</v>
      </c>
    </row>
    <row r="8114" spans="1:5">
      <c r="A8114" s="11">
        <v>702</v>
      </c>
      <c r="B8114" s="11">
        <v>197</v>
      </c>
      <c r="C8114" t="s">
        <v>7005</v>
      </c>
      <c r="D8114" s="11" t="s">
        <v>4134</v>
      </c>
      <c r="E8114" t="s">
        <v>1079</v>
      </c>
    </row>
    <row r="8115" spans="1:5">
      <c r="A8115" s="11">
        <v>1532</v>
      </c>
      <c r="B8115" s="11">
        <v>54</v>
      </c>
      <c r="C8115" t="s">
        <v>9306</v>
      </c>
      <c r="D8115" s="11" t="s">
        <v>9307</v>
      </c>
      <c r="E8115" t="s">
        <v>758</v>
      </c>
    </row>
    <row r="8116" spans="1:5">
      <c r="A8116" s="11">
        <v>1981</v>
      </c>
      <c r="B8116" s="11">
        <v>22</v>
      </c>
      <c r="C8116" t="s">
        <v>13149</v>
      </c>
      <c r="D8116" s="11" t="s">
        <v>9461</v>
      </c>
      <c r="E8116" t="s">
        <v>758</v>
      </c>
    </row>
    <row r="8117" spans="1:5">
      <c r="A8117" s="11">
        <v>2954</v>
      </c>
      <c r="B8117" s="11">
        <v>0</v>
      </c>
      <c r="C8117" t="s">
        <v>13150</v>
      </c>
      <c r="D8117" s="11" t="s">
        <v>3940</v>
      </c>
      <c r="E8117" t="s">
        <v>4199</v>
      </c>
    </row>
    <row r="8118" spans="1:5">
      <c r="A8118" s="11">
        <v>2954</v>
      </c>
      <c r="B8118" s="11">
        <v>0</v>
      </c>
      <c r="C8118" t="s">
        <v>13151</v>
      </c>
      <c r="D8118" s="11" t="s">
        <v>5225</v>
      </c>
      <c r="E8118" t="s">
        <v>1871</v>
      </c>
    </row>
    <row r="8119" spans="1:5">
      <c r="A8119" s="11">
        <v>108</v>
      </c>
      <c r="B8119" s="11">
        <v>921</v>
      </c>
      <c r="C8119" t="s">
        <v>7006</v>
      </c>
      <c r="D8119" s="11" t="s">
        <v>7007</v>
      </c>
      <c r="E8119" t="s">
        <v>1849</v>
      </c>
    </row>
    <row r="8120" spans="1:5">
      <c r="A8120" s="11">
        <v>1716</v>
      </c>
      <c r="B8120" s="11">
        <v>40</v>
      </c>
      <c r="C8120" t="s">
        <v>7008</v>
      </c>
      <c r="D8120" s="11" t="s">
        <v>2198</v>
      </c>
      <c r="E8120" t="s">
        <v>130</v>
      </c>
    </row>
    <row r="8121" spans="1:5">
      <c r="A8121" s="11">
        <v>2172</v>
      </c>
      <c r="B8121" s="11">
        <v>14</v>
      </c>
      <c r="C8121" t="s">
        <v>13152</v>
      </c>
      <c r="D8121" s="11" t="s">
        <v>7823</v>
      </c>
      <c r="E8121" t="s">
        <v>8348</v>
      </c>
    </row>
    <row r="8122" spans="1:5">
      <c r="A8122" s="11">
        <v>2373</v>
      </c>
      <c r="B8122" s="11">
        <v>8</v>
      </c>
      <c r="C8122" t="s">
        <v>13153</v>
      </c>
      <c r="D8122" s="11" t="s">
        <v>3086</v>
      </c>
      <c r="E8122" t="s">
        <v>190</v>
      </c>
    </row>
    <row r="8123" spans="1:5">
      <c r="A8123" s="11">
        <v>1005</v>
      </c>
      <c r="B8123" s="11">
        <v>117</v>
      </c>
      <c r="C8123" t="s">
        <v>7010</v>
      </c>
      <c r="D8123" s="11" t="s">
        <v>4721</v>
      </c>
      <c r="E8123" t="s">
        <v>756</v>
      </c>
    </row>
    <row r="8124" spans="1:5">
      <c r="A8124" s="11">
        <v>1194</v>
      </c>
      <c r="B8124" s="11">
        <v>89</v>
      </c>
      <c r="C8124" t="s">
        <v>7011</v>
      </c>
      <c r="D8124" s="11" t="s">
        <v>3336</v>
      </c>
      <c r="E8124" t="s">
        <v>756</v>
      </c>
    </row>
    <row r="8125" spans="1:5">
      <c r="A8125" s="11">
        <v>2954</v>
      </c>
      <c r="B8125" s="11">
        <v>0</v>
      </c>
      <c r="C8125" t="s">
        <v>13154</v>
      </c>
      <c r="D8125" s="11" t="s">
        <v>2267</v>
      </c>
      <c r="E8125" t="s">
        <v>751</v>
      </c>
    </row>
    <row r="8126" spans="1:5">
      <c r="A8126" s="11">
        <v>781</v>
      </c>
      <c r="B8126" s="11">
        <v>169</v>
      </c>
      <c r="C8126" t="s">
        <v>7012</v>
      </c>
      <c r="D8126" s="11" t="s">
        <v>2953</v>
      </c>
      <c r="E8126" t="s">
        <v>217</v>
      </c>
    </row>
    <row r="8127" spans="1:5">
      <c r="A8127" s="11">
        <v>227</v>
      </c>
      <c r="B8127" s="11">
        <v>553</v>
      </c>
      <c r="C8127" t="s">
        <v>7013</v>
      </c>
      <c r="D8127" s="11" t="s">
        <v>4574</v>
      </c>
      <c r="E8127" t="s">
        <v>147</v>
      </c>
    </row>
    <row r="8128" spans="1:5">
      <c r="A8128" s="11">
        <v>2954</v>
      </c>
      <c r="B8128" s="11">
        <v>0</v>
      </c>
      <c r="C8128" t="s">
        <v>9308</v>
      </c>
      <c r="D8128" s="11" t="s">
        <v>5030</v>
      </c>
      <c r="E8128" t="s">
        <v>1001</v>
      </c>
    </row>
    <row r="8129" spans="1:5">
      <c r="A8129" s="11">
        <v>2954</v>
      </c>
      <c r="B8129" s="11">
        <v>0</v>
      </c>
      <c r="C8129" t="s">
        <v>9309</v>
      </c>
      <c r="D8129" s="11" t="s">
        <v>6875</v>
      </c>
      <c r="E8129" t="s">
        <v>1001</v>
      </c>
    </row>
    <row r="8130" spans="1:5">
      <c r="A8130" s="11">
        <v>1137</v>
      </c>
      <c r="B8130" s="11">
        <v>95</v>
      </c>
      <c r="C8130" t="s">
        <v>13155</v>
      </c>
      <c r="D8130" s="11" t="s">
        <v>5728</v>
      </c>
      <c r="E8130" t="s">
        <v>3972</v>
      </c>
    </row>
    <row r="8131" spans="1:5">
      <c r="A8131" s="11">
        <v>1542</v>
      </c>
      <c r="B8131" s="11">
        <v>53</v>
      </c>
      <c r="C8131" t="s">
        <v>7014</v>
      </c>
      <c r="D8131" s="11" t="s">
        <v>5975</v>
      </c>
      <c r="E8131" t="s">
        <v>128</v>
      </c>
    </row>
    <row r="8132" spans="1:5">
      <c r="A8132" s="11">
        <v>2954</v>
      </c>
      <c r="B8132" s="11">
        <v>0</v>
      </c>
      <c r="C8132" t="s">
        <v>9310</v>
      </c>
      <c r="D8132" s="11" t="s">
        <v>9311</v>
      </c>
      <c r="E8132" t="s">
        <v>906</v>
      </c>
    </row>
    <row r="8133" spans="1:5">
      <c r="A8133" s="11">
        <v>2262</v>
      </c>
      <c r="B8133" s="11">
        <v>11</v>
      </c>
      <c r="C8133" t="s">
        <v>9312</v>
      </c>
      <c r="D8133" s="11" t="s">
        <v>8632</v>
      </c>
      <c r="E8133" t="s">
        <v>122</v>
      </c>
    </row>
    <row r="8134" spans="1:5">
      <c r="A8134" s="11">
        <v>1423</v>
      </c>
      <c r="B8134" s="11">
        <v>64</v>
      </c>
      <c r="C8134" t="s">
        <v>7015</v>
      </c>
      <c r="D8134" s="11" t="s">
        <v>3084</v>
      </c>
      <c r="E8134" t="s">
        <v>745</v>
      </c>
    </row>
    <row r="8135" spans="1:5">
      <c r="A8135" s="11">
        <v>2954</v>
      </c>
      <c r="B8135" s="11">
        <v>0</v>
      </c>
      <c r="C8135" t="s">
        <v>13156</v>
      </c>
      <c r="D8135" s="11" t="s">
        <v>11178</v>
      </c>
      <c r="E8135" t="s">
        <v>1183</v>
      </c>
    </row>
    <row r="8136" spans="1:5">
      <c r="A8136" s="11">
        <v>1256</v>
      </c>
      <c r="B8136" s="11">
        <v>81</v>
      </c>
      <c r="C8136" t="s">
        <v>7016</v>
      </c>
      <c r="D8136" s="11" t="s">
        <v>3813</v>
      </c>
      <c r="E8136" t="s">
        <v>740</v>
      </c>
    </row>
    <row r="8137" spans="1:5">
      <c r="A8137" s="11">
        <v>1145</v>
      </c>
      <c r="B8137" s="11">
        <v>94</v>
      </c>
      <c r="C8137" t="s">
        <v>7017</v>
      </c>
      <c r="D8137" s="11" t="s">
        <v>3670</v>
      </c>
      <c r="E8137" t="s">
        <v>754</v>
      </c>
    </row>
    <row r="8138" spans="1:5">
      <c r="A8138" s="11">
        <v>2954</v>
      </c>
      <c r="B8138" s="11">
        <v>0</v>
      </c>
      <c r="C8138" t="s">
        <v>7018</v>
      </c>
      <c r="D8138" s="11" t="s">
        <v>3985</v>
      </c>
      <c r="E8138" t="s">
        <v>1001</v>
      </c>
    </row>
    <row r="8139" spans="1:5">
      <c r="A8139" s="11">
        <v>1346</v>
      </c>
      <c r="B8139" s="11">
        <v>72</v>
      </c>
      <c r="C8139" t="s">
        <v>7019</v>
      </c>
      <c r="D8139" s="11" t="s">
        <v>1450</v>
      </c>
      <c r="E8139" t="s">
        <v>997</v>
      </c>
    </row>
    <row r="8140" spans="1:5">
      <c r="A8140" s="11">
        <v>2421</v>
      </c>
      <c r="B8140" s="11">
        <v>7</v>
      </c>
      <c r="C8140" t="s">
        <v>13157</v>
      </c>
      <c r="D8140" s="11" t="s">
        <v>12609</v>
      </c>
      <c r="E8140" t="s">
        <v>740</v>
      </c>
    </row>
    <row r="8141" spans="1:5">
      <c r="A8141" s="11">
        <v>988</v>
      </c>
      <c r="B8141" s="11">
        <v>121</v>
      </c>
      <c r="C8141" t="s">
        <v>7020</v>
      </c>
      <c r="D8141" s="11" t="s">
        <v>4962</v>
      </c>
      <c r="E8141" t="s">
        <v>128</v>
      </c>
    </row>
    <row r="8142" spans="1:5">
      <c r="A8142" s="11">
        <v>1296</v>
      </c>
      <c r="B8142" s="11">
        <v>77</v>
      </c>
      <c r="C8142" t="s">
        <v>7021</v>
      </c>
      <c r="D8142" s="11" t="s">
        <v>3403</v>
      </c>
      <c r="E8142" t="s">
        <v>742</v>
      </c>
    </row>
    <row r="8143" spans="1:5">
      <c r="A8143" s="11">
        <v>2954</v>
      </c>
      <c r="B8143" s="11">
        <v>0</v>
      </c>
      <c r="C8143" t="s">
        <v>13158</v>
      </c>
      <c r="D8143" s="11" t="s">
        <v>12382</v>
      </c>
      <c r="E8143" t="s">
        <v>710</v>
      </c>
    </row>
    <row r="8144" spans="1:5">
      <c r="A8144" s="11">
        <v>1927</v>
      </c>
      <c r="B8144" s="11">
        <v>25</v>
      </c>
      <c r="C8144" t="s">
        <v>7022</v>
      </c>
      <c r="D8144" s="11" t="s">
        <v>3896</v>
      </c>
      <c r="E8144" t="s">
        <v>150</v>
      </c>
    </row>
    <row r="8145" spans="1:5">
      <c r="A8145" s="11">
        <v>2472</v>
      </c>
      <c r="B8145" s="11">
        <v>6</v>
      </c>
      <c r="C8145" t="s">
        <v>7023</v>
      </c>
      <c r="D8145" s="11" t="s">
        <v>7024</v>
      </c>
      <c r="E8145" t="s">
        <v>1001</v>
      </c>
    </row>
    <row r="8146" spans="1:5">
      <c r="A8146" s="11">
        <v>2954</v>
      </c>
      <c r="B8146" s="11">
        <v>0</v>
      </c>
      <c r="C8146" t="s">
        <v>13159</v>
      </c>
      <c r="D8146" s="11" t="s">
        <v>13160</v>
      </c>
      <c r="E8146" t="s">
        <v>169</v>
      </c>
    </row>
    <row r="8147" spans="1:5">
      <c r="A8147" s="11">
        <v>1346</v>
      </c>
      <c r="B8147" s="11">
        <v>72</v>
      </c>
      <c r="C8147" t="s">
        <v>9313</v>
      </c>
      <c r="D8147" s="11" t="s">
        <v>3379</v>
      </c>
      <c r="E8147" t="s">
        <v>997</v>
      </c>
    </row>
    <row r="8148" spans="1:5">
      <c r="A8148" s="11">
        <v>44</v>
      </c>
      <c r="B8148" s="11">
        <v>1459</v>
      </c>
      <c r="C8148" t="s">
        <v>1539</v>
      </c>
      <c r="D8148" s="11" t="s">
        <v>1540</v>
      </c>
      <c r="E8148" t="s">
        <v>124</v>
      </c>
    </row>
    <row r="8149" spans="1:5">
      <c r="A8149" s="11">
        <v>2613</v>
      </c>
      <c r="B8149" s="11">
        <v>4</v>
      </c>
      <c r="C8149" t="s">
        <v>9314</v>
      </c>
      <c r="D8149" s="11" t="s">
        <v>2486</v>
      </c>
      <c r="E8149" t="s">
        <v>997</v>
      </c>
    </row>
    <row r="8150" spans="1:5">
      <c r="A8150" s="11">
        <v>1927</v>
      </c>
      <c r="B8150" s="11">
        <v>25</v>
      </c>
      <c r="C8150" t="s">
        <v>9315</v>
      </c>
      <c r="D8150" s="11" t="s">
        <v>8006</v>
      </c>
      <c r="E8150" t="s">
        <v>169</v>
      </c>
    </row>
    <row r="8151" spans="1:5">
      <c r="A8151" s="11">
        <v>191</v>
      </c>
      <c r="B8151" s="11">
        <v>628</v>
      </c>
      <c r="C8151" t="s">
        <v>430</v>
      </c>
      <c r="D8151" s="11" t="s">
        <v>431</v>
      </c>
      <c r="E8151" t="s">
        <v>997</v>
      </c>
    </row>
    <row r="8152" spans="1:5">
      <c r="A8152" s="11">
        <v>1491</v>
      </c>
      <c r="B8152" s="11">
        <v>58</v>
      </c>
      <c r="C8152" t="s">
        <v>7025</v>
      </c>
      <c r="D8152" s="11" t="s">
        <v>5857</v>
      </c>
      <c r="E8152" t="s">
        <v>138</v>
      </c>
    </row>
    <row r="8153" spans="1:5">
      <c r="A8153" s="11">
        <v>2954</v>
      </c>
      <c r="B8153" s="11">
        <v>0</v>
      </c>
      <c r="C8153" t="s">
        <v>13161</v>
      </c>
      <c r="D8153" s="11" t="s">
        <v>11925</v>
      </c>
      <c r="E8153" t="s">
        <v>271</v>
      </c>
    </row>
    <row r="8154" spans="1:5">
      <c r="A8154" s="11">
        <v>2856</v>
      </c>
      <c r="B8154" s="11">
        <v>1</v>
      </c>
      <c r="C8154" t="s">
        <v>13162</v>
      </c>
      <c r="D8154" s="11" t="s">
        <v>11901</v>
      </c>
      <c r="E8154" t="s">
        <v>416</v>
      </c>
    </row>
    <row r="8155" spans="1:5">
      <c r="A8155" s="11">
        <v>1137</v>
      </c>
      <c r="B8155" s="11">
        <v>95</v>
      </c>
      <c r="C8155" t="s">
        <v>13163</v>
      </c>
      <c r="D8155" s="11" t="s">
        <v>9030</v>
      </c>
      <c r="E8155" t="s">
        <v>310</v>
      </c>
    </row>
    <row r="8156" spans="1:5">
      <c r="A8156" s="11">
        <v>1814</v>
      </c>
      <c r="B8156" s="11">
        <v>32</v>
      </c>
      <c r="C8156" t="s">
        <v>432</v>
      </c>
      <c r="D8156" s="11" t="s">
        <v>3985</v>
      </c>
      <c r="E8156" t="s">
        <v>138</v>
      </c>
    </row>
    <row r="8157" spans="1:5">
      <c r="A8157" s="11">
        <v>117</v>
      </c>
      <c r="B8157" s="11">
        <v>882</v>
      </c>
      <c r="C8157" t="s">
        <v>7026</v>
      </c>
      <c r="D8157" s="11" t="s">
        <v>1048</v>
      </c>
      <c r="E8157" t="s">
        <v>133</v>
      </c>
    </row>
    <row r="8158" spans="1:5">
      <c r="A8158" s="11">
        <v>2954</v>
      </c>
      <c r="B8158" s="11">
        <v>0</v>
      </c>
      <c r="C8158" t="s">
        <v>13164</v>
      </c>
      <c r="D8158" s="11" t="s">
        <v>5220</v>
      </c>
      <c r="E8158" t="s">
        <v>747</v>
      </c>
    </row>
    <row r="8159" spans="1:5">
      <c r="A8159" s="11">
        <v>1610</v>
      </c>
      <c r="B8159" s="11">
        <v>47</v>
      </c>
      <c r="C8159" t="s">
        <v>9316</v>
      </c>
      <c r="D8159" s="11" t="s">
        <v>6163</v>
      </c>
      <c r="E8159" t="s">
        <v>128</v>
      </c>
    </row>
    <row r="8160" spans="1:5">
      <c r="A8160" s="11">
        <v>698</v>
      </c>
      <c r="B8160" s="11">
        <v>198</v>
      </c>
      <c r="C8160" t="s">
        <v>433</v>
      </c>
      <c r="D8160" s="11" t="s">
        <v>2189</v>
      </c>
      <c r="E8160" t="s">
        <v>162</v>
      </c>
    </row>
    <row r="8161" spans="1:5">
      <c r="A8161" s="11">
        <v>2753</v>
      </c>
      <c r="B8161" s="11">
        <v>2</v>
      </c>
      <c r="C8161" t="s">
        <v>13165</v>
      </c>
      <c r="D8161" s="11" t="s">
        <v>10134</v>
      </c>
      <c r="E8161" t="s">
        <v>124</v>
      </c>
    </row>
    <row r="8162" spans="1:5">
      <c r="A8162" s="11">
        <v>935</v>
      </c>
      <c r="B8162" s="11">
        <v>131</v>
      </c>
      <c r="C8162" t="s">
        <v>1970</v>
      </c>
      <c r="D8162" s="11" t="s">
        <v>7027</v>
      </c>
      <c r="E8162" t="s">
        <v>122</v>
      </c>
    </row>
    <row r="8163" spans="1:5">
      <c r="A8163" s="11">
        <v>2685</v>
      </c>
      <c r="B8163" s="11">
        <v>3</v>
      </c>
      <c r="C8163" t="s">
        <v>9317</v>
      </c>
      <c r="D8163" s="11" t="s">
        <v>3963</v>
      </c>
      <c r="E8163" t="s">
        <v>125</v>
      </c>
    </row>
    <row r="8164" spans="1:5">
      <c r="A8164" s="11">
        <v>2856</v>
      </c>
      <c r="B8164" s="11">
        <v>1</v>
      </c>
      <c r="C8164" t="s">
        <v>9318</v>
      </c>
      <c r="D8164" s="11" t="s">
        <v>9319</v>
      </c>
      <c r="E8164" t="s">
        <v>128</v>
      </c>
    </row>
    <row r="8165" spans="1:5">
      <c r="A8165" s="11">
        <v>2954</v>
      </c>
      <c r="B8165" s="11">
        <v>0</v>
      </c>
      <c r="C8165" t="s">
        <v>13166</v>
      </c>
      <c r="D8165" s="11" t="s">
        <v>12961</v>
      </c>
      <c r="E8165" t="s">
        <v>128</v>
      </c>
    </row>
    <row r="8166" spans="1:5">
      <c r="A8166" s="11">
        <v>2121</v>
      </c>
      <c r="B8166" s="11">
        <v>16</v>
      </c>
      <c r="C8166" t="s">
        <v>13167</v>
      </c>
      <c r="D8166" s="11" t="s">
        <v>12940</v>
      </c>
      <c r="E8166" t="s">
        <v>127</v>
      </c>
    </row>
    <row r="8167" spans="1:5">
      <c r="A8167" s="11">
        <v>328</v>
      </c>
      <c r="B8167" s="11">
        <v>428</v>
      </c>
      <c r="C8167" t="s">
        <v>434</v>
      </c>
      <c r="D8167" s="11" t="s">
        <v>904</v>
      </c>
      <c r="E8167" t="s">
        <v>1131</v>
      </c>
    </row>
    <row r="8168" spans="1:5">
      <c r="A8168" s="11">
        <v>2954</v>
      </c>
      <c r="B8168" s="11">
        <v>0</v>
      </c>
      <c r="C8168" t="s">
        <v>13168</v>
      </c>
      <c r="D8168" s="11" t="s">
        <v>9399</v>
      </c>
      <c r="E8168" t="s">
        <v>8522</v>
      </c>
    </row>
    <row r="8169" spans="1:5">
      <c r="A8169" s="11">
        <v>2954</v>
      </c>
      <c r="B8169" s="11">
        <v>0</v>
      </c>
      <c r="C8169" t="s">
        <v>13169</v>
      </c>
      <c r="D8169" s="11" t="s">
        <v>13170</v>
      </c>
      <c r="E8169" t="s">
        <v>130</v>
      </c>
    </row>
    <row r="8170" spans="1:5">
      <c r="A8170" s="11">
        <v>2856</v>
      </c>
      <c r="B8170" s="11">
        <v>1</v>
      </c>
      <c r="C8170" t="s">
        <v>13171</v>
      </c>
      <c r="D8170" s="11" t="s">
        <v>12523</v>
      </c>
      <c r="E8170" t="s">
        <v>149</v>
      </c>
    </row>
    <row r="8171" spans="1:5">
      <c r="A8171" s="11">
        <v>2121</v>
      </c>
      <c r="B8171" s="11">
        <v>16</v>
      </c>
      <c r="C8171" t="s">
        <v>13172</v>
      </c>
      <c r="D8171" s="11" t="s">
        <v>8277</v>
      </c>
      <c r="E8171" t="s">
        <v>2489</v>
      </c>
    </row>
    <row r="8172" spans="1:5">
      <c r="A8172" s="11">
        <v>247</v>
      </c>
      <c r="B8172" s="11">
        <v>517</v>
      </c>
      <c r="C8172" t="s">
        <v>7028</v>
      </c>
      <c r="D8172" s="11" t="s">
        <v>1799</v>
      </c>
      <c r="E8172" t="s">
        <v>135</v>
      </c>
    </row>
    <row r="8173" spans="1:5">
      <c r="A8173" s="11">
        <v>59</v>
      </c>
      <c r="B8173" s="11">
        <v>1268</v>
      </c>
      <c r="C8173" t="s">
        <v>13173</v>
      </c>
      <c r="D8173" s="11" t="s">
        <v>686</v>
      </c>
      <c r="E8173" t="s">
        <v>740</v>
      </c>
    </row>
    <row r="8174" spans="1:5">
      <c r="A8174" s="11">
        <v>1859</v>
      </c>
      <c r="B8174" s="11">
        <v>29</v>
      </c>
      <c r="C8174" t="s">
        <v>7029</v>
      </c>
      <c r="D8174" s="11" t="s">
        <v>6190</v>
      </c>
      <c r="E8174" t="s">
        <v>128</v>
      </c>
    </row>
    <row r="8175" spans="1:5">
      <c r="A8175" s="11">
        <v>1117</v>
      </c>
      <c r="B8175" s="11">
        <v>99</v>
      </c>
      <c r="C8175" t="s">
        <v>7030</v>
      </c>
      <c r="D8175" s="11" t="s">
        <v>5793</v>
      </c>
      <c r="E8175" t="s">
        <v>754</v>
      </c>
    </row>
    <row r="8176" spans="1:5">
      <c r="A8176" s="11">
        <v>1318</v>
      </c>
      <c r="B8176" s="11">
        <v>75</v>
      </c>
      <c r="C8176" t="s">
        <v>7031</v>
      </c>
      <c r="D8176" s="11" t="s">
        <v>6972</v>
      </c>
      <c r="E8176" t="s">
        <v>747</v>
      </c>
    </row>
    <row r="8177" spans="1:5">
      <c r="A8177" s="11">
        <v>2954</v>
      </c>
      <c r="B8177" s="11">
        <v>0</v>
      </c>
      <c r="C8177" t="s">
        <v>13174</v>
      </c>
      <c r="D8177" s="11" t="s">
        <v>12039</v>
      </c>
      <c r="E8177" t="s">
        <v>138</v>
      </c>
    </row>
    <row r="8178" spans="1:5">
      <c r="A8178" s="11">
        <v>2954</v>
      </c>
      <c r="B8178" s="11">
        <v>0</v>
      </c>
      <c r="C8178" t="s">
        <v>13175</v>
      </c>
      <c r="D8178" s="11" t="s">
        <v>3160</v>
      </c>
      <c r="E8178" t="s">
        <v>138</v>
      </c>
    </row>
    <row r="8179" spans="1:5">
      <c r="A8179" s="11">
        <v>2236</v>
      </c>
      <c r="B8179" s="11">
        <v>12</v>
      </c>
      <c r="C8179" t="s">
        <v>13176</v>
      </c>
      <c r="D8179" s="11" t="s">
        <v>11776</v>
      </c>
      <c r="E8179" t="s">
        <v>2489</v>
      </c>
    </row>
    <row r="8180" spans="1:5">
      <c r="A8180" s="11">
        <v>2954</v>
      </c>
      <c r="B8180" s="11">
        <v>0</v>
      </c>
      <c r="C8180" t="s">
        <v>13177</v>
      </c>
      <c r="D8180" s="11" t="s">
        <v>4506</v>
      </c>
      <c r="E8180" t="s">
        <v>744</v>
      </c>
    </row>
    <row r="8181" spans="1:5">
      <c r="A8181" s="11">
        <v>1596</v>
      </c>
      <c r="B8181" s="11">
        <v>48</v>
      </c>
      <c r="C8181" t="s">
        <v>7032</v>
      </c>
      <c r="D8181" s="11" t="s">
        <v>6022</v>
      </c>
      <c r="E8181" t="s">
        <v>1001</v>
      </c>
    </row>
    <row r="8182" spans="1:5">
      <c r="A8182" s="11">
        <v>2954</v>
      </c>
      <c r="B8182" s="11">
        <v>0</v>
      </c>
      <c r="C8182" t="s">
        <v>13178</v>
      </c>
      <c r="D8182" s="11" t="s">
        <v>12619</v>
      </c>
      <c r="E8182" t="s">
        <v>710</v>
      </c>
    </row>
    <row r="8183" spans="1:5">
      <c r="A8183" s="11">
        <v>2753</v>
      </c>
      <c r="B8183" s="11">
        <v>2</v>
      </c>
      <c r="C8183" t="s">
        <v>9320</v>
      </c>
      <c r="D8183" s="11" t="s">
        <v>8227</v>
      </c>
      <c r="E8183" t="s">
        <v>190</v>
      </c>
    </row>
    <row r="8184" spans="1:5">
      <c r="A8184" s="11">
        <v>1194</v>
      </c>
      <c r="B8184" s="11">
        <v>89</v>
      </c>
      <c r="C8184" t="s">
        <v>9321</v>
      </c>
      <c r="D8184" s="11" t="s">
        <v>9322</v>
      </c>
      <c r="E8184" t="s">
        <v>993</v>
      </c>
    </row>
    <row r="8185" spans="1:5">
      <c r="A8185" s="11">
        <v>2954</v>
      </c>
      <c r="B8185" s="11">
        <v>0</v>
      </c>
      <c r="C8185" t="s">
        <v>9321</v>
      </c>
      <c r="D8185" s="11" t="s">
        <v>8463</v>
      </c>
      <c r="E8185" t="s">
        <v>13179</v>
      </c>
    </row>
    <row r="8186" spans="1:5">
      <c r="A8186" s="11">
        <v>2954</v>
      </c>
      <c r="B8186" s="11">
        <v>0</v>
      </c>
      <c r="C8186" t="s">
        <v>13180</v>
      </c>
      <c r="D8186" s="11" t="s">
        <v>6896</v>
      </c>
      <c r="E8186" t="s">
        <v>8612</v>
      </c>
    </row>
    <row r="8187" spans="1:5">
      <c r="A8187" s="11">
        <v>2472</v>
      </c>
      <c r="B8187" s="11">
        <v>6</v>
      </c>
      <c r="C8187" t="s">
        <v>9323</v>
      </c>
      <c r="D8187" s="11" t="s">
        <v>7444</v>
      </c>
      <c r="E8187" t="s">
        <v>1001</v>
      </c>
    </row>
    <row r="8188" spans="1:5">
      <c r="A8188" s="11">
        <v>2954</v>
      </c>
      <c r="B8188" s="11">
        <v>0</v>
      </c>
      <c r="C8188" t="s">
        <v>9324</v>
      </c>
      <c r="D8188" s="11" t="s">
        <v>2040</v>
      </c>
      <c r="E8188" t="s">
        <v>238</v>
      </c>
    </row>
    <row r="8189" spans="1:5">
      <c r="A8189" s="11">
        <v>2954</v>
      </c>
      <c r="B8189" s="11">
        <v>0</v>
      </c>
      <c r="C8189" t="s">
        <v>13181</v>
      </c>
      <c r="D8189" s="11" t="s">
        <v>3716</v>
      </c>
      <c r="E8189" t="s">
        <v>2521</v>
      </c>
    </row>
    <row r="8190" spans="1:5">
      <c r="A8190" s="11">
        <v>2289</v>
      </c>
      <c r="B8190" s="11">
        <v>10</v>
      </c>
      <c r="C8190" t="s">
        <v>7033</v>
      </c>
      <c r="D8190" s="11" t="s">
        <v>7034</v>
      </c>
      <c r="E8190" t="s">
        <v>124</v>
      </c>
    </row>
    <row r="8191" spans="1:5">
      <c r="A8191" s="11">
        <v>266</v>
      </c>
      <c r="B8191" s="11">
        <v>497</v>
      </c>
      <c r="C8191" t="s">
        <v>13182</v>
      </c>
      <c r="D8191" s="11" t="s">
        <v>13183</v>
      </c>
      <c r="E8191" t="s">
        <v>1060</v>
      </c>
    </row>
    <row r="8192" spans="1:5">
      <c r="A8192" s="11">
        <v>2472</v>
      </c>
      <c r="B8192" s="11">
        <v>6</v>
      </c>
      <c r="C8192" t="s">
        <v>13184</v>
      </c>
      <c r="D8192" s="11" t="s">
        <v>13185</v>
      </c>
      <c r="E8192" t="s">
        <v>741</v>
      </c>
    </row>
    <row r="8193" spans="1:5">
      <c r="A8193" s="11">
        <v>1346</v>
      </c>
      <c r="B8193" s="11">
        <v>72</v>
      </c>
      <c r="C8193" t="s">
        <v>13186</v>
      </c>
      <c r="D8193" s="11" t="s">
        <v>2730</v>
      </c>
      <c r="E8193" t="s">
        <v>744</v>
      </c>
    </row>
    <row r="8194" spans="1:5">
      <c r="A8194" s="11">
        <v>2318</v>
      </c>
      <c r="B8194" s="11">
        <v>9</v>
      </c>
      <c r="C8194" t="s">
        <v>13187</v>
      </c>
      <c r="D8194" s="11" t="s">
        <v>5957</v>
      </c>
      <c r="E8194" t="s">
        <v>743</v>
      </c>
    </row>
    <row r="8195" spans="1:5">
      <c r="A8195" s="11">
        <v>2121</v>
      </c>
      <c r="B8195" s="11">
        <v>16</v>
      </c>
      <c r="C8195" t="s">
        <v>9325</v>
      </c>
      <c r="D8195" s="11" t="s">
        <v>4521</v>
      </c>
      <c r="E8195" t="s">
        <v>743</v>
      </c>
    </row>
    <row r="8196" spans="1:5">
      <c r="A8196" s="11">
        <v>1491</v>
      </c>
      <c r="B8196" s="11">
        <v>58</v>
      </c>
      <c r="C8196" t="s">
        <v>7035</v>
      </c>
      <c r="D8196" s="11" t="s">
        <v>4812</v>
      </c>
      <c r="E8196" t="s">
        <v>138</v>
      </c>
    </row>
    <row r="8197" spans="1:5">
      <c r="A8197" s="11">
        <v>1491</v>
      </c>
      <c r="B8197" s="11">
        <v>58</v>
      </c>
      <c r="C8197" t="s">
        <v>9326</v>
      </c>
      <c r="D8197" s="11" t="s">
        <v>3604</v>
      </c>
      <c r="E8197" t="s">
        <v>748</v>
      </c>
    </row>
    <row r="8198" spans="1:5">
      <c r="A8198" s="11">
        <v>431</v>
      </c>
      <c r="B8198" s="11">
        <v>326</v>
      </c>
      <c r="C8198" t="s">
        <v>7036</v>
      </c>
      <c r="D8198" s="11" t="s">
        <v>5439</v>
      </c>
      <c r="E8198" t="s">
        <v>997</v>
      </c>
    </row>
    <row r="8199" spans="1:5">
      <c r="A8199" s="11">
        <v>2613</v>
      </c>
      <c r="B8199" s="11">
        <v>4</v>
      </c>
      <c r="C8199" t="s">
        <v>13188</v>
      </c>
      <c r="D8199" s="11" t="s">
        <v>10878</v>
      </c>
      <c r="E8199" t="s">
        <v>565</v>
      </c>
    </row>
    <row r="8200" spans="1:5">
      <c r="A8200" s="11">
        <v>2613</v>
      </c>
      <c r="B8200" s="11">
        <v>4</v>
      </c>
      <c r="C8200" t="s">
        <v>13189</v>
      </c>
      <c r="D8200" s="11" t="s">
        <v>8906</v>
      </c>
      <c r="E8200" t="s">
        <v>281</v>
      </c>
    </row>
    <row r="8201" spans="1:5">
      <c r="A8201" s="11">
        <v>959</v>
      </c>
      <c r="B8201" s="11">
        <v>127</v>
      </c>
      <c r="C8201" t="s">
        <v>7037</v>
      </c>
      <c r="D8201" s="11" t="s">
        <v>4272</v>
      </c>
      <c r="E8201" t="s">
        <v>123</v>
      </c>
    </row>
    <row r="8202" spans="1:5">
      <c r="A8202" s="11">
        <v>2954</v>
      </c>
      <c r="B8202" s="11">
        <v>0</v>
      </c>
      <c r="C8202" t="s">
        <v>7038</v>
      </c>
      <c r="D8202" s="11" t="s">
        <v>3624</v>
      </c>
      <c r="E8202" t="s">
        <v>128</v>
      </c>
    </row>
    <row r="8203" spans="1:5">
      <c r="A8203" s="11">
        <v>1154</v>
      </c>
      <c r="B8203" s="11">
        <v>93</v>
      </c>
      <c r="C8203" t="s">
        <v>7039</v>
      </c>
      <c r="D8203" s="11" t="s">
        <v>3219</v>
      </c>
      <c r="E8203" t="s">
        <v>138</v>
      </c>
    </row>
    <row r="8204" spans="1:5">
      <c r="A8204" s="11">
        <v>2954</v>
      </c>
      <c r="B8204" s="11">
        <v>0</v>
      </c>
      <c r="C8204" t="s">
        <v>13190</v>
      </c>
      <c r="D8204" s="11" t="s">
        <v>4223</v>
      </c>
      <c r="E8204" t="s">
        <v>887</v>
      </c>
    </row>
    <row r="8205" spans="1:5">
      <c r="A8205" s="11">
        <v>2536</v>
      </c>
      <c r="B8205" s="11">
        <v>5</v>
      </c>
      <c r="C8205" t="s">
        <v>13191</v>
      </c>
      <c r="D8205" s="11" t="s">
        <v>2194</v>
      </c>
      <c r="E8205" t="s">
        <v>744</v>
      </c>
    </row>
    <row r="8206" spans="1:5">
      <c r="A8206" s="11">
        <v>1610</v>
      </c>
      <c r="B8206" s="11">
        <v>47</v>
      </c>
      <c r="C8206" t="s">
        <v>7040</v>
      </c>
      <c r="D8206" s="11" t="s">
        <v>4128</v>
      </c>
      <c r="E8206" t="s">
        <v>130</v>
      </c>
    </row>
    <row r="8207" spans="1:5">
      <c r="A8207" s="11">
        <v>2685</v>
      </c>
      <c r="B8207" s="11">
        <v>3</v>
      </c>
      <c r="C8207" t="s">
        <v>7040</v>
      </c>
      <c r="D8207" s="11" t="s">
        <v>7832</v>
      </c>
      <c r="E8207" t="s">
        <v>122</v>
      </c>
    </row>
    <row r="8208" spans="1:5">
      <c r="A8208" s="11">
        <v>2421</v>
      </c>
      <c r="B8208" s="11">
        <v>7</v>
      </c>
      <c r="C8208" t="s">
        <v>7041</v>
      </c>
      <c r="D8208" s="11" t="s">
        <v>4950</v>
      </c>
      <c r="E8208" t="s">
        <v>4972</v>
      </c>
    </row>
    <row r="8209" spans="1:5">
      <c r="A8209" s="11">
        <v>2954</v>
      </c>
      <c r="B8209" s="11">
        <v>0</v>
      </c>
      <c r="C8209" t="s">
        <v>7041</v>
      </c>
      <c r="D8209" s="11" t="s">
        <v>7042</v>
      </c>
      <c r="E8209" t="s">
        <v>122</v>
      </c>
    </row>
    <row r="8210" spans="1:5">
      <c r="A8210" s="11">
        <v>2954</v>
      </c>
      <c r="B8210" s="11">
        <v>0</v>
      </c>
      <c r="C8210" t="s">
        <v>13192</v>
      </c>
      <c r="D8210" s="11" t="s">
        <v>11046</v>
      </c>
      <c r="E8210" t="s">
        <v>122</v>
      </c>
    </row>
    <row r="8211" spans="1:5">
      <c r="A8211" s="11">
        <v>2954</v>
      </c>
      <c r="B8211" s="11">
        <v>0</v>
      </c>
      <c r="C8211" t="s">
        <v>13193</v>
      </c>
      <c r="D8211" s="11" t="s">
        <v>13194</v>
      </c>
      <c r="E8211" t="s">
        <v>1646</v>
      </c>
    </row>
    <row r="8212" spans="1:5">
      <c r="A8212" s="11">
        <v>442</v>
      </c>
      <c r="B8212" s="11">
        <v>322</v>
      </c>
      <c r="C8212" t="s">
        <v>13195</v>
      </c>
      <c r="D8212" s="11" t="s">
        <v>13196</v>
      </c>
      <c r="E8212" t="s">
        <v>764</v>
      </c>
    </row>
    <row r="8213" spans="1:5">
      <c r="A8213" s="11">
        <v>1133</v>
      </c>
      <c r="B8213" s="11">
        <v>96</v>
      </c>
      <c r="C8213" t="s">
        <v>13197</v>
      </c>
      <c r="D8213" s="11" t="s">
        <v>13198</v>
      </c>
      <c r="E8213" t="s">
        <v>766</v>
      </c>
    </row>
    <row r="8214" spans="1:5">
      <c r="A8214" s="11">
        <v>2373</v>
      </c>
      <c r="B8214" s="11">
        <v>8</v>
      </c>
      <c r="C8214" t="s">
        <v>7043</v>
      </c>
      <c r="D8214" s="11" t="s">
        <v>3397</v>
      </c>
      <c r="E8214" t="s">
        <v>1115</v>
      </c>
    </row>
    <row r="8215" spans="1:5">
      <c r="A8215" s="11">
        <v>2536</v>
      </c>
      <c r="B8215" s="11">
        <v>5</v>
      </c>
      <c r="C8215" t="s">
        <v>9327</v>
      </c>
      <c r="D8215" s="11" t="s">
        <v>2855</v>
      </c>
      <c r="E8215" t="s">
        <v>194</v>
      </c>
    </row>
    <row r="8216" spans="1:5">
      <c r="A8216" s="11">
        <v>1207</v>
      </c>
      <c r="B8216" s="11">
        <v>88</v>
      </c>
      <c r="C8216" t="s">
        <v>7044</v>
      </c>
      <c r="D8216" s="11" t="s">
        <v>7045</v>
      </c>
      <c r="E8216" t="s">
        <v>747</v>
      </c>
    </row>
    <row r="8217" spans="1:5">
      <c r="A8217" s="11">
        <v>1558</v>
      </c>
      <c r="B8217" s="11">
        <v>52</v>
      </c>
      <c r="C8217" t="s">
        <v>7046</v>
      </c>
      <c r="D8217" s="11" t="s">
        <v>3367</v>
      </c>
      <c r="E8217" t="s">
        <v>130</v>
      </c>
    </row>
    <row r="8218" spans="1:5">
      <c r="A8218" s="11">
        <v>927</v>
      </c>
      <c r="B8218" s="11">
        <v>133</v>
      </c>
      <c r="C8218" t="s">
        <v>7047</v>
      </c>
      <c r="D8218" s="11" t="s">
        <v>2641</v>
      </c>
      <c r="E8218" t="s">
        <v>1532</v>
      </c>
    </row>
    <row r="8219" spans="1:5">
      <c r="A8219" s="11">
        <v>1375</v>
      </c>
      <c r="B8219" s="11">
        <v>70</v>
      </c>
      <c r="C8219" t="s">
        <v>9328</v>
      </c>
      <c r="D8219" s="11" t="s">
        <v>3443</v>
      </c>
      <c r="E8219" t="s">
        <v>142</v>
      </c>
    </row>
    <row r="8220" spans="1:5">
      <c r="A8220" s="11">
        <v>729</v>
      </c>
      <c r="B8220" s="11">
        <v>188</v>
      </c>
      <c r="C8220" t="s">
        <v>7048</v>
      </c>
      <c r="D8220" s="11" t="s">
        <v>7049</v>
      </c>
      <c r="E8220" t="s">
        <v>449</v>
      </c>
    </row>
    <row r="8221" spans="1:5">
      <c r="A8221" s="11">
        <v>1038</v>
      </c>
      <c r="B8221" s="11">
        <v>112</v>
      </c>
      <c r="C8221" t="s">
        <v>13199</v>
      </c>
      <c r="D8221" s="11" t="s">
        <v>1458</v>
      </c>
      <c r="E8221" t="s">
        <v>807</v>
      </c>
    </row>
    <row r="8222" spans="1:5">
      <c r="A8222" s="11">
        <v>2954</v>
      </c>
      <c r="B8222" s="11">
        <v>0</v>
      </c>
      <c r="C8222" t="s">
        <v>13200</v>
      </c>
      <c r="D8222" s="11" t="s">
        <v>13201</v>
      </c>
      <c r="E8222" t="s">
        <v>4346</v>
      </c>
    </row>
    <row r="8223" spans="1:5">
      <c r="A8223" s="11">
        <v>1787</v>
      </c>
      <c r="B8223" s="11">
        <v>33</v>
      </c>
      <c r="C8223" t="s">
        <v>13202</v>
      </c>
      <c r="D8223" s="11" t="s">
        <v>2608</v>
      </c>
      <c r="E8223" t="s">
        <v>1285</v>
      </c>
    </row>
    <row r="8224" spans="1:5">
      <c r="A8224" s="11">
        <v>2067</v>
      </c>
      <c r="B8224" s="11">
        <v>18</v>
      </c>
      <c r="C8224" t="s">
        <v>13203</v>
      </c>
      <c r="D8224" s="11" t="s">
        <v>6620</v>
      </c>
      <c r="E8224" t="s">
        <v>122</v>
      </c>
    </row>
    <row r="8225" spans="1:5">
      <c r="A8225" s="11">
        <v>2203</v>
      </c>
      <c r="B8225" s="11">
        <v>13</v>
      </c>
      <c r="C8225" t="s">
        <v>9329</v>
      </c>
      <c r="D8225" s="11" t="s">
        <v>7379</v>
      </c>
      <c r="E8225" t="s">
        <v>3611</v>
      </c>
    </row>
    <row r="8226" spans="1:5">
      <c r="A8226" s="11">
        <v>1828</v>
      </c>
      <c r="B8226" s="11">
        <v>31</v>
      </c>
      <c r="C8226" t="s">
        <v>7050</v>
      </c>
      <c r="D8226" s="11" t="s">
        <v>3321</v>
      </c>
      <c r="E8226" t="s">
        <v>740</v>
      </c>
    </row>
    <row r="8227" spans="1:5">
      <c r="A8227" s="11">
        <v>1510</v>
      </c>
      <c r="B8227" s="11">
        <v>56</v>
      </c>
      <c r="C8227" t="s">
        <v>9330</v>
      </c>
      <c r="D8227" s="11" t="s">
        <v>3936</v>
      </c>
      <c r="E8227" t="s">
        <v>809</v>
      </c>
    </row>
    <row r="8228" spans="1:5">
      <c r="A8228" s="11">
        <v>399</v>
      </c>
      <c r="B8228" s="11">
        <v>347</v>
      </c>
      <c r="C8228" t="s">
        <v>7051</v>
      </c>
      <c r="D8228" s="11" t="s">
        <v>2066</v>
      </c>
      <c r="E8228" t="s">
        <v>1194</v>
      </c>
    </row>
    <row r="8229" spans="1:5">
      <c r="A8229" s="11">
        <v>1610</v>
      </c>
      <c r="B8229" s="11">
        <v>47</v>
      </c>
      <c r="C8229" t="s">
        <v>13204</v>
      </c>
      <c r="D8229" s="11" t="s">
        <v>2789</v>
      </c>
      <c r="E8229" t="s">
        <v>1150</v>
      </c>
    </row>
    <row r="8230" spans="1:5">
      <c r="A8230" s="11">
        <v>317</v>
      </c>
      <c r="B8230" s="11">
        <v>441</v>
      </c>
      <c r="C8230" t="s">
        <v>436</v>
      </c>
      <c r="D8230" s="11" t="s">
        <v>4205</v>
      </c>
      <c r="E8230" t="s">
        <v>133</v>
      </c>
    </row>
    <row r="8231" spans="1:5">
      <c r="A8231" s="11">
        <v>527</v>
      </c>
      <c r="B8231" s="11">
        <v>268</v>
      </c>
      <c r="C8231" t="s">
        <v>1541</v>
      </c>
      <c r="D8231" s="11" t="s">
        <v>4171</v>
      </c>
      <c r="E8231" t="s">
        <v>124</v>
      </c>
    </row>
    <row r="8232" spans="1:5">
      <c r="A8232" s="11">
        <v>581</v>
      </c>
      <c r="B8232" s="11">
        <v>242</v>
      </c>
      <c r="C8232" t="s">
        <v>9331</v>
      </c>
      <c r="D8232" s="11" t="s">
        <v>9332</v>
      </c>
      <c r="E8232" t="s">
        <v>1350</v>
      </c>
    </row>
    <row r="8233" spans="1:5">
      <c r="A8233" s="11">
        <v>285</v>
      </c>
      <c r="B8233" s="11">
        <v>473</v>
      </c>
      <c r="C8233" t="s">
        <v>437</v>
      </c>
      <c r="D8233" s="11" t="s">
        <v>1050</v>
      </c>
      <c r="E8233" t="s">
        <v>128</v>
      </c>
    </row>
    <row r="8234" spans="1:5">
      <c r="A8234" s="11">
        <v>185</v>
      </c>
      <c r="B8234" s="11">
        <v>646</v>
      </c>
      <c r="C8234" t="s">
        <v>7052</v>
      </c>
      <c r="D8234" s="11" t="s">
        <v>7053</v>
      </c>
      <c r="E8234" t="s">
        <v>133</v>
      </c>
    </row>
    <row r="8235" spans="1:5">
      <c r="A8235" s="11">
        <v>2954</v>
      </c>
      <c r="B8235" s="11">
        <v>0</v>
      </c>
      <c r="C8235" t="s">
        <v>7052</v>
      </c>
      <c r="D8235" s="11" t="s">
        <v>9333</v>
      </c>
      <c r="E8235" t="s">
        <v>769</v>
      </c>
    </row>
    <row r="8236" spans="1:5">
      <c r="A8236" s="11">
        <v>575</v>
      </c>
      <c r="B8236" s="11">
        <v>246</v>
      </c>
      <c r="C8236" t="s">
        <v>7054</v>
      </c>
      <c r="D8236" s="11" t="s">
        <v>5760</v>
      </c>
      <c r="E8236" t="s">
        <v>130</v>
      </c>
    </row>
    <row r="8237" spans="1:5">
      <c r="A8237" s="11">
        <v>2954</v>
      </c>
      <c r="B8237" s="11">
        <v>0</v>
      </c>
      <c r="C8237" t="s">
        <v>9334</v>
      </c>
      <c r="D8237" s="11" t="s">
        <v>6875</v>
      </c>
      <c r="E8237" t="s">
        <v>122</v>
      </c>
    </row>
    <row r="8238" spans="1:5">
      <c r="A8238" s="11">
        <v>1981</v>
      </c>
      <c r="B8238" s="11">
        <v>22</v>
      </c>
      <c r="C8238" t="s">
        <v>9335</v>
      </c>
      <c r="D8238" s="11" t="s">
        <v>4079</v>
      </c>
      <c r="E8238" t="s">
        <v>139</v>
      </c>
    </row>
    <row r="8239" spans="1:5">
      <c r="A8239" s="11">
        <v>1569</v>
      </c>
      <c r="B8239" s="11">
        <v>51</v>
      </c>
      <c r="C8239" t="s">
        <v>7055</v>
      </c>
      <c r="D8239" s="11" t="s">
        <v>3466</v>
      </c>
      <c r="E8239" t="s">
        <v>127</v>
      </c>
    </row>
    <row r="8240" spans="1:5">
      <c r="A8240" s="11">
        <v>2954</v>
      </c>
      <c r="B8240" s="11">
        <v>0</v>
      </c>
      <c r="C8240" t="s">
        <v>13205</v>
      </c>
      <c r="D8240" s="11" t="s">
        <v>3802</v>
      </c>
      <c r="E8240" t="s">
        <v>740</v>
      </c>
    </row>
    <row r="8241" spans="1:5">
      <c r="A8241" s="11">
        <v>680</v>
      </c>
      <c r="B8241" s="11">
        <v>208</v>
      </c>
      <c r="C8241" t="s">
        <v>7056</v>
      </c>
      <c r="D8241" s="11" t="s">
        <v>2572</v>
      </c>
      <c r="E8241" t="s">
        <v>1115</v>
      </c>
    </row>
    <row r="8242" spans="1:5">
      <c r="A8242" s="11">
        <v>847</v>
      </c>
      <c r="B8242" s="11">
        <v>151</v>
      </c>
      <c r="C8242" t="s">
        <v>7057</v>
      </c>
      <c r="D8242" s="11" t="s">
        <v>491</v>
      </c>
      <c r="E8242" t="s">
        <v>145</v>
      </c>
    </row>
    <row r="8243" spans="1:5">
      <c r="A8243" s="11">
        <v>2954</v>
      </c>
      <c r="B8243" s="11">
        <v>0</v>
      </c>
      <c r="C8243" t="s">
        <v>13206</v>
      </c>
      <c r="D8243" s="11" t="s">
        <v>2536</v>
      </c>
      <c r="E8243" t="s">
        <v>997</v>
      </c>
    </row>
    <row r="8244" spans="1:5">
      <c r="A8244" s="11">
        <v>1391</v>
      </c>
      <c r="B8244" s="11">
        <v>68</v>
      </c>
      <c r="C8244" t="s">
        <v>9336</v>
      </c>
      <c r="D8244" s="11" t="s">
        <v>2621</v>
      </c>
      <c r="E8244" t="s">
        <v>1464</v>
      </c>
    </row>
    <row r="8245" spans="1:5">
      <c r="A8245" s="11">
        <v>2954</v>
      </c>
      <c r="B8245" s="11">
        <v>0</v>
      </c>
      <c r="C8245" t="s">
        <v>13207</v>
      </c>
      <c r="D8245" s="11" t="s">
        <v>5801</v>
      </c>
      <c r="E8245" t="s">
        <v>190</v>
      </c>
    </row>
    <row r="8246" spans="1:5">
      <c r="A8246" s="11">
        <v>2856</v>
      </c>
      <c r="B8246" s="11">
        <v>1</v>
      </c>
      <c r="C8246" t="s">
        <v>13208</v>
      </c>
      <c r="D8246" s="11" t="s">
        <v>10454</v>
      </c>
      <c r="E8246" t="s">
        <v>996</v>
      </c>
    </row>
    <row r="8247" spans="1:5">
      <c r="A8247" s="11">
        <v>168</v>
      </c>
      <c r="B8247" s="11">
        <v>678</v>
      </c>
      <c r="C8247" t="s">
        <v>13209</v>
      </c>
      <c r="D8247" s="11" t="s">
        <v>376</v>
      </c>
      <c r="E8247" t="s">
        <v>122</v>
      </c>
    </row>
    <row r="8248" spans="1:5">
      <c r="A8248" s="11">
        <v>2421</v>
      </c>
      <c r="B8248" s="11">
        <v>7</v>
      </c>
      <c r="C8248" t="s">
        <v>13210</v>
      </c>
      <c r="D8248" s="11" t="s">
        <v>12266</v>
      </c>
      <c r="E8248" t="s">
        <v>126</v>
      </c>
    </row>
    <row r="8249" spans="1:5">
      <c r="A8249" s="11">
        <v>2856</v>
      </c>
      <c r="B8249" s="11">
        <v>1</v>
      </c>
      <c r="C8249" t="s">
        <v>13211</v>
      </c>
      <c r="D8249" s="11" t="s">
        <v>3217</v>
      </c>
      <c r="E8249" t="s">
        <v>407</v>
      </c>
    </row>
    <row r="8250" spans="1:5">
      <c r="A8250" s="11">
        <v>824</v>
      </c>
      <c r="B8250" s="11">
        <v>158</v>
      </c>
      <c r="C8250" t="s">
        <v>7059</v>
      </c>
      <c r="D8250" s="11" t="s">
        <v>3180</v>
      </c>
      <c r="E8250" t="s">
        <v>407</v>
      </c>
    </row>
    <row r="8251" spans="1:5">
      <c r="A8251" s="11">
        <v>2318</v>
      </c>
      <c r="B8251" s="11">
        <v>9</v>
      </c>
      <c r="C8251" t="s">
        <v>7060</v>
      </c>
      <c r="D8251" s="11" t="s">
        <v>3543</v>
      </c>
      <c r="E8251" t="s">
        <v>1276</v>
      </c>
    </row>
    <row r="8252" spans="1:5">
      <c r="A8252" s="11">
        <v>543</v>
      </c>
      <c r="B8252" s="11">
        <v>261</v>
      </c>
      <c r="C8252" t="s">
        <v>13212</v>
      </c>
      <c r="D8252" s="11" t="s">
        <v>2415</v>
      </c>
      <c r="E8252" t="s">
        <v>190</v>
      </c>
    </row>
    <row r="8253" spans="1:5">
      <c r="A8253" s="11">
        <v>545</v>
      </c>
      <c r="B8253" s="11">
        <v>260</v>
      </c>
      <c r="C8253" t="s">
        <v>7061</v>
      </c>
      <c r="D8253" s="11" t="s">
        <v>2320</v>
      </c>
      <c r="E8253" t="s">
        <v>122</v>
      </c>
    </row>
    <row r="8254" spans="1:5">
      <c r="A8254" s="11">
        <v>1480</v>
      </c>
      <c r="B8254" s="11">
        <v>59</v>
      </c>
      <c r="C8254" t="s">
        <v>7062</v>
      </c>
      <c r="D8254" s="11" t="s">
        <v>7063</v>
      </c>
      <c r="E8254" t="s">
        <v>843</v>
      </c>
    </row>
    <row r="8255" spans="1:5">
      <c r="A8255" s="11">
        <v>2954</v>
      </c>
      <c r="B8255" s="11">
        <v>0</v>
      </c>
      <c r="C8255" t="s">
        <v>9337</v>
      </c>
      <c r="D8255" s="11" t="s">
        <v>9338</v>
      </c>
      <c r="E8255" t="s">
        <v>164</v>
      </c>
    </row>
    <row r="8256" spans="1:5">
      <c r="A8256" s="11">
        <v>2318</v>
      </c>
      <c r="B8256" s="11">
        <v>9</v>
      </c>
      <c r="C8256" t="s">
        <v>9339</v>
      </c>
      <c r="D8256" s="11" t="s">
        <v>2061</v>
      </c>
      <c r="E8256" t="s">
        <v>164</v>
      </c>
    </row>
    <row r="8257" spans="1:5">
      <c r="A8257" s="11">
        <v>2954</v>
      </c>
      <c r="B8257" s="11">
        <v>0</v>
      </c>
      <c r="C8257" t="s">
        <v>9340</v>
      </c>
      <c r="D8257" s="11" t="s">
        <v>2799</v>
      </c>
      <c r="E8257" t="s">
        <v>149</v>
      </c>
    </row>
    <row r="8258" spans="1:5">
      <c r="A8258" s="11">
        <v>566</v>
      </c>
      <c r="B8258" s="11">
        <v>251</v>
      </c>
      <c r="C8258" t="s">
        <v>7064</v>
      </c>
      <c r="D8258" s="11" t="s">
        <v>5702</v>
      </c>
      <c r="E8258" t="s">
        <v>1095</v>
      </c>
    </row>
    <row r="8259" spans="1:5">
      <c r="A8259" s="11">
        <v>2954</v>
      </c>
      <c r="B8259" s="11">
        <v>0</v>
      </c>
      <c r="C8259" t="s">
        <v>13213</v>
      </c>
      <c r="D8259" s="11" t="s">
        <v>8649</v>
      </c>
      <c r="E8259" t="s">
        <v>2594</v>
      </c>
    </row>
    <row r="8260" spans="1:5">
      <c r="A8260" s="11">
        <v>1883</v>
      </c>
      <c r="B8260" s="11">
        <v>28</v>
      </c>
      <c r="C8260" t="s">
        <v>13214</v>
      </c>
      <c r="D8260" s="11" t="s">
        <v>9729</v>
      </c>
      <c r="E8260" t="s">
        <v>9991</v>
      </c>
    </row>
    <row r="8261" spans="1:5">
      <c r="A8261" s="11">
        <v>908</v>
      </c>
      <c r="B8261" s="11">
        <v>137</v>
      </c>
      <c r="C8261" t="s">
        <v>7065</v>
      </c>
      <c r="D8261" s="11" t="s">
        <v>4494</v>
      </c>
      <c r="E8261" t="s">
        <v>742</v>
      </c>
    </row>
    <row r="8262" spans="1:5">
      <c r="A8262" s="11">
        <v>2954</v>
      </c>
      <c r="B8262" s="11">
        <v>0</v>
      </c>
      <c r="C8262" t="s">
        <v>7066</v>
      </c>
      <c r="D8262" s="11" t="s">
        <v>2508</v>
      </c>
      <c r="E8262" t="s">
        <v>308</v>
      </c>
    </row>
    <row r="8263" spans="1:5">
      <c r="A8263" s="11">
        <v>2954</v>
      </c>
      <c r="B8263" s="11">
        <v>0</v>
      </c>
      <c r="C8263" t="s">
        <v>13215</v>
      </c>
      <c r="D8263" s="11" t="s">
        <v>9815</v>
      </c>
      <c r="E8263" t="s">
        <v>10259</v>
      </c>
    </row>
    <row r="8264" spans="1:5">
      <c r="A8264" s="11">
        <v>2954</v>
      </c>
      <c r="B8264" s="11">
        <v>0</v>
      </c>
      <c r="C8264" t="s">
        <v>7067</v>
      </c>
      <c r="D8264" s="11" t="s">
        <v>3910</v>
      </c>
      <c r="E8264" t="s">
        <v>757</v>
      </c>
    </row>
    <row r="8265" spans="1:5">
      <c r="A8265" s="11">
        <v>2172</v>
      </c>
      <c r="B8265" s="11">
        <v>14</v>
      </c>
      <c r="C8265" t="s">
        <v>9341</v>
      </c>
      <c r="D8265" s="11" t="s">
        <v>2112</v>
      </c>
      <c r="E8265" t="s">
        <v>1001</v>
      </c>
    </row>
    <row r="8266" spans="1:5">
      <c r="A8266" s="11">
        <v>1243</v>
      </c>
      <c r="B8266" s="11">
        <v>83</v>
      </c>
      <c r="C8266" t="s">
        <v>7068</v>
      </c>
      <c r="D8266" s="11" t="s">
        <v>2771</v>
      </c>
      <c r="E8266" t="s">
        <v>2260</v>
      </c>
    </row>
    <row r="8267" spans="1:5">
      <c r="A8267" s="11">
        <v>1404</v>
      </c>
      <c r="B8267" s="11">
        <v>67</v>
      </c>
      <c r="C8267" t="s">
        <v>7069</v>
      </c>
      <c r="D8267" s="11" t="s">
        <v>7070</v>
      </c>
      <c r="E8267" t="s">
        <v>757</v>
      </c>
    </row>
    <row r="8268" spans="1:5">
      <c r="A8268" s="11">
        <v>1411</v>
      </c>
      <c r="B8268" s="11">
        <v>66</v>
      </c>
      <c r="C8268" t="s">
        <v>13216</v>
      </c>
      <c r="D8268" s="11" t="s">
        <v>2771</v>
      </c>
      <c r="E8268" t="s">
        <v>767</v>
      </c>
    </row>
    <row r="8269" spans="1:5">
      <c r="A8269" s="11">
        <v>6</v>
      </c>
      <c r="B8269" s="11">
        <v>1798</v>
      </c>
      <c r="C8269" t="s">
        <v>13217</v>
      </c>
      <c r="D8269" s="11" t="s">
        <v>1966</v>
      </c>
      <c r="E8269" t="s">
        <v>668</v>
      </c>
    </row>
    <row r="8270" spans="1:5">
      <c r="A8270" s="11">
        <v>1579</v>
      </c>
      <c r="B8270" s="11">
        <v>50</v>
      </c>
      <c r="C8270" t="s">
        <v>7071</v>
      </c>
      <c r="D8270" s="11" t="s">
        <v>4932</v>
      </c>
      <c r="E8270" t="s">
        <v>1688</v>
      </c>
    </row>
    <row r="8271" spans="1:5">
      <c r="A8271" s="11">
        <v>2954</v>
      </c>
      <c r="B8271" s="11">
        <v>0</v>
      </c>
      <c r="C8271" t="s">
        <v>7071</v>
      </c>
      <c r="D8271" s="11" t="s">
        <v>2118</v>
      </c>
      <c r="E8271" t="s">
        <v>1688</v>
      </c>
    </row>
    <row r="8272" spans="1:5">
      <c r="A8272" s="11">
        <v>2049</v>
      </c>
      <c r="B8272" s="11">
        <v>19</v>
      </c>
      <c r="C8272" t="s">
        <v>9342</v>
      </c>
      <c r="D8272" s="11" t="s">
        <v>3410</v>
      </c>
      <c r="E8272" t="s">
        <v>1131</v>
      </c>
    </row>
    <row r="8273" spans="1:5">
      <c r="A8273" s="11">
        <v>2954</v>
      </c>
      <c r="B8273" s="11">
        <v>0</v>
      </c>
      <c r="C8273" t="s">
        <v>13218</v>
      </c>
      <c r="D8273" s="11" t="s">
        <v>8637</v>
      </c>
      <c r="E8273" t="s">
        <v>710</v>
      </c>
    </row>
    <row r="8274" spans="1:5">
      <c r="A8274" s="11">
        <v>2954</v>
      </c>
      <c r="B8274" s="11">
        <v>0</v>
      </c>
      <c r="C8274" t="s">
        <v>9343</v>
      </c>
      <c r="D8274" s="11" t="s">
        <v>9344</v>
      </c>
      <c r="E8274" t="s">
        <v>407</v>
      </c>
    </row>
    <row r="8275" spans="1:5">
      <c r="A8275" s="11">
        <v>2753</v>
      </c>
      <c r="B8275" s="11">
        <v>2</v>
      </c>
      <c r="C8275" t="s">
        <v>13219</v>
      </c>
      <c r="D8275" s="11" t="s">
        <v>11183</v>
      </c>
      <c r="E8275" t="s">
        <v>1428</v>
      </c>
    </row>
    <row r="8276" spans="1:5">
      <c r="A8276" s="11">
        <v>1963</v>
      </c>
      <c r="B8276" s="11">
        <v>23</v>
      </c>
      <c r="C8276" t="s">
        <v>7072</v>
      </c>
      <c r="D8276" s="11" t="s">
        <v>7073</v>
      </c>
      <c r="E8276" t="s">
        <v>996</v>
      </c>
    </row>
    <row r="8277" spans="1:5">
      <c r="A8277" s="11">
        <v>2536</v>
      </c>
      <c r="B8277" s="11">
        <v>5</v>
      </c>
      <c r="C8277" t="s">
        <v>13220</v>
      </c>
      <c r="D8277" s="11" t="s">
        <v>4056</v>
      </c>
      <c r="E8277" t="s">
        <v>142</v>
      </c>
    </row>
    <row r="8278" spans="1:5">
      <c r="A8278" s="11">
        <v>2613</v>
      </c>
      <c r="B8278" s="11">
        <v>4</v>
      </c>
      <c r="C8278" t="s">
        <v>9345</v>
      </c>
      <c r="D8278" s="11" t="s">
        <v>4629</v>
      </c>
      <c r="E8278" t="s">
        <v>997</v>
      </c>
    </row>
    <row r="8279" spans="1:5">
      <c r="A8279" s="11">
        <v>515</v>
      </c>
      <c r="B8279" s="11">
        <v>279</v>
      </c>
      <c r="C8279" t="s">
        <v>7074</v>
      </c>
      <c r="D8279" s="11" t="s">
        <v>1856</v>
      </c>
      <c r="E8279" t="s">
        <v>122</v>
      </c>
    </row>
    <row r="8280" spans="1:5">
      <c r="A8280" s="11">
        <v>1913</v>
      </c>
      <c r="B8280" s="11">
        <v>26</v>
      </c>
      <c r="C8280" t="s">
        <v>13221</v>
      </c>
      <c r="D8280" s="11" t="s">
        <v>2226</v>
      </c>
      <c r="E8280" t="s">
        <v>148</v>
      </c>
    </row>
    <row r="8281" spans="1:5">
      <c r="A8281" s="11">
        <v>281</v>
      </c>
      <c r="B8281" s="11">
        <v>477</v>
      </c>
      <c r="C8281" t="s">
        <v>7075</v>
      </c>
      <c r="D8281" s="11" t="s">
        <v>7076</v>
      </c>
      <c r="E8281" t="s">
        <v>1079</v>
      </c>
    </row>
    <row r="8282" spans="1:5">
      <c r="A8282" s="11">
        <v>1981</v>
      </c>
      <c r="B8282" s="11">
        <v>22</v>
      </c>
      <c r="C8282" t="s">
        <v>9346</v>
      </c>
      <c r="D8282" s="11" t="s">
        <v>13222</v>
      </c>
      <c r="E8282" t="s">
        <v>130</v>
      </c>
    </row>
    <row r="8283" spans="1:5">
      <c r="A8283" s="11">
        <v>623</v>
      </c>
      <c r="B8283" s="11">
        <v>228</v>
      </c>
      <c r="C8283" t="s">
        <v>439</v>
      </c>
      <c r="D8283" s="11" t="s">
        <v>1686</v>
      </c>
      <c r="E8283" t="s">
        <v>36</v>
      </c>
    </row>
    <row r="8284" spans="1:5">
      <c r="A8284" s="11">
        <v>2262</v>
      </c>
      <c r="B8284" s="11">
        <v>11</v>
      </c>
      <c r="C8284" t="s">
        <v>1797</v>
      </c>
      <c r="D8284" s="11" t="s">
        <v>3367</v>
      </c>
      <c r="E8284" t="s">
        <v>887</v>
      </c>
    </row>
    <row r="8285" spans="1:5">
      <c r="A8285" s="11">
        <v>511</v>
      </c>
      <c r="B8285" s="11">
        <v>283</v>
      </c>
      <c r="C8285" t="s">
        <v>1542</v>
      </c>
      <c r="D8285" s="11" t="s">
        <v>804</v>
      </c>
      <c r="E8285" t="s">
        <v>742</v>
      </c>
    </row>
    <row r="8286" spans="1:5">
      <c r="A8286" s="11">
        <v>692</v>
      </c>
      <c r="B8286" s="11">
        <v>203</v>
      </c>
      <c r="C8286" t="s">
        <v>7077</v>
      </c>
      <c r="D8286" s="11" t="s">
        <v>1009</v>
      </c>
      <c r="E8286" t="s">
        <v>1620</v>
      </c>
    </row>
    <row r="8287" spans="1:5">
      <c r="A8287" s="11">
        <v>2753</v>
      </c>
      <c r="B8287" s="11">
        <v>2</v>
      </c>
      <c r="C8287" t="s">
        <v>7078</v>
      </c>
      <c r="D8287" s="11" t="s">
        <v>5651</v>
      </c>
      <c r="E8287" t="s">
        <v>3291</v>
      </c>
    </row>
    <row r="8288" spans="1:5">
      <c r="A8288" s="11">
        <v>250</v>
      </c>
      <c r="B8288" s="11">
        <v>515</v>
      </c>
      <c r="C8288" t="s">
        <v>7079</v>
      </c>
      <c r="D8288" s="11" t="s">
        <v>7080</v>
      </c>
      <c r="E8288" t="s">
        <v>128</v>
      </c>
    </row>
    <row r="8289" spans="1:5">
      <c r="A8289" s="11">
        <v>2954</v>
      </c>
      <c r="B8289" s="11">
        <v>0</v>
      </c>
      <c r="C8289" t="s">
        <v>7081</v>
      </c>
      <c r="D8289" s="11" t="s">
        <v>5639</v>
      </c>
      <c r="E8289" t="s">
        <v>169</v>
      </c>
    </row>
    <row r="8290" spans="1:5">
      <c r="A8290" s="11">
        <v>1744</v>
      </c>
      <c r="B8290" s="11">
        <v>37</v>
      </c>
      <c r="C8290" t="s">
        <v>13223</v>
      </c>
      <c r="D8290" s="11" t="s">
        <v>5928</v>
      </c>
      <c r="E8290" t="s">
        <v>224</v>
      </c>
    </row>
    <row r="8291" spans="1:5">
      <c r="A8291" s="11">
        <v>2373</v>
      </c>
      <c r="B8291" s="11">
        <v>8</v>
      </c>
      <c r="C8291" t="s">
        <v>13224</v>
      </c>
      <c r="D8291" s="11" t="s">
        <v>8200</v>
      </c>
      <c r="E8291" t="s">
        <v>128</v>
      </c>
    </row>
    <row r="8292" spans="1:5">
      <c r="A8292" s="11">
        <v>407</v>
      </c>
      <c r="B8292" s="11">
        <v>344</v>
      </c>
      <c r="C8292" t="s">
        <v>7082</v>
      </c>
      <c r="D8292" s="11" t="s">
        <v>4197</v>
      </c>
      <c r="E8292" t="s">
        <v>130</v>
      </c>
    </row>
    <row r="8293" spans="1:5">
      <c r="A8293" s="11">
        <v>2753</v>
      </c>
      <c r="B8293" s="11">
        <v>2</v>
      </c>
      <c r="C8293" t="s">
        <v>13225</v>
      </c>
      <c r="D8293" s="11" t="s">
        <v>4086</v>
      </c>
      <c r="E8293" t="s">
        <v>2095</v>
      </c>
    </row>
    <row r="8294" spans="1:5">
      <c r="A8294" s="11">
        <v>861</v>
      </c>
      <c r="B8294" s="11">
        <v>147</v>
      </c>
      <c r="C8294" t="s">
        <v>7083</v>
      </c>
      <c r="D8294" s="11" t="s">
        <v>4723</v>
      </c>
      <c r="E8294" t="s">
        <v>128</v>
      </c>
    </row>
    <row r="8295" spans="1:5">
      <c r="A8295" s="11">
        <v>900</v>
      </c>
      <c r="B8295" s="11">
        <v>138</v>
      </c>
      <c r="C8295" t="s">
        <v>7084</v>
      </c>
      <c r="D8295" s="11" t="s">
        <v>3093</v>
      </c>
      <c r="E8295" t="s">
        <v>162</v>
      </c>
    </row>
    <row r="8296" spans="1:5">
      <c r="A8296" s="11">
        <v>566</v>
      </c>
      <c r="B8296" s="11">
        <v>251</v>
      </c>
      <c r="C8296" t="s">
        <v>7085</v>
      </c>
      <c r="D8296" s="11" t="s">
        <v>3255</v>
      </c>
      <c r="E8296" t="s">
        <v>122</v>
      </c>
    </row>
    <row r="8297" spans="1:5">
      <c r="A8297" s="11">
        <v>1090</v>
      </c>
      <c r="B8297" s="11">
        <v>103</v>
      </c>
      <c r="C8297" t="s">
        <v>7086</v>
      </c>
      <c r="D8297" s="11" t="s">
        <v>1021</v>
      </c>
      <c r="E8297" t="s">
        <v>997</v>
      </c>
    </row>
    <row r="8298" spans="1:5">
      <c r="A8298" s="11">
        <v>1109</v>
      </c>
      <c r="B8298" s="11">
        <v>100</v>
      </c>
      <c r="C8298" t="s">
        <v>7087</v>
      </c>
      <c r="D8298" s="11" t="s">
        <v>3098</v>
      </c>
      <c r="E8298" t="s">
        <v>1958</v>
      </c>
    </row>
    <row r="8299" spans="1:5">
      <c r="A8299" s="11">
        <v>2954</v>
      </c>
      <c r="B8299" s="11">
        <v>0</v>
      </c>
      <c r="C8299" t="s">
        <v>13226</v>
      </c>
      <c r="D8299" s="11" t="s">
        <v>3557</v>
      </c>
      <c r="E8299" t="s">
        <v>6690</v>
      </c>
    </row>
    <row r="8300" spans="1:5">
      <c r="A8300" s="11">
        <v>225</v>
      </c>
      <c r="B8300" s="11">
        <v>554</v>
      </c>
      <c r="C8300" t="s">
        <v>776</v>
      </c>
      <c r="D8300" s="11" t="s">
        <v>696</v>
      </c>
      <c r="E8300" t="s">
        <v>223</v>
      </c>
    </row>
    <row r="8301" spans="1:5">
      <c r="A8301" s="11">
        <v>2954</v>
      </c>
      <c r="B8301" s="11">
        <v>0</v>
      </c>
      <c r="C8301" t="s">
        <v>13227</v>
      </c>
      <c r="D8301" s="11" t="s">
        <v>3166</v>
      </c>
      <c r="E8301" t="s">
        <v>124</v>
      </c>
    </row>
    <row r="8302" spans="1:5">
      <c r="A8302" s="11">
        <v>10</v>
      </c>
      <c r="B8302" s="11">
        <v>1762</v>
      </c>
      <c r="C8302" t="s">
        <v>440</v>
      </c>
      <c r="D8302" s="11" t="s">
        <v>441</v>
      </c>
      <c r="E8302" t="s">
        <v>742</v>
      </c>
    </row>
    <row r="8303" spans="1:5">
      <c r="A8303" s="11">
        <v>2536</v>
      </c>
      <c r="B8303" s="11">
        <v>5</v>
      </c>
      <c r="C8303" t="s">
        <v>13228</v>
      </c>
      <c r="D8303" s="11" t="s">
        <v>7633</v>
      </c>
      <c r="E8303" t="s">
        <v>7473</v>
      </c>
    </row>
    <row r="8304" spans="1:5">
      <c r="A8304" s="11">
        <v>1814</v>
      </c>
      <c r="B8304" s="11">
        <v>32</v>
      </c>
      <c r="C8304" t="s">
        <v>9348</v>
      </c>
      <c r="D8304" s="11" t="s">
        <v>9349</v>
      </c>
      <c r="E8304" t="s">
        <v>993</v>
      </c>
    </row>
    <row r="8305" spans="1:5">
      <c r="A8305" s="11">
        <v>2954</v>
      </c>
      <c r="B8305" s="11">
        <v>0</v>
      </c>
      <c r="C8305" t="s">
        <v>13229</v>
      </c>
      <c r="D8305" s="11" t="s">
        <v>3384</v>
      </c>
      <c r="E8305" t="s">
        <v>128</v>
      </c>
    </row>
    <row r="8306" spans="1:5">
      <c r="A8306" s="11">
        <v>2536</v>
      </c>
      <c r="B8306" s="11">
        <v>5</v>
      </c>
      <c r="C8306" t="s">
        <v>9350</v>
      </c>
      <c r="D8306" s="11" t="s">
        <v>9351</v>
      </c>
      <c r="E8306" t="s">
        <v>1908</v>
      </c>
    </row>
    <row r="8307" spans="1:5">
      <c r="A8307" s="11">
        <v>947</v>
      </c>
      <c r="B8307" s="11">
        <v>129</v>
      </c>
      <c r="C8307" t="s">
        <v>7088</v>
      </c>
      <c r="D8307" s="11" t="s">
        <v>2459</v>
      </c>
      <c r="E8307" t="s">
        <v>407</v>
      </c>
    </row>
    <row r="8308" spans="1:5">
      <c r="A8308" s="11">
        <v>2954</v>
      </c>
      <c r="B8308" s="11">
        <v>0</v>
      </c>
      <c r="C8308" t="s">
        <v>13230</v>
      </c>
      <c r="D8308" s="11" t="s">
        <v>5374</v>
      </c>
      <c r="E8308" t="s">
        <v>122</v>
      </c>
    </row>
    <row r="8309" spans="1:5">
      <c r="A8309" s="11">
        <v>808</v>
      </c>
      <c r="B8309" s="11">
        <v>161</v>
      </c>
      <c r="C8309" t="s">
        <v>7089</v>
      </c>
      <c r="D8309" s="11" t="s">
        <v>3998</v>
      </c>
      <c r="E8309" t="s">
        <v>133</v>
      </c>
    </row>
    <row r="8310" spans="1:5">
      <c r="A8310" s="11">
        <v>2954</v>
      </c>
      <c r="B8310" s="11">
        <v>0</v>
      </c>
      <c r="C8310" t="s">
        <v>13231</v>
      </c>
      <c r="D8310" s="11" t="s">
        <v>3445</v>
      </c>
      <c r="E8310" t="s">
        <v>710</v>
      </c>
    </row>
    <row r="8311" spans="1:5">
      <c r="A8311" s="11">
        <v>1480</v>
      </c>
      <c r="B8311" s="11">
        <v>59</v>
      </c>
      <c r="C8311" t="s">
        <v>7090</v>
      </c>
      <c r="D8311" s="11" t="s">
        <v>7091</v>
      </c>
      <c r="E8311" t="s">
        <v>122</v>
      </c>
    </row>
    <row r="8312" spans="1:5">
      <c r="A8312" s="11">
        <v>1375</v>
      </c>
      <c r="B8312" s="11">
        <v>70</v>
      </c>
      <c r="C8312" t="s">
        <v>7092</v>
      </c>
      <c r="D8312" s="11" t="s">
        <v>7000</v>
      </c>
      <c r="E8312" t="s">
        <v>1001</v>
      </c>
    </row>
    <row r="8313" spans="1:5">
      <c r="A8313" s="11">
        <v>2613</v>
      </c>
      <c r="B8313" s="11">
        <v>4</v>
      </c>
      <c r="C8313" t="s">
        <v>13232</v>
      </c>
      <c r="D8313" s="11" t="s">
        <v>7925</v>
      </c>
      <c r="E8313" t="s">
        <v>2489</v>
      </c>
    </row>
    <row r="8314" spans="1:5">
      <c r="A8314" s="11">
        <v>2318</v>
      </c>
      <c r="B8314" s="11">
        <v>9</v>
      </c>
      <c r="C8314" t="s">
        <v>13233</v>
      </c>
      <c r="D8314" s="11" t="s">
        <v>2956</v>
      </c>
      <c r="E8314" t="s">
        <v>122</v>
      </c>
    </row>
    <row r="8315" spans="1:5">
      <c r="A8315" s="11">
        <v>852</v>
      </c>
      <c r="B8315" s="11">
        <v>150</v>
      </c>
      <c r="C8315" t="s">
        <v>9352</v>
      </c>
      <c r="D8315" s="11" t="s">
        <v>5997</v>
      </c>
      <c r="E8315" t="s">
        <v>162</v>
      </c>
    </row>
    <row r="8316" spans="1:5">
      <c r="A8316" s="11">
        <v>2753</v>
      </c>
      <c r="B8316" s="11">
        <v>2</v>
      </c>
      <c r="C8316" t="s">
        <v>9353</v>
      </c>
      <c r="D8316" s="11" t="s">
        <v>9354</v>
      </c>
      <c r="E8316" t="s">
        <v>740</v>
      </c>
    </row>
    <row r="8317" spans="1:5">
      <c r="A8317" s="11">
        <v>2954</v>
      </c>
      <c r="B8317" s="11">
        <v>0</v>
      </c>
      <c r="C8317" t="s">
        <v>13234</v>
      </c>
      <c r="D8317" s="11" t="s">
        <v>6018</v>
      </c>
      <c r="E8317" t="s">
        <v>2863</v>
      </c>
    </row>
    <row r="8318" spans="1:5">
      <c r="A8318" s="11">
        <v>2613</v>
      </c>
      <c r="B8318" s="11">
        <v>4</v>
      </c>
      <c r="C8318" t="s">
        <v>9355</v>
      </c>
      <c r="D8318" s="11" t="s">
        <v>8311</v>
      </c>
      <c r="E8318" t="s">
        <v>128</v>
      </c>
    </row>
    <row r="8319" spans="1:5">
      <c r="A8319" s="11">
        <v>2954</v>
      </c>
      <c r="B8319" s="11">
        <v>0</v>
      </c>
      <c r="C8319" t="s">
        <v>9355</v>
      </c>
      <c r="D8319" s="11" t="s">
        <v>8385</v>
      </c>
      <c r="E8319" t="s">
        <v>130</v>
      </c>
    </row>
    <row r="8320" spans="1:5">
      <c r="A8320" s="11">
        <v>210</v>
      </c>
      <c r="B8320" s="11">
        <v>583</v>
      </c>
      <c r="C8320" t="s">
        <v>7094</v>
      </c>
      <c r="D8320" s="11" t="s">
        <v>3017</v>
      </c>
      <c r="E8320" t="s">
        <v>122</v>
      </c>
    </row>
    <row r="8321" spans="1:5">
      <c r="A8321" s="11">
        <v>346</v>
      </c>
      <c r="B8321" s="11">
        <v>407</v>
      </c>
      <c r="C8321" t="s">
        <v>7095</v>
      </c>
      <c r="D8321" s="11" t="s">
        <v>2739</v>
      </c>
      <c r="E8321" t="s">
        <v>122</v>
      </c>
    </row>
    <row r="8322" spans="1:5">
      <c r="A8322" s="11">
        <v>1589</v>
      </c>
      <c r="B8322" s="11">
        <v>49</v>
      </c>
      <c r="C8322" t="s">
        <v>9356</v>
      </c>
      <c r="D8322" s="11" t="s">
        <v>9357</v>
      </c>
      <c r="E8322" t="s">
        <v>138</v>
      </c>
    </row>
    <row r="8323" spans="1:5">
      <c r="A8323" s="11">
        <v>708</v>
      </c>
      <c r="B8323" s="11">
        <v>196</v>
      </c>
      <c r="C8323" t="s">
        <v>7096</v>
      </c>
      <c r="D8323" s="11" t="s">
        <v>5961</v>
      </c>
      <c r="E8323" t="s">
        <v>4346</v>
      </c>
    </row>
    <row r="8324" spans="1:5">
      <c r="A8324" s="11">
        <v>2289</v>
      </c>
      <c r="B8324" s="11">
        <v>10</v>
      </c>
      <c r="C8324" t="s">
        <v>9358</v>
      </c>
      <c r="D8324" s="11" t="s">
        <v>7519</v>
      </c>
      <c r="E8324" t="s">
        <v>162</v>
      </c>
    </row>
    <row r="8325" spans="1:5">
      <c r="A8325" s="11">
        <v>2954</v>
      </c>
      <c r="B8325" s="11">
        <v>0</v>
      </c>
      <c r="C8325" t="s">
        <v>13235</v>
      </c>
      <c r="D8325" s="11" t="s">
        <v>9030</v>
      </c>
      <c r="E8325" t="s">
        <v>166</v>
      </c>
    </row>
    <row r="8326" spans="1:5">
      <c r="A8326" s="11">
        <v>1219</v>
      </c>
      <c r="B8326" s="11">
        <v>86</v>
      </c>
      <c r="C8326" t="s">
        <v>7097</v>
      </c>
      <c r="D8326" s="11" t="s">
        <v>5037</v>
      </c>
      <c r="E8326" t="s">
        <v>123</v>
      </c>
    </row>
    <row r="8327" spans="1:5">
      <c r="A8327" s="11">
        <v>2954</v>
      </c>
      <c r="B8327" s="11">
        <v>0</v>
      </c>
      <c r="C8327" t="s">
        <v>7099</v>
      </c>
      <c r="D8327" s="11" t="s">
        <v>5694</v>
      </c>
      <c r="E8327" t="s">
        <v>128</v>
      </c>
    </row>
    <row r="8328" spans="1:5">
      <c r="A8328" s="11">
        <v>1284</v>
      </c>
      <c r="B8328" s="11">
        <v>78</v>
      </c>
      <c r="C8328" t="s">
        <v>9359</v>
      </c>
      <c r="D8328" s="11" t="s">
        <v>3443</v>
      </c>
      <c r="E8328" t="s">
        <v>997</v>
      </c>
    </row>
    <row r="8329" spans="1:5">
      <c r="A8329" s="11">
        <v>2954</v>
      </c>
      <c r="B8329" s="11">
        <v>0</v>
      </c>
      <c r="C8329" t="s">
        <v>13236</v>
      </c>
      <c r="D8329" s="11" t="s">
        <v>7859</v>
      </c>
      <c r="E8329" t="s">
        <v>175</v>
      </c>
    </row>
    <row r="8330" spans="1:5">
      <c r="A8330" s="11">
        <v>2954</v>
      </c>
      <c r="B8330" s="11">
        <v>0</v>
      </c>
      <c r="C8330" t="s">
        <v>13237</v>
      </c>
      <c r="D8330" s="11" t="s">
        <v>13238</v>
      </c>
      <c r="E8330" t="s">
        <v>128</v>
      </c>
    </row>
    <row r="8331" spans="1:5">
      <c r="A8331" s="11">
        <v>941</v>
      </c>
      <c r="B8331" s="11">
        <v>130</v>
      </c>
      <c r="C8331" t="s">
        <v>1543</v>
      </c>
      <c r="D8331" s="11" t="s">
        <v>1544</v>
      </c>
      <c r="E8331" t="s">
        <v>128</v>
      </c>
    </row>
    <row r="8332" spans="1:5">
      <c r="A8332" s="11">
        <v>2954</v>
      </c>
      <c r="B8332" s="11">
        <v>0</v>
      </c>
      <c r="C8332" t="s">
        <v>9360</v>
      </c>
      <c r="D8332" s="11" t="s">
        <v>3397</v>
      </c>
      <c r="E8332" t="s">
        <v>232</v>
      </c>
    </row>
    <row r="8333" spans="1:5">
      <c r="A8333" s="11">
        <v>1679</v>
      </c>
      <c r="B8333" s="11">
        <v>42</v>
      </c>
      <c r="C8333" t="s">
        <v>9361</v>
      </c>
      <c r="D8333" s="11" t="s">
        <v>2773</v>
      </c>
      <c r="E8333" t="s">
        <v>122</v>
      </c>
    </row>
    <row r="8334" spans="1:5">
      <c r="A8334" s="11">
        <v>878</v>
      </c>
      <c r="B8334" s="11">
        <v>143</v>
      </c>
      <c r="C8334" t="s">
        <v>7100</v>
      </c>
      <c r="D8334" s="11" t="s">
        <v>1781</v>
      </c>
      <c r="E8334" t="s">
        <v>997</v>
      </c>
    </row>
    <row r="8335" spans="1:5">
      <c r="A8335" s="11">
        <v>2472</v>
      </c>
      <c r="B8335" s="11">
        <v>6</v>
      </c>
      <c r="C8335" t="s">
        <v>13239</v>
      </c>
      <c r="D8335" s="11" t="s">
        <v>5067</v>
      </c>
      <c r="E8335" t="s">
        <v>204</v>
      </c>
    </row>
    <row r="8336" spans="1:5">
      <c r="A8336" s="11">
        <v>2536</v>
      </c>
      <c r="B8336" s="11">
        <v>5</v>
      </c>
      <c r="C8336" t="s">
        <v>9362</v>
      </c>
      <c r="D8336" s="11" t="s">
        <v>3379</v>
      </c>
      <c r="E8336" t="s">
        <v>138</v>
      </c>
    </row>
    <row r="8337" spans="1:5">
      <c r="A8337" s="11">
        <v>2753</v>
      </c>
      <c r="B8337" s="11">
        <v>2</v>
      </c>
      <c r="C8337" t="s">
        <v>7101</v>
      </c>
      <c r="D8337" s="11" t="s">
        <v>2477</v>
      </c>
      <c r="E8337" t="s">
        <v>757</v>
      </c>
    </row>
    <row r="8338" spans="1:5">
      <c r="A8338" s="11">
        <v>2753</v>
      </c>
      <c r="B8338" s="11">
        <v>2</v>
      </c>
      <c r="C8338" t="s">
        <v>13240</v>
      </c>
      <c r="D8338" s="11" t="s">
        <v>6258</v>
      </c>
      <c r="E8338" t="s">
        <v>36</v>
      </c>
    </row>
    <row r="8339" spans="1:5">
      <c r="A8339" s="11">
        <v>167</v>
      </c>
      <c r="B8339" s="11">
        <v>682</v>
      </c>
      <c r="C8339" t="s">
        <v>13241</v>
      </c>
      <c r="D8339" s="11" t="s">
        <v>868</v>
      </c>
      <c r="E8339" t="s">
        <v>742</v>
      </c>
    </row>
    <row r="8340" spans="1:5">
      <c r="A8340" s="11">
        <v>2954</v>
      </c>
      <c r="B8340" s="11">
        <v>0</v>
      </c>
      <c r="C8340" t="s">
        <v>13242</v>
      </c>
      <c r="D8340" s="11" t="s">
        <v>7620</v>
      </c>
      <c r="E8340" t="s">
        <v>142</v>
      </c>
    </row>
    <row r="8341" spans="1:5">
      <c r="A8341" s="11">
        <v>217</v>
      </c>
      <c r="B8341" s="11">
        <v>564</v>
      </c>
      <c r="C8341" t="s">
        <v>39</v>
      </c>
      <c r="D8341" s="11" t="s">
        <v>490</v>
      </c>
      <c r="E8341" t="s">
        <v>138</v>
      </c>
    </row>
    <row r="8342" spans="1:5">
      <c r="A8342" s="11">
        <v>279</v>
      </c>
      <c r="B8342" s="11">
        <v>479</v>
      </c>
      <c r="C8342" t="s">
        <v>7102</v>
      </c>
      <c r="D8342" s="11" t="s">
        <v>4019</v>
      </c>
      <c r="E8342" t="s">
        <v>128</v>
      </c>
    </row>
    <row r="8343" spans="1:5">
      <c r="A8343" s="11">
        <v>270</v>
      </c>
      <c r="B8343" s="11">
        <v>487</v>
      </c>
      <c r="C8343" t="s">
        <v>7103</v>
      </c>
      <c r="D8343" s="11" t="s">
        <v>5372</v>
      </c>
      <c r="E8343" t="s">
        <v>128</v>
      </c>
    </row>
    <row r="8344" spans="1:5">
      <c r="A8344" s="11">
        <v>538</v>
      </c>
      <c r="B8344" s="11">
        <v>264</v>
      </c>
      <c r="C8344" t="s">
        <v>7104</v>
      </c>
      <c r="D8344" s="11" t="s">
        <v>4206</v>
      </c>
      <c r="E8344" t="s">
        <v>149</v>
      </c>
    </row>
    <row r="8345" spans="1:5">
      <c r="A8345" s="11">
        <v>408</v>
      </c>
      <c r="B8345" s="11">
        <v>343</v>
      </c>
      <c r="C8345" t="s">
        <v>7105</v>
      </c>
      <c r="D8345" s="11" t="s">
        <v>2965</v>
      </c>
      <c r="E8345" t="s">
        <v>124</v>
      </c>
    </row>
    <row r="8346" spans="1:5">
      <c r="A8346" s="11">
        <v>2172</v>
      </c>
      <c r="B8346" s="11">
        <v>14</v>
      </c>
      <c r="C8346" t="s">
        <v>13243</v>
      </c>
      <c r="D8346" s="11" t="s">
        <v>12903</v>
      </c>
      <c r="E8346" t="s">
        <v>128</v>
      </c>
    </row>
    <row r="8347" spans="1:5">
      <c r="A8347" s="11">
        <v>2172</v>
      </c>
      <c r="B8347" s="11">
        <v>14</v>
      </c>
      <c r="C8347" t="s">
        <v>13244</v>
      </c>
      <c r="D8347" s="11" t="s">
        <v>7880</v>
      </c>
      <c r="E8347" t="s">
        <v>122</v>
      </c>
    </row>
    <row r="8348" spans="1:5">
      <c r="A8348" s="11">
        <v>967</v>
      </c>
      <c r="B8348" s="11">
        <v>125</v>
      </c>
      <c r="C8348" t="s">
        <v>7106</v>
      </c>
      <c r="D8348" s="11" t="s">
        <v>5344</v>
      </c>
      <c r="E8348" t="s">
        <v>1115</v>
      </c>
    </row>
    <row r="8349" spans="1:5">
      <c r="A8349" s="11">
        <v>2856</v>
      </c>
      <c r="B8349" s="11">
        <v>1</v>
      </c>
      <c r="C8349" t="s">
        <v>13245</v>
      </c>
      <c r="D8349" s="11" t="s">
        <v>2285</v>
      </c>
      <c r="E8349" t="s">
        <v>1150</v>
      </c>
    </row>
    <row r="8350" spans="1:5">
      <c r="A8350" s="11">
        <v>1109</v>
      </c>
      <c r="B8350" s="11">
        <v>100</v>
      </c>
      <c r="C8350" t="s">
        <v>9363</v>
      </c>
      <c r="D8350" s="11" t="s">
        <v>3025</v>
      </c>
      <c r="E8350" t="s">
        <v>757</v>
      </c>
    </row>
    <row r="8351" spans="1:5">
      <c r="A8351" s="11">
        <v>392</v>
      </c>
      <c r="B8351" s="11">
        <v>355</v>
      </c>
      <c r="C8351" t="s">
        <v>7107</v>
      </c>
      <c r="D8351" s="11" t="s">
        <v>3187</v>
      </c>
      <c r="E8351" t="s">
        <v>757</v>
      </c>
    </row>
    <row r="8352" spans="1:5">
      <c r="A8352" s="11">
        <v>578</v>
      </c>
      <c r="B8352" s="11">
        <v>243</v>
      </c>
      <c r="C8352" t="s">
        <v>7108</v>
      </c>
      <c r="D8352" s="11" t="s">
        <v>7109</v>
      </c>
      <c r="E8352" t="s">
        <v>288</v>
      </c>
    </row>
    <row r="8353" spans="1:5">
      <c r="A8353" s="11">
        <v>1090</v>
      </c>
      <c r="B8353" s="11">
        <v>103</v>
      </c>
      <c r="C8353" t="s">
        <v>7110</v>
      </c>
      <c r="D8353" s="11" t="s">
        <v>7111</v>
      </c>
      <c r="E8353" t="s">
        <v>2693</v>
      </c>
    </row>
    <row r="8354" spans="1:5">
      <c r="A8354" s="11">
        <v>1666</v>
      </c>
      <c r="B8354" s="11">
        <v>43</v>
      </c>
      <c r="C8354" t="s">
        <v>13246</v>
      </c>
      <c r="D8354" s="11" t="s">
        <v>8513</v>
      </c>
      <c r="E8354" t="s">
        <v>142</v>
      </c>
    </row>
    <row r="8355" spans="1:5">
      <c r="A8355" s="11">
        <v>2753</v>
      </c>
      <c r="B8355" s="11">
        <v>2</v>
      </c>
      <c r="C8355" t="s">
        <v>13247</v>
      </c>
      <c r="D8355" s="11" t="s">
        <v>4908</v>
      </c>
      <c r="E8355" t="s">
        <v>142</v>
      </c>
    </row>
    <row r="8356" spans="1:5">
      <c r="A8356" s="11">
        <v>2753</v>
      </c>
      <c r="B8356" s="11">
        <v>2</v>
      </c>
      <c r="C8356" t="s">
        <v>7112</v>
      </c>
      <c r="D8356" s="11" t="s">
        <v>3386</v>
      </c>
      <c r="E8356" t="s">
        <v>268</v>
      </c>
    </row>
    <row r="8357" spans="1:5">
      <c r="A8357" s="11">
        <v>367</v>
      </c>
      <c r="B8357" s="11">
        <v>381</v>
      </c>
      <c r="C8357" t="s">
        <v>7113</v>
      </c>
      <c r="D8357" s="11" t="s">
        <v>3239</v>
      </c>
      <c r="E8357" t="s">
        <v>128</v>
      </c>
    </row>
    <row r="8358" spans="1:5">
      <c r="A8358" s="11">
        <v>1629</v>
      </c>
      <c r="B8358" s="11">
        <v>46</v>
      </c>
      <c r="C8358" t="s">
        <v>13248</v>
      </c>
      <c r="D8358" s="11" t="s">
        <v>4627</v>
      </c>
      <c r="E8358" t="s">
        <v>1285</v>
      </c>
    </row>
    <row r="8359" spans="1:5">
      <c r="A8359" s="11">
        <v>2856</v>
      </c>
      <c r="B8359" s="11">
        <v>1</v>
      </c>
      <c r="C8359" t="s">
        <v>9364</v>
      </c>
      <c r="D8359" s="11" t="s">
        <v>8375</v>
      </c>
      <c r="E8359" t="s">
        <v>124</v>
      </c>
    </row>
    <row r="8360" spans="1:5">
      <c r="A8360" s="11">
        <v>1423</v>
      </c>
      <c r="B8360" s="11">
        <v>64</v>
      </c>
      <c r="C8360" t="s">
        <v>9365</v>
      </c>
      <c r="D8360" s="11" t="s">
        <v>3225</v>
      </c>
      <c r="E8360" t="s">
        <v>2570</v>
      </c>
    </row>
    <row r="8361" spans="1:5">
      <c r="A8361" s="11">
        <v>2954</v>
      </c>
      <c r="B8361" s="11">
        <v>0</v>
      </c>
      <c r="C8361" t="s">
        <v>13249</v>
      </c>
      <c r="D8361" s="11" t="s">
        <v>3443</v>
      </c>
      <c r="E8361" t="s">
        <v>407</v>
      </c>
    </row>
    <row r="8362" spans="1:5">
      <c r="A8362" s="11">
        <v>2954</v>
      </c>
      <c r="B8362" s="11">
        <v>0</v>
      </c>
      <c r="C8362" t="s">
        <v>13250</v>
      </c>
      <c r="D8362" s="11" t="s">
        <v>9609</v>
      </c>
      <c r="E8362" t="s">
        <v>997</v>
      </c>
    </row>
    <row r="8363" spans="1:5">
      <c r="A8363" s="11">
        <v>45</v>
      </c>
      <c r="B8363" s="11">
        <v>1454</v>
      </c>
      <c r="C8363" t="s">
        <v>1898</v>
      </c>
      <c r="D8363" s="11" t="s">
        <v>1899</v>
      </c>
      <c r="E8363" t="s">
        <v>744</v>
      </c>
    </row>
    <row r="8364" spans="1:5">
      <c r="A8364" s="11">
        <v>1219</v>
      </c>
      <c r="B8364" s="11">
        <v>86</v>
      </c>
      <c r="C8364" t="s">
        <v>9366</v>
      </c>
      <c r="D8364" s="11" t="s">
        <v>2962</v>
      </c>
      <c r="E8364" t="s">
        <v>2028</v>
      </c>
    </row>
    <row r="8365" spans="1:5">
      <c r="A8365" s="11">
        <v>2954</v>
      </c>
      <c r="B8365" s="11">
        <v>0</v>
      </c>
      <c r="C8365" t="s">
        <v>13251</v>
      </c>
      <c r="D8365" s="11" t="s">
        <v>8033</v>
      </c>
      <c r="E8365" t="s">
        <v>130</v>
      </c>
    </row>
    <row r="8366" spans="1:5">
      <c r="A8366" s="11">
        <v>2472</v>
      </c>
      <c r="B8366" s="11">
        <v>6</v>
      </c>
      <c r="C8366" t="s">
        <v>9367</v>
      </c>
      <c r="D8366" s="11" t="s">
        <v>6889</v>
      </c>
      <c r="E8366" t="s">
        <v>740</v>
      </c>
    </row>
    <row r="8367" spans="1:5">
      <c r="A8367" s="11">
        <v>324</v>
      </c>
      <c r="B8367" s="11">
        <v>437</v>
      </c>
      <c r="C8367" t="s">
        <v>13252</v>
      </c>
      <c r="D8367" s="11" t="s">
        <v>13253</v>
      </c>
      <c r="E8367" t="s">
        <v>13254</v>
      </c>
    </row>
    <row r="8368" spans="1:5">
      <c r="A8368" s="11">
        <v>2954</v>
      </c>
      <c r="B8368" s="11">
        <v>0</v>
      </c>
      <c r="C8368" t="s">
        <v>13255</v>
      </c>
      <c r="D8368" s="11" t="s">
        <v>7230</v>
      </c>
      <c r="E8368" t="s">
        <v>710</v>
      </c>
    </row>
    <row r="8369" spans="1:5">
      <c r="A8369" s="11">
        <v>1177</v>
      </c>
      <c r="B8369" s="11">
        <v>91</v>
      </c>
      <c r="C8369" t="s">
        <v>7114</v>
      </c>
      <c r="D8369" s="11" t="s">
        <v>6863</v>
      </c>
      <c r="E8369" t="s">
        <v>269</v>
      </c>
    </row>
    <row r="8370" spans="1:5">
      <c r="A8370" s="11">
        <v>2954</v>
      </c>
      <c r="B8370" s="11">
        <v>0</v>
      </c>
      <c r="C8370" t="s">
        <v>13256</v>
      </c>
      <c r="D8370" s="11" t="s">
        <v>3875</v>
      </c>
      <c r="E8370" t="s">
        <v>1150</v>
      </c>
    </row>
    <row r="8371" spans="1:5">
      <c r="A8371" s="11">
        <v>546</v>
      </c>
      <c r="B8371" s="11">
        <v>259</v>
      </c>
      <c r="C8371" t="s">
        <v>9368</v>
      </c>
      <c r="D8371" s="11" t="s">
        <v>2237</v>
      </c>
      <c r="E8371" t="s">
        <v>124</v>
      </c>
    </row>
    <row r="8372" spans="1:5">
      <c r="A8372" s="11">
        <v>12</v>
      </c>
      <c r="B8372" s="11">
        <v>1748</v>
      </c>
      <c r="C8372" t="s">
        <v>1545</v>
      </c>
      <c r="D8372" s="11" t="s">
        <v>1546</v>
      </c>
      <c r="E8372" t="s">
        <v>122</v>
      </c>
    </row>
    <row r="8373" spans="1:5">
      <c r="A8373" s="11">
        <v>252</v>
      </c>
      <c r="B8373" s="11">
        <v>509</v>
      </c>
      <c r="C8373" t="s">
        <v>1547</v>
      </c>
      <c r="D8373" s="11" t="s">
        <v>1548</v>
      </c>
      <c r="E8373" t="s">
        <v>122</v>
      </c>
    </row>
    <row r="8374" spans="1:5">
      <c r="A8374" s="11">
        <v>130</v>
      </c>
      <c r="B8374" s="11">
        <v>829</v>
      </c>
      <c r="C8374" t="s">
        <v>1549</v>
      </c>
      <c r="D8374" s="11" t="s">
        <v>7115</v>
      </c>
      <c r="E8374" t="s">
        <v>133</v>
      </c>
    </row>
    <row r="8375" spans="1:5">
      <c r="A8375" s="11">
        <v>373</v>
      </c>
      <c r="B8375" s="11">
        <v>376</v>
      </c>
      <c r="C8375" t="s">
        <v>7116</v>
      </c>
      <c r="D8375" s="11" t="s">
        <v>821</v>
      </c>
      <c r="E8375" t="s">
        <v>281</v>
      </c>
    </row>
    <row r="8376" spans="1:5">
      <c r="A8376" s="11">
        <v>610</v>
      </c>
      <c r="B8376" s="11">
        <v>232</v>
      </c>
      <c r="C8376" t="s">
        <v>1550</v>
      </c>
      <c r="D8376" s="11" t="s">
        <v>824</v>
      </c>
      <c r="E8376" t="s">
        <v>997</v>
      </c>
    </row>
    <row r="8377" spans="1:5">
      <c r="A8377" s="11">
        <v>1610</v>
      </c>
      <c r="B8377" s="11">
        <v>47</v>
      </c>
      <c r="C8377" t="s">
        <v>7117</v>
      </c>
      <c r="D8377" s="11" t="s">
        <v>7118</v>
      </c>
      <c r="E8377" t="s">
        <v>997</v>
      </c>
    </row>
    <row r="8378" spans="1:5">
      <c r="A8378" s="11">
        <v>2262</v>
      </c>
      <c r="B8378" s="11">
        <v>11</v>
      </c>
      <c r="C8378" t="s">
        <v>9369</v>
      </c>
      <c r="D8378" s="11" t="s">
        <v>5442</v>
      </c>
      <c r="E8378" t="s">
        <v>997</v>
      </c>
    </row>
    <row r="8379" spans="1:5">
      <c r="A8379" s="11">
        <v>2954</v>
      </c>
      <c r="B8379" s="11">
        <v>0</v>
      </c>
      <c r="C8379" t="s">
        <v>9370</v>
      </c>
      <c r="D8379" s="11" t="s">
        <v>8601</v>
      </c>
      <c r="E8379" t="s">
        <v>739</v>
      </c>
    </row>
    <row r="8380" spans="1:5">
      <c r="A8380" s="11">
        <v>2000</v>
      </c>
      <c r="B8380" s="11">
        <v>21</v>
      </c>
      <c r="C8380" t="s">
        <v>9371</v>
      </c>
      <c r="D8380" s="11" t="s">
        <v>2807</v>
      </c>
      <c r="E8380" t="s">
        <v>739</v>
      </c>
    </row>
    <row r="8381" spans="1:5">
      <c r="A8381" s="11">
        <v>2856</v>
      </c>
      <c r="B8381" s="11">
        <v>1</v>
      </c>
      <c r="C8381" t="s">
        <v>9372</v>
      </c>
      <c r="D8381" s="11" t="s">
        <v>8467</v>
      </c>
      <c r="E8381" t="s">
        <v>751</v>
      </c>
    </row>
    <row r="8382" spans="1:5">
      <c r="A8382" s="11">
        <v>1023</v>
      </c>
      <c r="B8382" s="11">
        <v>114</v>
      </c>
      <c r="C8382" t="s">
        <v>7119</v>
      </c>
      <c r="D8382" s="11" t="s">
        <v>1100</v>
      </c>
      <c r="E8382" t="s">
        <v>485</v>
      </c>
    </row>
    <row r="8383" spans="1:5">
      <c r="A8383" s="11">
        <v>634</v>
      </c>
      <c r="B8383" s="11">
        <v>224</v>
      </c>
      <c r="C8383" t="s">
        <v>7120</v>
      </c>
      <c r="D8383" s="11" t="s">
        <v>3949</v>
      </c>
      <c r="E8383" t="s">
        <v>997</v>
      </c>
    </row>
    <row r="8384" spans="1:5">
      <c r="A8384" s="11">
        <v>2856</v>
      </c>
      <c r="B8384" s="11">
        <v>1</v>
      </c>
      <c r="C8384" t="s">
        <v>7121</v>
      </c>
      <c r="D8384" s="11" t="s">
        <v>2624</v>
      </c>
      <c r="E8384" t="s">
        <v>130</v>
      </c>
    </row>
    <row r="8385" spans="1:5">
      <c r="A8385" s="11">
        <v>2262</v>
      </c>
      <c r="B8385" s="11">
        <v>11</v>
      </c>
      <c r="C8385" t="s">
        <v>13257</v>
      </c>
      <c r="D8385" s="11" t="s">
        <v>7677</v>
      </c>
      <c r="E8385" t="s">
        <v>997</v>
      </c>
    </row>
    <row r="8386" spans="1:5">
      <c r="A8386" s="11">
        <v>913</v>
      </c>
      <c r="B8386" s="11">
        <v>136</v>
      </c>
      <c r="C8386" t="s">
        <v>7122</v>
      </c>
      <c r="D8386" s="11" t="s">
        <v>6896</v>
      </c>
      <c r="E8386" t="s">
        <v>1265</v>
      </c>
    </row>
    <row r="8387" spans="1:5">
      <c r="A8387" s="11">
        <v>1109</v>
      </c>
      <c r="B8387" s="11">
        <v>100</v>
      </c>
      <c r="C8387" t="s">
        <v>7123</v>
      </c>
      <c r="D8387" s="11" t="s">
        <v>7073</v>
      </c>
      <c r="E8387" t="s">
        <v>997</v>
      </c>
    </row>
    <row r="8388" spans="1:5">
      <c r="A8388" s="11">
        <v>1249</v>
      </c>
      <c r="B8388" s="11">
        <v>82</v>
      </c>
      <c r="C8388" t="s">
        <v>7124</v>
      </c>
      <c r="D8388" s="11" t="s">
        <v>5682</v>
      </c>
      <c r="E8388" t="s">
        <v>1131</v>
      </c>
    </row>
    <row r="8389" spans="1:5">
      <c r="A8389" s="11">
        <v>549</v>
      </c>
      <c r="B8389" s="11">
        <v>257</v>
      </c>
      <c r="C8389" t="s">
        <v>7125</v>
      </c>
      <c r="D8389" s="11" t="s">
        <v>3727</v>
      </c>
      <c r="E8389" t="s">
        <v>175</v>
      </c>
    </row>
    <row r="8390" spans="1:5">
      <c r="A8390" s="11">
        <v>2472</v>
      </c>
      <c r="B8390" s="11">
        <v>6</v>
      </c>
      <c r="C8390" t="s">
        <v>13258</v>
      </c>
      <c r="D8390" s="11" t="s">
        <v>2145</v>
      </c>
      <c r="E8390" t="s">
        <v>3320</v>
      </c>
    </row>
    <row r="8391" spans="1:5">
      <c r="A8391" s="11">
        <v>1569</v>
      </c>
      <c r="B8391" s="11">
        <v>51</v>
      </c>
      <c r="C8391" t="s">
        <v>7126</v>
      </c>
      <c r="D8391" s="11" t="s">
        <v>2398</v>
      </c>
      <c r="E8391" t="s">
        <v>1276</v>
      </c>
    </row>
    <row r="8392" spans="1:5">
      <c r="A8392" s="11">
        <v>1491</v>
      </c>
      <c r="B8392" s="11">
        <v>58</v>
      </c>
      <c r="C8392" t="s">
        <v>7127</v>
      </c>
      <c r="D8392" s="11" t="s">
        <v>4429</v>
      </c>
      <c r="E8392" t="s">
        <v>127</v>
      </c>
    </row>
    <row r="8393" spans="1:5">
      <c r="A8393" s="11">
        <v>2236</v>
      </c>
      <c r="B8393" s="11">
        <v>12</v>
      </c>
      <c r="C8393" t="s">
        <v>9373</v>
      </c>
      <c r="D8393" s="11" t="s">
        <v>2037</v>
      </c>
      <c r="E8393" t="s">
        <v>128</v>
      </c>
    </row>
    <row r="8394" spans="1:5">
      <c r="A8394" s="11">
        <v>1318</v>
      </c>
      <c r="B8394" s="11">
        <v>75</v>
      </c>
      <c r="C8394" t="s">
        <v>9374</v>
      </c>
      <c r="D8394" s="11" t="s">
        <v>9375</v>
      </c>
      <c r="E8394" t="s">
        <v>993</v>
      </c>
    </row>
    <row r="8395" spans="1:5">
      <c r="A8395" s="11">
        <v>2203</v>
      </c>
      <c r="B8395" s="11">
        <v>13</v>
      </c>
      <c r="C8395" t="s">
        <v>13259</v>
      </c>
      <c r="D8395" s="11" t="s">
        <v>2434</v>
      </c>
      <c r="E8395" t="s">
        <v>758</v>
      </c>
    </row>
    <row r="8396" spans="1:5">
      <c r="A8396" s="11">
        <v>2000</v>
      </c>
      <c r="B8396" s="11">
        <v>21</v>
      </c>
      <c r="C8396" t="s">
        <v>7128</v>
      </c>
      <c r="D8396" s="11" t="s">
        <v>2411</v>
      </c>
      <c r="E8396" t="s">
        <v>997</v>
      </c>
    </row>
    <row r="8397" spans="1:5">
      <c r="A8397" s="11">
        <v>266</v>
      </c>
      <c r="B8397" s="11">
        <v>497</v>
      </c>
      <c r="C8397" t="s">
        <v>42</v>
      </c>
      <c r="D8397" s="11" t="s">
        <v>693</v>
      </c>
      <c r="E8397" t="s">
        <v>128</v>
      </c>
    </row>
    <row r="8398" spans="1:5">
      <c r="A8398" s="11">
        <v>1346</v>
      </c>
      <c r="B8398" s="11">
        <v>72</v>
      </c>
      <c r="C8398" t="s">
        <v>13260</v>
      </c>
      <c r="D8398" s="11" t="s">
        <v>4393</v>
      </c>
      <c r="E8398" t="s">
        <v>742</v>
      </c>
    </row>
    <row r="8399" spans="1:5">
      <c r="A8399" s="11">
        <v>2856</v>
      </c>
      <c r="B8399" s="11">
        <v>1</v>
      </c>
      <c r="C8399" t="s">
        <v>13261</v>
      </c>
      <c r="D8399" s="11" t="s">
        <v>6533</v>
      </c>
      <c r="E8399" t="s">
        <v>122</v>
      </c>
    </row>
    <row r="8400" spans="1:5">
      <c r="A8400" s="11">
        <v>2856</v>
      </c>
      <c r="B8400" s="11">
        <v>1</v>
      </c>
      <c r="C8400" t="s">
        <v>9376</v>
      </c>
      <c r="D8400" s="11" t="s">
        <v>3233</v>
      </c>
      <c r="E8400" t="s">
        <v>8522</v>
      </c>
    </row>
    <row r="8401" spans="1:5">
      <c r="A8401" s="11">
        <v>488</v>
      </c>
      <c r="B8401" s="11">
        <v>291</v>
      </c>
      <c r="C8401" t="s">
        <v>13262</v>
      </c>
      <c r="D8401" s="11" t="s">
        <v>10634</v>
      </c>
      <c r="E8401" t="s">
        <v>2489</v>
      </c>
    </row>
    <row r="8402" spans="1:5">
      <c r="A8402" s="11">
        <v>2954</v>
      </c>
      <c r="B8402" s="11">
        <v>0</v>
      </c>
      <c r="C8402" t="s">
        <v>13263</v>
      </c>
      <c r="D8402" s="11" t="s">
        <v>7980</v>
      </c>
      <c r="E8402" t="s">
        <v>1826</v>
      </c>
    </row>
    <row r="8403" spans="1:5">
      <c r="A8403" s="11">
        <v>908</v>
      </c>
      <c r="B8403" s="11">
        <v>137</v>
      </c>
      <c r="C8403" t="s">
        <v>7129</v>
      </c>
      <c r="D8403" s="11" t="s">
        <v>2470</v>
      </c>
      <c r="E8403" t="s">
        <v>997</v>
      </c>
    </row>
    <row r="8404" spans="1:5">
      <c r="A8404" s="11">
        <v>1679</v>
      </c>
      <c r="B8404" s="11">
        <v>42</v>
      </c>
      <c r="C8404" t="s">
        <v>9377</v>
      </c>
      <c r="D8404" s="11" t="s">
        <v>8080</v>
      </c>
      <c r="E8404" t="s">
        <v>997</v>
      </c>
    </row>
    <row r="8405" spans="1:5">
      <c r="A8405" s="11">
        <v>500</v>
      </c>
      <c r="B8405" s="11">
        <v>287</v>
      </c>
      <c r="C8405" t="s">
        <v>43</v>
      </c>
      <c r="D8405" s="11" t="s">
        <v>44</v>
      </c>
      <c r="E8405" t="s">
        <v>997</v>
      </c>
    </row>
    <row r="8406" spans="1:5">
      <c r="A8406" s="11">
        <v>2472</v>
      </c>
      <c r="B8406" s="11">
        <v>6</v>
      </c>
      <c r="C8406" t="s">
        <v>13264</v>
      </c>
      <c r="D8406" s="11" t="s">
        <v>3699</v>
      </c>
      <c r="E8406" t="s">
        <v>128</v>
      </c>
    </row>
    <row r="8407" spans="1:5">
      <c r="A8407" s="11">
        <v>829</v>
      </c>
      <c r="B8407" s="11">
        <v>156</v>
      </c>
      <c r="C8407" t="s">
        <v>7130</v>
      </c>
      <c r="D8407" s="11" t="s">
        <v>2719</v>
      </c>
      <c r="E8407" t="s">
        <v>997</v>
      </c>
    </row>
    <row r="8408" spans="1:5">
      <c r="A8408" s="11">
        <v>2753</v>
      </c>
      <c r="B8408" s="11">
        <v>2</v>
      </c>
      <c r="C8408" t="s">
        <v>7131</v>
      </c>
      <c r="D8408" s="11" t="s">
        <v>4382</v>
      </c>
      <c r="E8408" t="s">
        <v>238</v>
      </c>
    </row>
    <row r="8409" spans="1:5">
      <c r="A8409" s="11">
        <v>2753</v>
      </c>
      <c r="B8409" s="11">
        <v>2</v>
      </c>
      <c r="C8409" t="s">
        <v>13265</v>
      </c>
      <c r="D8409" s="11" t="s">
        <v>2273</v>
      </c>
      <c r="E8409" t="s">
        <v>805</v>
      </c>
    </row>
    <row r="8410" spans="1:5">
      <c r="A8410" s="11">
        <v>1078</v>
      </c>
      <c r="B8410" s="11">
        <v>105</v>
      </c>
      <c r="C8410" t="s">
        <v>7132</v>
      </c>
      <c r="D8410" s="11" t="s">
        <v>5620</v>
      </c>
      <c r="E8410" t="s">
        <v>740</v>
      </c>
    </row>
    <row r="8411" spans="1:5">
      <c r="A8411" s="11">
        <v>2067</v>
      </c>
      <c r="B8411" s="11">
        <v>18</v>
      </c>
      <c r="C8411" t="s">
        <v>13266</v>
      </c>
      <c r="D8411" s="11" t="s">
        <v>6836</v>
      </c>
      <c r="E8411" t="s">
        <v>1584</v>
      </c>
    </row>
    <row r="8412" spans="1:5">
      <c r="A8412" s="11">
        <v>686</v>
      </c>
      <c r="B8412" s="11">
        <v>206</v>
      </c>
      <c r="C8412" t="s">
        <v>7133</v>
      </c>
      <c r="D8412" s="11" t="s">
        <v>4624</v>
      </c>
      <c r="E8412" t="s">
        <v>133</v>
      </c>
    </row>
    <row r="8413" spans="1:5">
      <c r="A8413" s="11">
        <v>390</v>
      </c>
      <c r="B8413" s="11">
        <v>358</v>
      </c>
      <c r="C8413" t="s">
        <v>1995</v>
      </c>
      <c r="D8413" s="11" t="s">
        <v>7134</v>
      </c>
      <c r="E8413" t="s">
        <v>759</v>
      </c>
    </row>
    <row r="8414" spans="1:5">
      <c r="A8414" s="11">
        <v>2954</v>
      </c>
      <c r="B8414" s="11">
        <v>0</v>
      </c>
      <c r="C8414" t="s">
        <v>13267</v>
      </c>
      <c r="D8414" s="11" t="s">
        <v>2027</v>
      </c>
      <c r="E8414" t="s">
        <v>750</v>
      </c>
    </row>
    <row r="8415" spans="1:5">
      <c r="A8415" s="11">
        <v>1124</v>
      </c>
      <c r="B8415" s="11">
        <v>98</v>
      </c>
      <c r="C8415" t="s">
        <v>7135</v>
      </c>
      <c r="D8415" s="11" t="s">
        <v>3615</v>
      </c>
      <c r="E8415" t="s">
        <v>997</v>
      </c>
    </row>
    <row r="8416" spans="1:5">
      <c r="A8416" s="11">
        <v>2613</v>
      </c>
      <c r="B8416" s="11">
        <v>4</v>
      </c>
      <c r="C8416" t="s">
        <v>13268</v>
      </c>
      <c r="D8416" s="11" t="s">
        <v>5772</v>
      </c>
      <c r="E8416" t="s">
        <v>271</v>
      </c>
    </row>
    <row r="8417" spans="1:5">
      <c r="A8417" s="11">
        <v>409</v>
      </c>
      <c r="B8417" s="11">
        <v>342</v>
      </c>
      <c r="C8417" t="s">
        <v>7136</v>
      </c>
      <c r="D8417" s="11" t="s">
        <v>1974</v>
      </c>
      <c r="E8417" t="s">
        <v>1620</v>
      </c>
    </row>
    <row r="8418" spans="1:5">
      <c r="A8418" s="11">
        <v>378</v>
      </c>
      <c r="B8418" s="11">
        <v>372</v>
      </c>
      <c r="C8418" t="s">
        <v>7137</v>
      </c>
      <c r="D8418" s="11" t="s">
        <v>3806</v>
      </c>
      <c r="E8418" t="s">
        <v>128</v>
      </c>
    </row>
    <row r="8419" spans="1:5">
      <c r="A8419" s="11">
        <v>352</v>
      </c>
      <c r="B8419" s="11">
        <v>403</v>
      </c>
      <c r="C8419" t="s">
        <v>13269</v>
      </c>
      <c r="D8419" s="11" t="s">
        <v>13270</v>
      </c>
      <c r="E8419" t="s">
        <v>742</v>
      </c>
    </row>
    <row r="8420" spans="1:5">
      <c r="A8420" s="11">
        <v>2121</v>
      </c>
      <c r="B8420" s="11">
        <v>16</v>
      </c>
      <c r="C8420" t="s">
        <v>13271</v>
      </c>
      <c r="D8420" s="11" t="s">
        <v>5931</v>
      </c>
      <c r="E8420" t="s">
        <v>128</v>
      </c>
    </row>
    <row r="8421" spans="1:5">
      <c r="A8421" s="11">
        <v>246</v>
      </c>
      <c r="B8421" s="11">
        <v>519</v>
      </c>
      <c r="C8421" t="s">
        <v>7138</v>
      </c>
      <c r="D8421" s="11" t="s">
        <v>3259</v>
      </c>
      <c r="E8421" t="s">
        <v>150</v>
      </c>
    </row>
    <row r="8422" spans="1:5">
      <c r="A8422" s="11">
        <v>623</v>
      </c>
      <c r="B8422" s="11">
        <v>228</v>
      </c>
      <c r="C8422" t="s">
        <v>1552</v>
      </c>
      <c r="D8422" s="11" t="s">
        <v>864</v>
      </c>
      <c r="E8422" t="s">
        <v>128</v>
      </c>
    </row>
    <row r="8423" spans="1:5">
      <c r="A8423" s="11">
        <v>689</v>
      </c>
      <c r="B8423" s="11">
        <v>204</v>
      </c>
      <c r="C8423" t="s">
        <v>7139</v>
      </c>
      <c r="D8423" s="11" t="s">
        <v>3412</v>
      </c>
      <c r="E8423" t="s">
        <v>124</v>
      </c>
    </row>
    <row r="8424" spans="1:5">
      <c r="A8424" s="11">
        <v>143</v>
      </c>
      <c r="B8424" s="11">
        <v>757</v>
      </c>
      <c r="C8424" t="s">
        <v>45</v>
      </c>
      <c r="D8424" s="11" t="s">
        <v>46</v>
      </c>
      <c r="E8424" t="s">
        <v>142</v>
      </c>
    </row>
    <row r="8425" spans="1:5">
      <c r="A8425" s="11">
        <v>2289</v>
      </c>
      <c r="B8425" s="11">
        <v>10</v>
      </c>
      <c r="C8425" t="s">
        <v>13272</v>
      </c>
      <c r="D8425" s="11" t="s">
        <v>2909</v>
      </c>
      <c r="E8425" t="s">
        <v>485</v>
      </c>
    </row>
    <row r="8426" spans="1:5">
      <c r="A8426" s="11">
        <v>2753</v>
      </c>
      <c r="B8426" s="11">
        <v>2</v>
      </c>
      <c r="C8426" t="s">
        <v>13273</v>
      </c>
      <c r="D8426" s="11" t="s">
        <v>3440</v>
      </c>
      <c r="E8426" t="s">
        <v>8522</v>
      </c>
    </row>
    <row r="8427" spans="1:5">
      <c r="A8427" s="11">
        <v>2000</v>
      </c>
      <c r="B8427" s="11">
        <v>21</v>
      </c>
      <c r="C8427" t="s">
        <v>9378</v>
      </c>
      <c r="D8427" s="11" t="s">
        <v>2285</v>
      </c>
      <c r="E8427" t="s">
        <v>271</v>
      </c>
    </row>
    <row r="8428" spans="1:5">
      <c r="A8428" s="11">
        <v>239</v>
      </c>
      <c r="B8428" s="11">
        <v>531</v>
      </c>
      <c r="C8428" t="s">
        <v>7140</v>
      </c>
      <c r="D8428" s="11" t="s">
        <v>9066</v>
      </c>
      <c r="E8428" t="s">
        <v>122</v>
      </c>
    </row>
    <row r="8429" spans="1:5">
      <c r="A8429" s="11">
        <v>2753</v>
      </c>
      <c r="B8429" s="11">
        <v>2</v>
      </c>
      <c r="C8429" t="s">
        <v>13274</v>
      </c>
      <c r="D8429" s="11" t="s">
        <v>13275</v>
      </c>
      <c r="E8429" t="s">
        <v>251</v>
      </c>
    </row>
    <row r="8430" spans="1:5">
      <c r="A8430" s="11">
        <v>2954</v>
      </c>
      <c r="B8430" s="11">
        <v>0</v>
      </c>
      <c r="C8430" t="s">
        <v>13276</v>
      </c>
      <c r="D8430" s="11" t="s">
        <v>3134</v>
      </c>
      <c r="E8430" t="s">
        <v>758</v>
      </c>
    </row>
    <row r="8431" spans="1:5">
      <c r="A8431" s="11">
        <v>2753</v>
      </c>
      <c r="B8431" s="11">
        <v>2</v>
      </c>
      <c r="C8431" t="s">
        <v>13277</v>
      </c>
      <c r="D8431" s="11" t="s">
        <v>6889</v>
      </c>
      <c r="E8431" t="s">
        <v>122</v>
      </c>
    </row>
    <row r="8432" spans="1:5">
      <c r="A8432" s="11">
        <v>2954</v>
      </c>
      <c r="B8432" s="11">
        <v>0</v>
      </c>
      <c r="C8432" t="s">
        <v>9379</v>
      </c>
      <c r="D8432" s="11" t="s">
        <v>9380</v>
      </c>
      <c r="E8432" t="s">
        <v>128</v>
      </c>
    </row>
    <row r="8433" spans="1:5">
      <c r="A8433" s="11">
        <v>1699</v>
      </c>
      <c r="B8433" s="11">
        <v>41</v>
      </c>
      <c r="C8433" t="s">
        <v>13278</v>
      </c>
      <c r="D8433" s="11" t="s">
        <v>2482</v>
      </c>
      <c r="E8433" t="s">
        <v>2213</v>
      </c>
    </row>
    <row r="8434" spans="1:5">
      <c r="A8434" s="11">
        <v>1510</v>
      </c>
      <c r="B8434" s="11">
        <v>56</v>
      </c>
      <c r="C8434" t="s">
        <v>7141</v>
      </c>
      <c r="D8434" s="11" t="s">
        <v>6702</v>
      </c>
      <c r="E8434" t="s">
        <v>2028</v>
      </c>
    </row>
    <row r="8435" spans="1:5">
      <c r="A8435" s="11">
        <v>2318</v>
      </c>
      <c r="B8435" s="11">
        <v>9</v>
      </c>
      <c r="C8435" t="s">
        <v>9381</v>
      </c>
      <c r="D8435" s="11" t="s">
        <v>9382</v>
      </c>
      <c r="E8435" t="s">
        <v>122</v>
      </c>
    </row>
    <row r="8436" spans="1:5">
      <c r="A8436" s="11">
        <v>2954</v>
      </c>
      <c r="B8436" s="11">
        <v>0</v>
      </c>
      <c r="C8436" t="s">
        <v>13279</v>
      </c>
      <c r="D8436" s="11" t="s">
        <v>13280</v>
      </c>
      <c r="E8436" t="s">
        <v>740</v>
      </c>
    </row>
    <row r="8437" spans="1:5">
      <c r="A8437" s="11">
        <v>1266</v>
      </c>
      <c r="B8437" s="11">
        <v>80</v>
      </c>
      <c r="C8437" t="s">
        <v>7142</v>
      </c>
      <c r="D8437" s="11" t="s">
        <v>7143</v>
      </c>
      <c r="E8437" t="s">
        <v>740</v>
      </c>
    </row>
    <row r="8438" spans="1:5">
      <c r="A8438" s="11">
        <v>2954</v>
      </c>
      <c r="B8438" s="11">
        <v>0</v>
      </c>
      <c r="C8438" t="s">
        <v>13281</v>
      </c>
      <c r="D8438" s="11" t="s">
        <v>2557</v>
      </c>
      <c r="E8438" t="s">
        <v>1131</v>
      </c>
    </row>
    <row r="8439" spans="1:5">
      <c r="A8439" s="11">
        <v>2954</v>
      </c>
      <c r="B8439" s="11">
        <v>0</v>
      </c>
      <c r="C8439" t="s">
        <v>13282</v>
      </c>
      <c r="D8439" s="11" t="s">
        <v>8826</v>
      </c>
      <c r="E8439" t="s">
        <v>757</v>
      </c>
    </row>
    <row r="8440" spans="1:5">
      <c r="A8440" s="11">
        <v>2067</v>
      </c>
      <c r="B8440" s="11">
        <v>18</v>
      </c>
      <c r="C8440" t="s">
        <v>7144</v>
      </c>
      <c r="D8440" s="11" t="s">
        <v>2392</v>
      </c>
      <c r="E8440" t="s">
        <v>757</v>
      </c>
    </row>
    <row r="8441" spans="1:5">
      <c r="A8441" s="11">
        <v>2954</v>
      </c>
      <c r="B8441" s="11">
        <v>0</v>
      </c>
      <c r="C8441" t="s">
        <v>13283</v>
      </c>
      <c r="D8441" s="11" t="s">
        <v>3276</v>
      </c>
      <c r="E8441" t="s">
        <v>10270</v>
      </c>
    </row>
    <row r="8442" spans="1:5">
      <c r="A8442" s="11">
        <v>1327</v>
      </c>
      <c r="B8442" s="11">
        <v>74</v>
      </c>
      <c r="C8442" t="s">
        <v>13284</v>
      </c>
      <c r="D8442" s="11" t="s">
        <v>7275</v>
      </c>
      <c r="E8442" t="s">
        <v>2693</v>
      </c>
    </row>
    <row r="8443" spans="1:5">
      <c r="A8443" s="11">
        <v>2148</v>
      </c>
      <c r="B8443" s="11">
        <v>15</v>
      </c>
      <c r="C8443" t="s">
        <v>13285</v>
      </c>
      <c r="D8443" s="11" t="s">
        <v>4448</v>
      </c>
      <c r="E8443" t="s">
        <v>1172</v>
      </c>
    </row>
    <row r="8444" spans="1:5">
      <c r="A8444" s="11">
        <v>38</v>
      </c>
      <c r="B8444" s="11">
        <v>1559</v>
      </c>
      <c r="C8444" t="s">
        <v>47</v>
      </c>
      <c r="D8444" s="11" t="s">
        <v>48</v>
      </c>
      <c r="E8444" t="s">
        <v>130</v>
      </c>
    </row>
    <row r="8445" spans="1:5">
      <c r="A8445" s="11">
        <v>1346</v>
      </c>
      <c r="B8445" s="11">
        <v>72</v>
      </c>
      <c r="C8445" t="s">
        <v>7145</v>
      </c>
      <c r="D8445" s="11" t="s">
        <v>2477</v>
      </c>
      <c r="E8445" t="s">
        <v>997</v>
      </c>
    </row>
    <row r="8446" spans="1:5">
      <c r="A8446" s="11">
        <v>1117</v>
      </c>
      <c r="B8446" s="11">
        <v>99</v>
      </c>
      <c r="C8446" t="s">
        <v>13286</v>
      </c>
      <c r="D8446" s="11" t="s">
        <v>829</v>
      </c>
      <c r="E8446" t="s">
        <v>740</v>
      </c>
    </row>
    <row r="8447" spans="1:5">
      <c r="A8447" s="11">
        <v>2954</v>
      </c>
      <c r="B8447" s="11">
        <v>0</v>
      </c>
      <c r="C8447" t="s">
        <v>9383</v>
      </c>
      <c r="D8447" s="11" t="s">
        <v>6429</v>
      </c>
      <c r="E8447" t="s">
        <v>139</v>
      </c>
    </row>
    <row r="8448" spans="1:5">
      <c r="A8448" s="11">
        <v>2753</v>
      </c>
      <c r="B8448" s="11">
        <v>2</v>
      </c>
      <c r="C8448" t="s">
        <v>9384</v>
      </c>
      <c r="D8448" s="11" t="s">
        <v>6429</v>
      </c>
      <c r="E8448" t="s">
        <v>139</v>
      </c>
    </row>
    <row r="8449" spans="1:5">
      <c r="A8449" s="11">
        <v>2954</v>
      </c>
      <c r="B8449" s="11">
        <v>0</v>
      </c>
      <c r="C8449" t="s">
        <v>13287</v>
      </c>
      <c r="D8449" s="11" t="s">
        <v>2498</v>
      </c>
      <c r="E8449" t="s">
        <v>1826</v>
      </c>
    </row>
    <row r="8450" spans="1:5">
      <c r="A8450" s="11">
        <v>2613</v>
      </c>
      <c r="B8450" s="11">
        <v>4</v>
      </c>
      <c r="C8450" t="s">
        <v>7146</v>
      </c>
      <c r="D8450" s="11" t="s">
        <v>2303</v>
      </c>
      <c r="E8450" t="s">
        <v>128</v>
      </c>
    </row>
    <row r="8451" spans="1:5">
      <c r="A8451" s="11">
        <v>2856</v>
      </c>
      <c r="B8451" s="11">
        <v>1</v>
      </c>
      <c r="C8451" t="s">
        <v>9385</v>
      </c>
      <c r="D8451" s="11" t="s">
        <v>7545</v>
      </c>
      <c r="E8451" t="s">
        <v>122</v>
      </c>
    </row>
    <row r="8452" spans="1:5">
      <c r="A8452" s="11">
        <v>2685</v>
      </c>
      <c r="B8452" s="11">
        <v>3</v>
      </c>
      <c r="C8452" t="s">
        <v>9386</v>
      </c>
      <c r="D8452" s="11" t="s">
        <v>9387</v>
      </c>
      <c r="E8452" t="s">
        <v>751</v>
      </c>
    </row>
    <row r="8453" spans="1:5">
      <c r="A8453" s="11">
        <v>1610</v>
      </c>
      <c r="B8453" s="11">
        <v>47</v>
      </c>
      <c r="C8453" t="s">
        <v>7147</v>
      </c>
      <c r="D8453" s="11" t="s">
        <v>4177</v>
      </c>
      <c r="E8453" t="s">
        <v>997</v>
      </c>
    </row>
    <row r="8454" spans="1:5">
      <c r="A8454" s="11">
        <v>2262</v>
      </c>
      <c r="B8454" s="11">
        <v>11</v>
      </c>
      <c r="C8454" t="s">
        <v>9388</v>
      </c>
      <c r="D8454" s="11" t="s">
        <v>7415</v>
      </c>
      <c r="E8454" t="s">
        <v>997</v>
      </c>
    </row>
    <row r="8455" spans="1:5">
      <c r="A8455" s="11">
        <v>1699</v>
      </c>
      <c r="B8455" s="11">
        <v>41</v>
      </c>
      <c r="C8455" t="s">
        <v>9389</v>
      </c>
      <c r="D8455" s="11" t="s">
        <v>2842</v>
      </c>
      <c r="E8455" t="s">
        <v>1464</v>
      </c>
    </row>
    <row r="8456" spans="1:5">
      <c r="A8456" s="11">
        <v>535</v>
      </c>
      <c r="B8456" s="11">
        <v>265</v>
      </c>
      <c r="C8456" t="s">
        <v>7148</v>
      </c>
      <c r="D8456" s="11" t="s">
        <v>5562</v>
      </c>
      <c r="E8456" t="s">
        <v>809</v>
      </c>
    </row>
    <row r="8457" spans="1:5">
      <c r="A8457" s="11">
        <v>1828</v>
      </c>
      <c r="B8457" s="11">
        <v>31</v>
      </c>
      <c r="C8457" t="s">
        <v>7149</v>
      </c>
      <c r="D8457" s="11" t="s">
        <v>4944</v>
      </c>
      <c r="E8457" t="s">
        <v>814</v>
      </c>
    </row>
    <row r="8458" spans="1:5">
      <c r="A8458" s="11">
        <v>2856</v>
      </c>
      <c r="B8458" s="11">
        <v>1</v>
      </c>
      <c r="C8458" t="s">
        <v>13288</v>
      </c>
      <c r="D8458" s="11" t="s">
        <v>3981</v>
      </c>
      <c r="E8458" t="s">
        <v>646</v>
      </c>
    </row>
    <row r="8459" spans="1:5">
      <c r="A8459" s="11">
        <v>2753</v>
      </c>
      <c r="B8459" s="11">
        <v>2</v>
      </c>
      <c r="C8459" t="s">
        <v>13289</v>
      </c>
      <c r="D8459" s="11" t="s">
        <v>2155</v>
      </c>
      <c r="E8459" t="s">
        <v>1349</v>
      </c>
    </row>
    <row r="8460" spans="1:5">
      <c r="A8460" s="11">
        <v>2753</v>
      </c>
      <c r="B8460" s="11">
        <v>2</v>
      </c>
      <c r="C8460" t="s">
        <v>13290</v>
      </c>
      <c r="D8460" s="11" t="s">
        <v>3763</v>
      </c>
      <c r="E8460" t="s">
        <v>10361</v>
      </c>
    </row>
    <row r="8461" spans="1:5">
      <c r="A8461" s="11">
        <v>2954</v>
      </c>
      <c r="B8461" s="11">
        <v>0</v>
      </c>
      <c r="C8461" t="s">
        <v>13291</v>
      </c>
      <c r="D8461" s="11" t="s">
        <v>3722</v>
      </c>
      <c r="E8461" t="s">
        <v>744</v>
      </c>
    </row>
    <row r="8462" spans="1:5">
      <c r="A8462" s="11">
        <v>1441</v>
      </c>
      <c r="B8462" s="11">
        <v>62</v>
      </c>
      <c r="C8462" t="s">
        <v>7150</v>
      </c>
      <c r="D8462" s="11" t="s">
        <v>4992</v>
      </c>
      <c r="E8462" t="s">
        <v>151</v>
      </c>
    </row>
    <row r="8463" spans="1:5">
      <c r="A8463" s="11">
        <v>1883</v>
      </c>
      <c r="B8463" s="11">
        <v>28</v>
      </c>
      <c r="C8463" t="s">
        <v>7151</v>
      </c>
      <c r="D8463" s="11" t="s">
        <v>2853</v>
      </c>
      <c r="E8463" t="s">
        <v>122</v>
      </c>
    </row>
    <row r="8464" spans="1:5">
      <c r="A8464" s="11">
        <v>2954</v>
      </c>
      <c r="B8464" s="11">
        <v>0</v>
      </c>
      <c r="C8464" t="s">
        <v>9390</v>
      </c>
      <c r="D8464" s="11" t="s">
        <v>4636</v>
      </c>
      <c r="E8464" t="s">
        <v>133</v>
      </c>
    </row>
    <row r="8465" spans="1:5">
      <c r="A8465" s="11">
        <v>2954</v>
      </c>
      <c r="B8465" s="11">
        <v>0</v>
      </c>
      <c r="C8465" t="s">
        <v>7152</v>
      </c>
      <c r="D8465" s="11" t="s">
        <v>2862</v>
      </c>
      <c r="E8465" t="s">
        <v>1263</v>
      </c>
    </row>
    <row r="8466" spans="1:5">
      <c r="A8466" s="11">
        <v>2613</v>
      </c>
      <c r="B8466" s="11">
        <v>4</v>
      </c>
      <c r="C8466" t="s">
        <v>13292</v>
      </c>
      <c r="D8466" s="11" t="s">
        <v>10041</v>
      </c>
      <c r="E8466" t="s">
        <v>11325</v>
      </c>
    </row>
    <row r="8467" spans="1:5">
      <c r="A8467" s="11">
        <v>2954</v>
      </c>
      <c r="B8467" s="11">
        <v>0</v>
      </c>
      <c r="C8467" t="s">
        <v>9391</v>
      </c>
      <c r="D8467" s="11" t="s">
        <v>4636</v>
      </c>
      <c r="E8467" t="s">
        <v>133</v>
      </c>
    </row>
    <row r="8468" spans="1:5">
      <c r="A8468" s="11">
        <v>147</v>
      </c>
      <c r="B8468" s="11">
        <v>749</v>
      </c>
      <c r="C8468" t="s">
        <v>9392</v>
      </c>
      <c r="D8468" s="11" t="s">
        <v>2379</v>
      </c>
      <c r="E8468" t="s">
        <v>123</v>
      </c>
    </row>
    <row r="8469" spans="1:5">
      <c r="A8469" s="11">
        <v>1194</v>
      </c>
      <c r="B8469" s="11">
        <v>89</v>
      </c>
      <c r="C8469" t="s">
        <v>7153</v>
      </c>
      <c r="D8469" s="11" t="s">
        <v>4359</v>
      </c>
      <c r="E8469" t="s">
        <v>122</v>
      </c>
    </row>
    <row r="8470" spans="1:5">
      <c r="A8470" s="11">
        <v>829</v>
      </c>
      <c r="B8470" s="11">
        <v>156</v>
      </c>
      <c r="C8470" t="s">
        <v>7154</v>
      </c>
      <c r="D8470" s="11" t="s">
        <v>3336</v>
      </c>
      <c r="E8470" t="s">
        <v>128</v>
      </c>
    </row>
    <row r="8471" spans="1:5">
      <c r="A8471" s="11">
        <v>461</v>
      </c>
      <c r="B8471" s="11">
        <v>308</v>
      </c>
      <c r="C8471" t="s">
        <v>7155</v>
      </c>
      <c r="D8471" s="11" t="s">
        <v>7115</v>
      </c>
      <c r="E8471" t="s">
        <v>997</v>
      </c>
    </row>
    <row r="8472" spans="1:5">
      <c r="A8472" s="11">
        <v>2094</v>
      </c>
      <c r="B8472" s="11">
        <v>17</v>
      </c>
      <c r="C8472" t="s">
        <v>13293</v>
      </c>
      <c r="D8472" s="11" t="s">
        <v>7750</v>
      </c>
      <c r="E8472" t="s">
        <v>892</v>
      </c>
    </row>
    <row r="8473" spans="1:5">
      <c r="A8473" s="11">
        <v>1716</v>
      </c>
      <c r="B8473" s="11">
        <v>40</v>
      </c>
      <c r="C8473" t="s">
        <v>7156</v>
      </c>
      <c r="D8473" s="11" t="s">
        <v>4039</v>
      </c>
      <c r="E8473" t="s">
        <v>1882</v>
      </c>
    </row>
    <row r="8474" spans="1:5">
      <c r="A8474" s="11">
        <v>1231</v>
      </c>
      <c r="B8474" s="11">
        <v>84</v>
      </c>
      <c r="C8474" t="s">
        <v>9393</v>
      </c>
      <c r="D8474" s="11" t="s">
        <v>9394</v>
      </c>
      <c r="E8474" t="s">
        <v>814</v>
      </c>
    </row>
    <row r="8475" spans="1:5">
      <c r="A8475" s="11">
        <v>2236</v>
      </c>
      <c r="B8475" s="11">
        <v>12</v>
      </c>
      <c r="C8475" t="s">
        <v>9395</v>
      </c>
      <c r="D8475" s="11" t="s">
        <v>8427</v>
      </c>
      <c r="E8475" t="s">
        <v>149</v>
      </c>
    </row>
    <row r="8476" spans="1:5">
      <c r="A8476" s="11">
        <v>1219</v>
      </c>
      <c r="B8476" s="11">
        <v>86</v>
      </c>
      <c r="C8476" t="s">
        <v>7157</v>
      </c>
      <c r="D8476" s="11" t="s">
        <v>4937</v>
      </c>
      <c r="E8476" t="s">
        <v>134</v>
      </c>
    </row>
    <row r="8477" spans="1:5">
      <c r="A8477" s="11">
        <v>1610</v>
      </c>
      <c r="B8477" s="11">
        <v>47</v>
      </c>
      <c r="C8477" t="s">
        <v>7158</v>
      </c>
      <c r="D8477" s="11" t="s">
        <v>3516</v>
      </c>
      <c r="E8477" t="s">
        <v>742</v>
      </c>
    </row>
    <row r="8478" spans="1:5">
      <c r="A8478" s="11">
        <v>2318</v>
      </c>
      <c r="B8478" s="11">
        <v>9</v>
      </c>
      <c r="C8478" t="s">
        <v>13294</v>
      </c>
      <c r="D8478" s="11" t="s">
        <v>6810</v>
      </c>
      <c r="E8478" t="s">
        <v>1023</v>
      </c>
    </row>
    <row r="8479" spans="1:5">
      <c r="A8479" s="11">
        <v>2954</v>
      </c>
      <c r="B8479" s="11">
        <v>0</v>
      </c>
      <c r="C8479" t="s">
        <v>13295</v>
      </c>
      <c r="D8479" s="11" t="s">
        <v>11581</v>
      </c>
      <c r="E8479" t="s">
        <v>175</v>
      </c>
    </row>
    <row r="8480" spans="1:5">
      <c r="A8480" s="11">
        <v>2954</v>
      </c>
      <c r="B8480" s="11">
        <v>0</v>
      </c>
      <c r="C8480" t="s">
        <v>13296</v>
      </c>
      <c r="D8480" s="11" t="s">
        <v>2064</v>
      </c>
      <c r="E8480" t="s">
        <v>740</v>
      </c>
    </row>
    <row r="8481" spans="1:5">
      <c r="A8481" s="11">
        <v>2954</v>
      </c>
      <c r="B8481" s="11">
        <v>0</v>
      </c>
      <c r="C8481" t="s">
        <v>13297</v>
      </c>
      <c r="D8481" s="11" t="s">
        <v>4459</v>
      </c>
      <c r="E8481" t="s">
        <v>710</v>
      </c>
    </row>
    <row r="8482" spans="1:5">
      <c r="A8482" s="11">
        <v>2954</v>
      </c>
      <c r="B8482" s="11">
        <v>0</v>
      </c>
      <c r="C8482" t="s">
        <v>9396</v>
      </c>
      <c r="D8482" s="11" t="s">
        <v>9397</v>
      </c>
      <c r="E8482" t="s">
        <v>8229</v>
      </c>
    </row>
    <row r="8483" spans="1:5">
      <c r="A8483" s="11">
        <v>1318</v>
      </c>
      <c r="B8483" s="11">
        <v>75</v>
      </c>
      <c r="C8483" t="s">
        <v>7159</v>
      </c>
      <c r="D8483" s="11" t="s">
        <v>2327</v>
      </c>
      <c r="E8483" t="s">
        <v>142</v>
      </c>
    </row>
    <row r="8484" spans="1:5">
      <c r="A8484" s="11">
        <v>269</v>
      </c>
      <c r="B8484" s="11">
        <v>489</v>
      </c>
      <c r="C8484" t="s">
        <v>7160</v>
      </c>
      <c r="D8484" s="11" t="s">
        <v>1664</v>
      </c>
      <c r="E8484" t="s">
        <v>128</v>
      </c>
    </row>
    <row r="8485" spans="1:5">
      <c r="A8485" s="11">
        <v>2203</v>
      </c>
      <c r="B8485" s="11">
        <v>13</v>
      </c>
      <c r="C8485" t="s">
        <v>13298</v>
      </c>
      <c r="D8485" s="11" t="s">
        <v>10694</v>
      </c>
      <c r="E8485" t="s">
        <v>767</v>
      </c>
    </row>
    <row r="8486" spans="1:5">
      <c r="A8486" s="11">
        <v>2472</v>
      </c>
      <c r="B8486" s="11">
        <v>6</v>
      </c>
      <c r="C8486" t="s">
        <v>7161</v>
      </c>
      <c r="D8486" s="11" t="s">
        <v>5808</v>
      </c>
      <c r="E8486" t="s">
        <v>140</v>
      </c>
    </row>
    <row r="8487" spans="1:5">
      <c r="A8487" s="11">
        <v>2954</v>
      </c>
      <c r="B8487" s="11">
        <v>0</v>
      </c>
      <c r="C8487" t="s">
        <v>13299</v>
      </c>
      <c r="D8487" s="11" t="s">
        <v>2799</v>
      </c>
      <c r="E8487" t="s">
        <v>13300</v>
      </c>
    </row>
    <row r="8488" spans="1:5">
      <c r="A8488" s="11">
        <v>1757</v>
      </c>
      <c r="B8488" s="11">
        <v>36</v>
      </c>
      <c r="C8488" t="s">
        <v>9398</v>
      </c>
      <c r="D8488" s="11" t="s">
        <v>6363</v>
      </c>
      <c r="E8488" t="s">
        <v>790</v>
      </c>
    </row>
    <row r="8489" spans="1:5">
      <c r="A8489" s="11">
        <v>1724</v>
      </c>
      <c r="B8489" s="11">
        <v>39</v>
      </c>
      <c r="C8489" t="s">
        <v>9400</v>
      </c>
      <c r="D8489" s="11" t="s">
        <v>9401</v>
      </c>
      <c r="E8489" t="s">
        <v>169</v>
      </c>
    </row>
    <row r="8490" spans="1:5">
      <c r="A8490" s="11">
        <v>2536</v>
      </c>
      <c r="B8490" s="11">
        <v>5</v>
      </c>
      <c r="C8490" t="s">
        <v>13301</v>
      </c>
      <c r="D8490" s="11" t="s">
        <v>13302</v>
      </c>
      <c r="E8490" t="s">
        <v>169</v>
      </c>
    </row>
    <row r="8491" spans="1:5">
      <c r="A8491" s="11">
        <v>638</v>
      </c>
      <c r="B8491" s="11">
        <v>221</v>
      </c>
      <c r="C8491" t="s">
        <v>7162</v>
      </c>
      <c r="D8491" s="11" t="s">
        <v>5286</v>
      </c>
      <c r="E8491" t="s">
        <v>2489</v>
      </c>
    </row>
    <row r="8492" spans="1:5">
      <c r="A8492" s="11">
        <v>1883</v>
      </c>
      <c r="B8492" s="11">
        <v>28</v>
      </c>
      <c r="C8492" t="s">
        <v>7163</v>
      </c>
      <c r="D8492" s="11" t="s">
        <v>7164</v>
      </c>
      <c r="E8492" t="s">
        <v>124</v>
      </c>
    </row>
    <row r="8493" spans="1:5">
      <c r="A8493" s="11">
        <v>872</v>
      </c>
      <c r="B8493" s="11">
        <v>145</v>
      </c>
      <c r="C8493" t="s">
        <v>13303</v>
      </c>
      <c r="D8493" s="11" t="s">
        <v>4596</v>
      </c>
      <c r="E8493" t="s">
        <v>1023</v>
      </c>
    </row>
    <row r="8494" spans="1:5">
      <c r="A8494" s="11">
        <v>1090</v>
      </c>
      <c r="B8494" s="11">
        <v>103</v>
      </c>
      <c r="C8494" t="s">
        <v>1798</v>
      </c>
      <c r="D8494" s="11" t="s">
        <v>882</v>
      </c>
      <c r="E8494" t="s">
        <v>122</v>
      </c>
    </row>
    <row r="8495" spans="1:5">
      <c r="A8495" s="11">
        <v>724</v>
      </c>
      <c r="B8495" s="11">
        <v>190</v>
      </c>
      <c r="C8495" t="s">
        <v>7165</v>
      </c>
      <c r="D8495" s="11" t="s">
        <v>1630</v>
      </c>
      <c r="E8495" t="s">
        <v>138</v>
      </c>
    </row>
    <row r="8496" spans="1:5">
      <c r="A8496" s="11">
        <v>1654</v>
      </c>
      <c r="B8496" s="11">
        <v>44</v>
      </c>
      <c r="C8496" t="s">
        <v>7166</v>
      </c>
      <c r="D8496" s="11" t="s">
        <v>7167</v>
      </c>
      <c r="E8496" t="s">
        <v>124</v>
      </c>
    </row>
    <row r="8497" spans="1:5">
      <c r="A8497" s="11">
        <v>1787</v>
      </c>
      <c r="B8497" s="11">
        <v>33</v>
      </c>
      <c r="C8497" t="s">
        <v>13304</v>
      </c>
      <c r="D8497" s="11" t="s">
        <v>4440</v>
      </c>
      <c r="E8497" t="s">
        <v>13305</v>
      </c>
    </row>
    <row r="8498" spans="1:5">
      <c r="A8498" s="11">
        <v>2373</v>
      </c>
      <c r="B8498" s="11">
        <v>8</v>
      </c>
      <c r="C8498" t="s">
        <v>9402</v>
      </c>
      <c r="D8498" s="11" t="s">
        <v>3261</v>
      </c>
      <c r="E8498" t="s">
        <v>1262</v>
      </c>
    </row>
    <row r="8499" spans="1:5">
      <c r="A8499" s="11">
        <v>2236</v>
      </c>
      <c r="B8499" s="11">
        <v>12</v>
      </c>
      <c r="C8499" t="s">
        <v>13306</v>
      </c>
      <c r="D8499" s="11" t="s">
        <v>8616</v>
      </c>
      <c r="E8499" t="s">
        <v>1340</v>
      </c>
    </row>
    <row r="8500" spans="1:5">
      <c r="A8500" s="11">
        <v>477</v>
      </c>
      <c r="B8500" s="11">
        <v>296</v>
      </c>
      <c r="C8500" t="s">
        <v>50</v>
      </c>
      <c r="D8500" s="11" t="s">
        <v>395</v>
      </c>
      <c r="E8500" t="s">
        <v>997</v>
      </c>
    </row>
    <row r="8501" spans="1:5">
      <c r="A8501" s="11">
        <v>2954</v>
      </c>
      <c r="B8501" s="11">
        <v>0</v>
      </c>
      <c r="C8501" t="s">
        <v>9403</v>
      </c>
      <c r="D8501" s="11" t="s">
        <v>7801</v>
      </c>
      <c r="E8501" t="s">
        <v>122</v>
      </c>
    </row>
    <row r="8502" spans="1:5">
      <c r="A8502" s="11">
        <v>2685</v>
      </c>
      <c r="B8502" s="11">
        <v>3</v>
      </c>
      <c r="C8502" t="s">
        <v>9404</v>
      </c>
      <c r="D8502" s="11" t="s">
        <v>3897</v>
      </c>
      <c r="E8502" t="s">
        <v>8074</v>
      </c>
    </row>
    <row r="8503" spans="1:5">
      <c r="A8503" s="11">
        <v>2121</v>
      </c>
      <c r="B8503" s="11">
        <v>16</v>
      </c>
      <c r="C8503" t="s">
        <v>9405</v>
      </c>
      <c r="D8503" s="11" t="s">
        <v>3261</v>
      </c>
      <c r="E8503" t="s">
        <v>1110</v>
      </c>
    </row>
    <row r="8504" spans="1:5">
      <c r="A8504" s="11">
        <v>332</v>
      </c>
      <c r="B8504" s="11">
        <v>425</v>
      </c>
      <c r="C8504" t="s">
        <v>51</v>
      </c>
      <c r="D8504" s="11" t="s">
        <v>458</v>
      </c>
      <c r="E8504" t="s">
        <v>128</v>
      </c>
    </row>
    <row r="8505" spans="1:5">
      <c r="A8505" s="11">
        <v>578</v>
      </c>
      <c r="B8505" s="11">
        <v>243</v>
      </c>
      <c r="C8505" t="s">
        <v>51</v>
      </c>
      <c r="D8505" s="11" t="s">
        <v>7168</v>
      </c>
      <c r="E8505" t="s">
        <v>7169</v>
      </c>
    </row>
    <row r="8506" spans="1:5">
      <c r="A8506" s="11">
        <v>2685</v>
      </c>
      <c r="B8506" s="11">
        <v>3</v>
      </c>
      <c r="C8506" t="s">
        <v>13307</v>
      </c>
      <c r="D8506" s="11" t="s">
        <v>10650</v>
      </c>
      <c r="E8506" t="s">
        <v>162</v>
      </c>
    </row>
    <row r="8507" spans="1:5">
      <c r="A8507" s="11">
        <v>1629</v>
      </c>
      <c r="B8507" s="11">
        <v>46</v>
      </c>
      <c r="C8507" t="s">
        <v>1992</v>
      </c>
      <c r="D8507" s="11" t="s">
        <v>6044</v>
      </c>
      <c r="E8507" t="s">
        <v>758</v>
      </c>
    </row>
    <row r="8508" spans="1:5">
      <c r="A8508" s="11">
        <v>2685</v>
      </c>
      <c r="B8508" s="11">
        <v>3</v>
      </c>
      <c r="C8508" t="s">
        <v>13308</v>
      </c>
      <c r="D8508" s="11" t="s">
        <v>2484</v>
      </c>
      <c r="E8508" t="s">
        <v>1620</v>
      </c>
    </row>
    <row r="8509" spans="1:5">
      <c r="A8509" s="11">
        <v>2289</v>
      </c>
      <c r="B8509" s="11">
        <v>10</v>
      </c>
      <c r="C8509" t="s">
        <v>13309</v>
      </c>
      <c r="D8509" s="11" t="s">
        <v>7500</v>
      </c>
      <c r="E8509" t="s">
        <v>271</v>
      </c>
    </row>
    <row r="8510" spans="1:5">
      <c r="A8510" s="11">
        <v>2236</v>
      </c>
      <c r="B8510" s="11">
        <v>12</v>
      </c>
      <c r="C8510" t="s">
        <v>9406</v>
      </c>
      <c r="D8510" s="11" t="s">
        <v>7024</v>
      </c>
      <c r="E8510" t="s">
        <v>8074</v>
      </c>
    </row>
    <row r="8511" spans="1:5">
      <c r="A8511" s="11">
        <v>2954</v>
      </c>
      <c r="B8511" s="11">
        <v>0</v>
      </c>
      <c r="C8511" t="s">
        <v>13310</v>
      </c>
      <c r="D8511" s="11" t="s">
        <v>4808</v>
      </c>
      <c r="E8511" t="s">
        <v>843</v>
      </c>
    </row>
    <row r="8512" spans="1:5">
      <c r="A8512" s="11">
        <v>1699</v>
      </c>
      <c r="B8512" s="11">
        <v>41</v>
      </c>
      <c r="C8512" t="s">
        <v>7170</v>
      </c>
      <c r="D8512" s="11" t="s">
        <v>7171</v>
      </c>
      <c r="E8512" t="s">
        <v>1115</v>
      </c>
    </row>
    <row r="8513" spans="1:5">
      <c r="A8513" s="11">
        <v>181</v>
      </c>
      <c r="B8513" s="11">
        <v>658</v>
      </c>
      <c r="C8513" t="s">
        <v>53</v>
      </c>
      <c r="D8513" s="11" t="s">
        <v>388</v>
      </c>
      <c r="E8513" t="s">
        <v>13311</v>
      </c>
    </row>
    <row r="8514" spans="1:5">
      <c r="A8514" s="11">
        <v>2472</v>
      </c>
      <c r="B8514" s="11">
        <v>6</v>
      </c>
      <c r="C8514" t="s">
        <v>13312</v>
      </c>
      <c r="D8514" s="11" t="s">
        <v>13313</v>
      </c>
      <c r="E8514" t="s">
        <v>510</v>
      </c>
    </row>
    <row r="8515" spans="1:5">
      <c r="A8515" s="11">
        <v>1828</v>
      </c>
      <c r="B8515" s="11">
        <v>31</v>
      </c>
      <c r="C8515" t="s">
        <v>7172</v>
      </c>
      <c r="D8515" s="11" t="s">
        <v>3875</v>
      </c>
      <c r="E8515" t="s">
        <v>268</v>
      </c>
    </row>
    <row r="8516" spans="1:5">
      <c r="A8516" s="11">
        <v>2148</v>
      </c>
      <c r="B8516" s="11">
        <v>15</v>
      </c>
      <c r="C8516" t="s">
        <v>9407</v>
      </c>
      <c r="D8516" s="11" t="s">
        <v>4709</v>
      </c>
      <c r="E8516" t="s">
        <v>3477</v>
      </c>
    </row>
    <row r="8517" spans="1:5">
      <c r="A8517" s="11">
        <v>218</v>
      </c>
      <c r="B8517" s="11">
        <v>562</v>
      </c>
      <c r="C8517" t="s">
        <v>54</v>
      </c>
      <c r="D8517" s="11" t="s">
        <v>501</v>
      </c>
      <c r="E8517" t="s">
        <v>128</v>
      </c>
    </row>
    <row r="8518" spans="1:5">
      <c r="A8518" s="11">
        <v>2536</v>
      </c>
      <c r="B8518" s="11">
        <v>5</v>
      </c>
      <c r="C8518" t="s">
        <v>9408</v>
      </c>
      <c r="D8518" s="11" t="s">
        <v>7698</v>
      </c>
      <c r="E8518" t="s">
        <v>1849</v>
      </c>
    </row>
    <row r="8519" spans="1:5">
      <c r="A8519" s="11">
        <v>1501</v>
      </c>
      <c r="B8519" s="11">
        <v>57</v>
      </c>
      <c r="C8519" t="s">
        <v>7173</v>
      </c>
      <c r="D8519" s="11" t="s">
        <v>2243</v>
      </c>
      <c r="E8519" t="s">
        <v>565</v>
      </c>
    </row>
    <row r="8520" spans="1:5">
      <c r="A8520" s="11">
        <v>2318</v>
      </c>
      <c r="B8520" s="11">
        <v>9</v>
      </c>
      <c r="C8520" t="s">
        <v>13314</v>
      </c>
      <c r="D8520" s="11" t="s">
        <v>2862</v>
      </c>
      <c r="E8520" t="s">
        <v>759</v>
      </c>
    </row>
    <row r="8521" spans="1:5">
      <c r="A8521" s="11">
        <v>2954</v>
      </c>
      <c r="B8521" s="11">
        <v>0</v>
      </c>
      <c r="C8521" t="s">
        <v>9409</v>
      </c>
      <c r="D8521" s="11" t="s">
        <v>6720</v>
      </c>
      <c r="E8521" t="s">
        <v>1276</v>
      </c>
    </row>
    <row r="8522" spans="1:5">
      <c r="A8522" s="11">
        <v>496</v>
      </c>
      <c r="B8522" s="11">
        <v>288</v>
      </c>
      <c r="C8522" t="s">
        <v>7174</v>
      </c>
      <c r="D8522" s="11" t="s">
        <v>4622</v>
      </c>
      <c r="E8522" t="s">
        <v>128</v>
      </c>
    </row>
    <row r="8523" spans="1:5">
      <c r="A8523" s="11">
        <v>1318</v>
      </c>
      <c r="B8523" s="11">
        <v>75</v>
      </c>
      <c r="C8523" t="s">
        <v>7175</v>
      </c>
      <c r="D8523" s="11" t="s">
        <v>4042</v>
      </c>
      <c r="E8523" t="s">
        <v>740</v>
      </c>
    </row>
    <row r="8524" spans="1:5">
      <c r="A8524" s="11">
        <v>2148</v>
      </c>
      <c r="B8524" s="11">
        <v>15</v>
      </c>
      <c r="C8524" t="s">
        <v>9410</v>
      </c>
      <c r="D8524" s="11" t="s">
        <v>2305</v>
      </c>
      <c r="E8524" t="s">
        <v>124</v>
      </c>
    </row>
    <row r="8525" spans="1:5">
      <c r="A8525" s="11">
        <v>2954</v>
      </c>
      <c r="B8525" s="11">
        <v>0</v>
      </c>
      <c r="C8525" t="s">
        <v>13315</v>
      </c>
      <c r="D8525" s="11" t="s">
        <v>13316</v>
      </c>
      <c r="E8525" t="s">
        <v>124</v>
      </c>
    </row>
    <row r="8526" spans="1:5">
      <c r="A8526" s="11">
        <v>22</v>
      </c>
      <c r="B8526" s="11">
        <v>1715</v>
      </c>
      <c r="C8526" t="s">
        <v>1554</v>
      </c>
      <c r="D8526" s="11" t="s">
        <v>1555</v>
      </c>
      <c r="E8526" t="s">
        <v>122</v>
      </c>
    </row>
    <row r="8527" spans="1:5">
      <c r="A8527" s="11">
        <v>1679</v>
      </c>
      <c r="B8527" s="11">
        <v>42</v>
      </c>
      <c r="C8527" t="s">
        <v>7176</v>
      </c>
      <c r="D8527" s="11" t="s">
        <v>3899</v>
      </c>
      <c r="E8527" t="s">
        <v>997</v>
      </c>
    </row>
    <row r="8528" spans="1:5">
      <c r="A8528" s="11">
        <v>2262</v>
      </c>
      <c r="B8528" s="11">
        <v>11</v>
      </c>
      <c r="C8528" t="s">
        <v>13317</v>
      </c>
      <c r="D8528" s="11" t="s">
        <v>4280</v>
      </c>
      <c r="E8528" t="s">
        <v>1263</v>
      </c>
    </row>
    <row r="8529" spans="1:5">
      <c r="A8529" s="11">
        <v>2421</v>
      </c>
      <c r="B8529" s="11">
        <v>7</v>
      </c>
      <c r="C8529" t="s">
        <v>13318</v>
      </c>
      <c r="D8529" s="11" t="s">
        <v>7415</v>
      </c>
      <c r="E8529" t="s">
        <v>270</v>
      </c>
    </row>
    <row r="8530" spans="1:5">
      <c r="A8530" s="11">
        <v>2421</v>
      </c>
      <c r="B8530" s="11">
        <v>7</v>
      </c>
      <c r="C8530" t="s">
        <v>7177</v>
      </c>
      <c r="D8530" s="11" t="s">
        <v>5026</v>
      </c>
      <c r="E8530" t="s">
        <v>1006</v>
      </c>
    </row>
    <row r="8531" spans="1:5">
      <c r="A8531" s="11">
        <v>2954</v>
      </c>
      <c r="B8531" s="11">
        <v>0</v>
      </c>
      <c r="C8531" t="s">
        <v>7178</v>
      </c>
      <c r="D8531" s="11" t="s">
        <v>3474</v>
      </c>
      <c r="E8531" t="s">
        <v>122</v>
      </c>
    </row>
    <row r="8532" spans="1:5">
      <c r="A8532" s="11">
        <v>300</v>
      </c>
      <c r="B8532" s="11">
        <v>461</v>
      </c>
      <c r="C8532" t="s">
        <v>13319</v>
      </c>
      <c r="D8532" s="11" t="s">
        <v>154</v>
      </c>
      <c r="E8532" t="s">
        <v>1194</v>
      </c>
    </row>
    <row r="8533" spans="1:5">
      <c r="A8533" s="11">
        <v>767</v>
      </c>
      <c r="B8533" s="11">
        <v>175</v>
      </c>
      <c r="C8533" t="s">
        <v>1984</v>
      </c>
      <c r="D8533" s="11" t="s">
        <v>1768</v>
      </c>
      <c r="E8533" t="s">
        <v>764</v>
      </c>
    </row>
    <row r="8534" spans="1:5">
      <c r="A8534" s="11">
        <v>1981</v>
      </c>
      <c r="B8534" s="11">
        <v>22</v>
      </c>
      <c r="C8534" t="s">
        <v>7179</v>
      </c>
      <c r="D8534" s="11" t="s">
        <v>6930</v>
      </c>
      <c r="E8534" t="s">
        <v>747</v>
      </c>
    </row>
    <row r="8535" spans="1:5">
      <c r="A8535" s="11">
        <v>2954</v>
      </c>
      <c r="B8535" s="11">
        <v>0</v>
      </c>
      <c r="C8535" t="s">
        <v>9411</v>
      </c>
      <c r="D8535" s="11" t="s">
        <v>7948</v>
      </c>
      <c r="E8535" t="s">
        <v>122</v>
      </c>
    </row>
    <row r="8536" spans="1:5">
      <c r="A8536" s="11">
        <v>1679</v>
      </c>
      <c r="B8536" s="11">
        <v>42</v>
      </c>
      <c r="C8536" t="s">
        <v>7180</v>
      </c>
      <c r="D8536" s="11" t="s">
        <v>2239</v>
      </c>
      <c r="E8536" t="s">
        <v>843</v>
      </c>
    </row>
    <row r="8537" spans="1:5">
      <c r="A8537" s="11">
        <v>2954</v>
      </c>
      <c r="B8537" s="11">
        <v>0</v>
      </c>
      <c r="C8537" t="s">
        <v>9412</v>
      </c>
      <c r="D8537" s="11" t="s">
        <v>9413</v>
      </c>
      <c r="E8537" t="s">
        <v>122</v>
      </c>
    </row>
    <row r="8538" spans="1:5">
      <c r="A8538" s="11">
        <v>2954</v>
      </c>
      <c r="B8538" s="11">
        <v>0</v>
      </c>
      <c r="C8538" t="s">
        <v>13320</v>
      </c>
      <c r="D8538" s="11" t="s">
        <v>6022</v>
      </c>
      <c r="E8538" t="s">
        <v>1077</v>
      </c>
    </row>
    <row r="8539" spans="1:5">
      <c r="A8539" s="11">
        <v>1946</v>
      </c>
      <c r="B8539" s="11">
        <v>24</v>
      </c>
      <c r="C8539" t="s">
        <v>9414</v>
      </c>
      <c r="D8539" s="11" t="s">
        <v>6147</v>
      </c>
      <c r="E8539" t="s">
        <v>850</v>
      </c>
    </row>
    <row r="8540" spans="1:5">
      <c r="A8540" s="11">
        <v>2148</v>
      </c>
      <c r="B8540" s="11">
        <v>15</v>
      </c>
      <c r="C8540" t="s">
        <v>13321</v>
      </c>
      <c r="D8540" s="11" t="s">
        <v>2626</v>
      </c>
      <c r="E8540" t="s">
        <v>763</v>
      </c>
    </row>
    <row r="8541" spans="1:5">
      <c r="A8541" s="11">
        <v>2753</v>
      </c>
      <c r="B8541" s="11">
        <v>2</v>
      </c>
      <c r="C8541" t="s">
        <v>13322</v>
      </c>
      <c r="D8541" s="11" t="s">
        <v>12019</v>
      </c>
      <c r="E8541" t="s">
        <v>814</v>
      </c>
    </row>
    <row r="8542" spans="1:5">
      <c r="A8542" s="11">
        <v>2318</v>
      </c>
      <c r="B8542" s="11">
        <v>9</v>
      </c>
      <c r="C8542" t="s">
        <v>7181</v>
      </c>
      <c r="D8542" s="11" t="s">
        <v>6875</v>
      </c>
      <c r="E8542" t="s">
        <v>4806</v>
      </c>
    </row>
    <row r="8543" spans="1:5">
      <c r="A8543" s="11">
        <v>2856</v>
      </c>
      <c r="B8543" s="11">
        <v>1</v>
      </c>
      <c r="C8543" t="s">
        <v>9415</v>
      </c>
      <c r="D8543" s="11" t="s">
        <v>2644</v>
      </c>
      <c r="E8543" t="s">
        <v>742</v>
      </c>
    </row>
    <row r="8544" spans="1:5">
      <c r="A8544" s="11">
        <v>2954</v>
      </c>
      <c r="B8544" s="11">
        <v>0</v>
      </c>
      <c r="C8544" t="s">
        <v>13323</v>
      </c>
      <c r="D8544" s="11" t="s">
        <v>2998</v>
      </c>
      <c r="E8544" t="s">
        <v>1870</v>
      </c>
    </row>
    <row r="8545" spans="1:5">
      <c r="A8545" s="11">
        <v>1327</v>
      </c>
      <c r="B8545" s="11">
        <v>74</v>
      </c>
      <c r="C8545" t="s">
        <v>7182</v>
      </c>
      <c r="D8545" s="11" t="s">
        <v>6720</v>
      </c>
      <c r="E8545" t="s">
        <v>130</v>
      </c>
    </row>
    <row r="8546" spans="1:5">
      <c r="A8546" s="11">
        <v>2318</v>
      </c>
      <c r="B8546" s="11">
        <v>9</v>
      </c>
      <c r="C8546" t="s">
        <v>13324</v>
      </c>
      <c r="D8546" s="11" t="s">
        <v>8127</v>
      </c>
      <c r="E8546" t="s">
        <v>128</v>
      </c>
    </row>
    <row r="8547" spans="1:5">
      <c r="A8547" s="11">
        <v>2954</v>
      </c>
      <c r="B8547" s="11">
        <v>0</v>
      </c>
      <c r="C8547" t="s">
        <v>7183</v>
      </c>
      <c r="D8547" s="11" t="s">
        <v>2285</v>
      </c>
      <c r="E8547" t="s">
        <v>757</v>
      </c>
    </row>
    <row r="8548" spans="1:5">
      <c r="A8548" s="11">
        <v>126</v>
      </c>
      <c r="B8548" s="11">
        <v>833</v>
      </c>
      <c r="C8548" t="s">
        <v>55</v>
      </c>
      <c r="D8548" s="11" t="s">
        <v>56</v>
      </c>
      <c r="E8548" t="s">
        <v>128</v>
      </c>
    </row>
    <row r="8549" spans="1:5">
      <c r="A8549" s="11">
        <v>2203</v>
      </c>
      <c r="B8549" s="11">
        <v>13</v>
      </c>
      <c r="C8549" t="s">
        <v>7184</v>
      </c>
      <c r="D8549" s="11" t="s">
        <v>2751</v>
      </c>
      <c r="E8549" t="s">
        <v>128</v>
      </c>
    </row>
    <row r="8550" spans="1:5">
      <c r="A8550" s="11">
        <v>99</v>
      </c>
      <c r="B8550" s="11">
        <v>958</v>
      </c>
      <c r="C8550" t="s">
        <v>1556</v>
      </c>
      <c r="D8550" s="11" t="s">
        <v>1121</v>
      </c>
      <c r="E8550" t="s">
        <v>135</v>
      </c>
    </row>
    <row r="8551" spans="1:5">
      <c r="A8551" s="11">
        <v>166</v>
      </c>
      <c r="B8551" s="11">
        <v>683</v>
      </c>
      <c r="C8551" t="s">
        <v>1556</v>
      </c>
      <c r="D8551" s="142" t="s">
        <v>472</v>
      </c>
      <c r="E8551" t="s">
        <v>759</v>
      </c>
    </row>
    <row r="8552" spans="1:5">
      <c r="A8552" s="11">
        <v>2121</v>
      </c>
      <c r="B8552" s="11">
        <v>16</v>
      </c>
      <c r="C8552" t="s">
        <v>9416</v>
      </c>
      <c r="D8552" s="11" t="s">
        <v>3747</v>
      </c>
      <c r="E8552" t="s">
        <v>128</v>
      </c>
    </row>
    <row r="8553" spans="1:5">
      <c r="A8553" s="11">
        <v>1104</v>
      </c>
      <c r="B8553" s="11">
        <v>101</v>
      </c>
      <c r="C8553" t="s">
        <v>7185</v>
      </c>
      <c r="D8553" s="11" t="s">
        <v>13325</v>
      </c>
      <c r="E8553" t="s">
        <v>749</v>
      </c>
    </row>
    <row r="8554" spans="1:5">
      <c r="A8554" s="11">
        <v>1117</v>
      </c>
      <c r="B8554" s="11">
        <v>99</v>
      </c>
      <c r="C8554" t="s">
        <v>7185</v>
      </c>
      <c r="D8554" s="11" t="s">
        <v>4696</v>
      </c>
      <c r="E8554" t="s">
        <v>1826</v>
      </c>
    </row>
    <row r="8555" spans="1:5">
      <c r="A8555" s="11">
        <v>1913</v>
      </c>
      <c r="B8555" s="11">
        <v>26</v>
      </c>
      <c r="C8555" t="s">
        <v>7186</v>
      </c>
      <c r="D8555" s="11" t="s">
        <v>4001</v>
      </c>
      <c r="E8555" t="s">
        <v>130</v>
      </c>
    </row>
    <row r="8556" spans="1:5">
      <c r="A8556" s="11">
        <v>2856</v>
      </c>
      <c r="B8556" s="11">
        <v>1</v>
      </c>
      <c r="C8556" t="s">
        <v>13326</v>
      </c>
      <c r="D8556" s="11" t="s">
        <v>4534</v>
      </c>
      <c r="E8556" t="s">
        <v>142</v>
      </c>
    </row>
    <row r="8557" spans="1:5">
      <c r="A8557" s="11">
        <v>1243</v>
      </c>
      <c r="B8557" s="11">
        <v>83</v>
      </c>
      <c r="C8557" t="s">
        <v>7187</v>
      </c>
      <c r="D8557" s="11" t="s">
        <v>6061</v>
      </c>
      <c r="E8557" t="s">
        <v>142</v>
      </c>
    </row>
    <row r="8558" spans="1:5">
      <c r="A8558" s="11">
        <v>2685</v>
      </c>
      <c r="B8558" s="11">
        <v>3</v>
      </c>
      <c r="C8558" t="s">
        <v>9417</v>
      </c>
      <c r="D8558" s="11" t="s">
        <v>5580</v>
      </c>
      <c r="E8558" t="s">
        <v>128</v>
      </c>
    </row>
    <row r="8559" spans="1:5">
      <c r="A8559" s="11">
        <v>1542</v>
      </c>
      <c r="B8559" s="11">
        <v>53</v>
      </c>
      <c r="C8559" t="s">
        <v>7188</v>
      </c>
      <c r="D8559" s="11" t="s">
        <v>4452</v>
      </c>
      <c r="E8559" t="s">
        <v>1441</v>
      </c>
    </row>
    <row r="8560" spans="1:5">
      <c r="A8560" s="11">
        <v>2954</v>
      </c>
      <c r="B8560" s="11">
        <v>0</v>
      </c>
      <c r="C8560" t="s">
        <v>13327</v>
      </c>
      <c r="D8560" s="11" t="s">
        <v>8975</v>
      </c>
      <c r="E8560" t="s">
        <v>997</v>
      </c>
    </row>
    <row r="8561" spans="1:5">
      <c r="A8561" s="11">
        <v>242</v>
      </c>
      <c r="B8561" s="11">
        <v>522</v>
      </c>
      <c r="C8561" t="s">
        <v>7189</v>
      </c>
      <c r="D8561" s="11" t="s">
        <v>3824</v>
      </c>
      <c r="E8561" t="s">
        <v>122</v>
      </c>
    </row>
    <row r="8562" spans="1:5">
      <c r="A8562" s="11">
        <v>1219</v>
      </c>
      <c r="B8562" s="11">
        <v>86</v>
      </c>
      <c r="C8562" t="s">
        <v>7190</v>
      </c>
      <c r="D8562" s="11" t="s">
        <v>4146</v>
      </c>
      <c r="E8562" t="s">
        <v>140</v>
      </c>
    </row>
    <row r="8563" spans="1:5">
      <c r="A8563" s="11">
        <v>1501</v>
      </c>
      <c r="B8563" s="11">
        <v>57</v>
      </c>
      <c r="C8563" t="s">
        <v>7191</v>
      </c>
      <c r="D8563" s="11" t="s">
        <v>7192</v>
      </c>
      <c r="E8563" t="s">
        <v>850</v>
      </c>
    </row>
    <row r="8564" spans="1:5">
      <c r="A8564" s="11">
        <v>825</v>
      </c>
      <c r="B8564" s="11">
        <v>157</v>
      </c>
      <c r="C8564" t="s">
        <v>13328</v>
      </c>
      <c r="D8564" s="11" t="s">
        <v>4834</v>
      </c>
      <c r="E8564" t="s">
        <v>3972</v>
      </c>
    </row>
    <row r="8565" spans="1:5">
      <c r="A8565" s="11">
        <v>2094</v>
      </c>
      <c r="B8565" s="11">
        <v>17</v>
      </c>
      <c r="C8565" t="s">
        <v>13329</v>
      </c>
      <c r="D8565" s="11" t="s">
        <v>13330</v>
      </c>
      <c r="E8565" t="s">
        <v>123</v>
      </c>
    </row>
    <row r="8566" spans="1:5">
      <c r="A8566" s="11">
        <v>967</v>
      </c>
      <c r="B8566" s="11">
        <v>125</v>
      </c>
      <c r="C8566" t="s">
        <v>7193</v>
      </c>
      <c r="D8566" s="11" t="s">
        <v>3614</v>
      </c>
      <c r="E8566" t="s">
        <v>164</v>
      </c>
    </row>
    <row r="8567" spans="1:5">
      <c r="A8567" s="11">
        <v>814</v>
      </c>
      <c r="B8567" s="11">
        <v>160</v>
      </c>
      <c r="C8567" t="s">
        <v>7194</v>
      </c>
      <c r="D8567" s="11" t="s">
        <v>5447</v>
      </c>
      <c r="E8567" t="s">
        <v>997</v>
      </c>
    </row>
    <row r="8568" spans="1:5">
      <c r="A8568" s="11">
        <v>2318</v>
      </c>
      <c r="B8568" s="11">
        <v>9</v>
      </c>
      <c r="C8568" t="s">
        <v>13331</v>
      </c>
      <c r="D8568" s="11" t="s">
        <v>12660</v>
      </c>
      <c r="E8568" t="s">
        <v>790</v>
      </c>
    </row>
    <row r="8569" spans="1:5">
      <c r="A8569" s="11">
        <v>2954</v>
      </c>
      <c r="B8569" s="11">
        <v>0</v>
      </c>
      <c r="C8569" t="s">
        <v>13332</v>
      </c>
      <c r="D8569" s="11" t="s">
        <v>13333</v>
      </c>
      <c r="E8569" t="s">
        <v>790</v>
      </c>
    </row>
    <row r="8570" spans="1:5">
      <c r="A8570" s="11">
        <v>2954</v>
      </c>
      <c r="B8570" s="11">
        <v>0</v>
      </c>
      <c r="C8570" t="s">
        <v>9418</v>
      </c>
      <c r="D8570" s="11" t="s">
        <v>4839</v>
      </c>
      <c r="E8570" t="s">
        <v>814</v>
      </c>
    </row>
    <row r="8571" spans="1:5">
      <c r="A8571" s="11">
        <v>256</v>
      </c>
      <c r="B8571" s="11">
        <v>505</v>
      </c>
      <c r="C8571" t="s">
        <v>58</v>
      </c>
      <c r="D8571" s="11" t="s">
        <v>33</v>
      </c>
      <c r="E8571" t="s">
        <v>757</v>
      </c>
    </row>
    <row r="8572" spans="1:5">
      <c r="A8572" s="11">
        <v>603</v>
      </c>
      <c r="B8572" s="11">
        <v>236</v>
      </c>
      <c r="C8572" t="s">
        <v>7195</v>
      </c>
      <c r="D8572" s="11" t="s">
        <v>7196</v>
      </c>
      <c r="E8572" t="s">
        <v>124</v>
      </c>
    </row>
    <row r="8573" spans="1:5">
      <c r="A8573" s="11">
        <v>2613</v>
      </c>
      <c r="B8573" s="11">
        <v>4</v>
      </c>
      <c r="C8573" t="s">
        <v>7197</v>
      </c>
      <c r="D8573" s="11" t="s">
        <v>7198</v>
      </c>
      <c r="E8573" t="s">
        <v>124</v>
      </c>
    </row>
    <row r="8574" spans="1:5">
      <c r="A8574" s="11">
        <v>1894</v>
      </c>
      <c r="B8574" s="11">
        <v>27</v>
      </c>
      <c r="C8574" t="s">
        <v>9419</v>
      </c>
      <c r="D8574" s="11" t="s">
        <v>9420</v>
      </c>
      <c r="E8574" t="s">
        <v>1023</v>
      </c>
    </row>
    <row r="8575" spans="1:5">
      <c r="A8575" s="11">
        <v>598</v>
      </c>
      <c r="B8575" s="11">
        <v>237</v>
      </c>
      <c r="C8575" t="s">
        <v>7200</v>
      </c>
      <c r="D8575" s="11" t="s">
        <v>4039</v>
      </c>
      <c r="E8575" t="s">
        <v>142</v>
      </c>
    </row>
    <row r="8576" spans="1:5">
      <c r="A8576" s="11">
        <v>1558</v>
      </c>
      <c r="B8576" s="11">
        <v>52</v>
      </c>
      <c r="C8576" t="s">
        <v>9421</v>
      </c>
      <c r="D8576" s="11" t="s">
        <v>3928</v>
      </c>
      <c r="E8576" t="s">
        <v>769</v>
      </c>
    </row>
    <row r="8577" spans="1:5">
      <c r="A8577" s="11">
        <v>2954</v>
      </c>
      <c r="B8577" s="11">
        <v>0</v>
      </c>
      <c r="C8577" t="s">
        <v>13334</v>
      </c>
      <c r="D8577" s="11" t="s">
        <v>9027</v>
      </c>
      <c r="E8577" t="s">
        <v>6595</v>
      </c>
    </row>
    <row r="8578" spans="1:5">
      <c r="A8578" s="11">
        <v>2472</v>
      </c>
      <c r="B8578" s="11">
        <v>6</v>
      </c>
      <c r="C8578" t="s">
        <v>13335</v>
      </c>
      <c r="D8578" s="11" t="s">
        <v>13336</v>
      </c>
      <c r="E8578" t="s">
        <v>740</v>
      </c>
    </row>
    <row r="8579" spans="1:5">
      <c r="A8579" s="11">
        <v>1814</v>
      </c>
      <c r="B8579" s="11">
        <v>32</v>
      </c>
      <c r="C8579" t="s">
        <v>7201</v>
      </c>
      <c r="D8579" s="11" t="s">
        <v>3219</v>
      </c>
      <c r="E8579" t="s">
        <v>124</v>
      </c>
    </row>
    <row r="8580" spans="1:5">
      <c r="A8580" s="11">
        <v>1510</v>
      </c>
      <c r="B8580" s="11">
        <v>56</v>
      </c>
      <c r="C8580" t="s">
        <v>7202</v>
      </c>
      <c r="D8580" s="11" t="s">
        <v>4629</v>
      </c>
      <c r="E8580" t="s">
        <v>124</v>
      </c>
    </row>
    <row r="8581" spans="1:5">
      <c r="A8581" s="11">
        <v>2318</v>
      </c>
      <c r="B8581" s="11">
        <v>9</v>
      </c>
      <c r="C8581" t="s">
        <v>9422</v>
      </c>
      <c r="D8581" s="11" t="s">
        <v>4277</v>
      </c>
      <c r="E8581" t="s">
        <v>1002</v>
      </c>
    </row>
    <row r="8582" spans="1:5">
      <c r="A8582" s="11">
        <v>1480</v>
      </c>
      <c r="B8582" s="11">
        <v>59</v>
      </c>
      <c r="C8582" t="s">
        <v>1975</v>
      </c>
      <c r="D8582" s="11" t="s">
        <v>1579</v>
      </c>
      <c r="E8582" t="s">
        <v>745</v>
      </c>
    </row>
    <row r="8583" spans="1:5">
      <c r="A8583" s="11">
        <v>693</v>
      </c>
      <c r="B8583" s="11">
        <v>202</v>
      </c>
      <c r="C8583" t="s">
        <v>7203</v>
      </c>
      <c r="D8583" s="11" t="s">
        <v>3115</v>
      </c>
      <c r="E8583" t="s">
        <v>814</v>
      </c>
    </row>
    <row r="8584" spans="1:5">
      <c r="A8584" s="11">
        <v>2472</v>
      </c>
      <c r="B8584" s="11">
        <v>6</v>
      </c>
      <c r="C8584" t="s">
        <v>13337</v>
      </c>
      <c r="D8584" s="11" t="s">
        <v>12270</v>
      </c>
      <c r="E8584" t="s">
        <v>805</v>
      </c>
    </row>
    <row r="8585" spans="1:5">
      <c r="A8585" s="11">
        <v>2028</v>
      </c>
      <c r="B8585" s="11">
        <v>20</v>
      </c>
      <c r="C8585" t="s">
        <v>9423</v>
      </c>
      <c r="D8585" s="11" t="s">
        <v>5595</v>
      </c>
      <c r="E8585" t="s">
        <v>8</v>
      </c>
    </row>
    <row r="8586" spans="1:5">
      <c r="A8586" s="11">
        <v>2753</v>
      </c>
      <c r="B8586" s="11">
        <v>2</v>
      </c>
      <c r="C8586" t="s">
        <v>7204</v>
      </c>
      <c r="D8586" s="11" t="s">
        <v>6591</v>
      </c>
      <c r="E8586" t="s">
        <v>805</v>
      </c>
    </row>
    <row r="8587" spans="1:5">
      <c r="A8587" s="11">
        <v>1846</v>
      </c>
      <c r="B8587" s="11">
        <v>30</v>
      </c>
      <c r="C8587" t="s">
        <v>7205</v>
      </c>
      <c r="D8587" s="11" t="s">
        <v>829</v>
      </c>
      <c r="E8587" t="s">
        <v>997</v>
      </c>
    </row>
    <row r="8588" spans="1:5">
      <c r="A8588" s="11">
        <v>603</v>
      </c>
      <c r="B8588" s="11">
        <v>236</v>
      </c>
      <c r="C8588" t="s">
        <v>7206</v>
      </c>
      <c r="D8588" s="11" t="s">
        <v>5589</v>
      </c>
      <c r="E8588" t="s">
        <v>122</v>
      </c>
    </row>
    <row r="8589" spans="1:5">
      <c r="A8589" s="11">
        <v>2954</v>
      </c>
      <c r="B8589" s="11">
        <v>0</v>
      </c>
      <c r="C8589" t="s">
        <v>7207</v>
      </c>
      <c r="D8589" s="11" t="s">
        <v>13338</v>
      </c>
      <c r="E8589" t="s">
        <v>996</v>
      </c>
    </row>
    <row r="8590" spans="1:5">
      <c r="A8590" s="11">
        <v>2954</v>
      </c>
      <c r="B8590" s="11">
        <v>0</v>
      </c>
      <c r="C8590" t="s">
        <v>13339</v>
      </c>
      <c r="D8590" s="11" t="s">
        <v>10537</v>
      </c>
      <c r="E8590" t="s">
        <v>130</v>
      </c>
    </row>
    <row r="8591" spans="1:5">
      <c r="A8591" s="11">
        <v>935</v>
      </c>
      <c r="B8591" s="11">
        <v>131</v>
      </c>
      <c r="C8591" t="s">
        <v>7208</v>
      </c>
      <c r="D8591" s="11" t="s">
        <v>7209</v>
      </c>
      <c r="E8591" t="s">
        <v>122</v>
      </c>
    </row>
    <row r="8592" spans="1:5">
      <c r="A8592" s="11">
        <v>1589</v>
      </c>
      <c r="B8592" s="11">
        <v>49</v>
      </c>
      <c r="C8592" t="s">
        <v>7210</v>
      </c>
      <c r="D8592" s="11" t="s">
        <v>2429</v>
      </c>
      <c r="E8592" t="s">
        <v>1046</v>
      </c>
    </row>
    <row r="8593" spans="1:5">
      <c r="A8593" s="11">
        <v>1470</v>
      </c>
      <c r="B8593" s="11">
        <v>60</v>
      </c>
      <c r="C8593" t="s">
        <v>9424</v>
      </c>
      <c r="D8593" s="11" t="s">
        <v>9425</v>
      </c>
      <c r="E8593" t="s">
        <v>152</v>
      </c>
    </row>
    <row r="8594" spans="1:5">
      <c r="A8594" s="11">
        <v>1231</v>
      </c>
      <c r="B8594" s="11">
        <v>84</v>
      </c>
      <c r="C8594" t="s">
        <v>13340</v>
      </c>
      <c r="D8594" s="11" t="s">
        <v>11046</v>
      </c>
      <c r="E8594" t="s">
        <v>851</v>
      </c>
    </row>
    <row r="8595" spans="1:5">
      <c r="A8595" s="11">
        <v>456</v>
      </c>
      <c r="B8595" s="11">
        <v>313</v>
      </c>
      <c r="C8595" t="s">
        <v>7211</v>
      </c>
      <c r="D8595" s="11" t="s">
        <v>2787</v>
      </c>
      <c r="E8595" t="s">
        <v>143</v>
      </c>
    </row>
    <row r="8596" spans="1:5">
      <c r="A8596" s="11">
        <v>2289</v>
      </c>
      <c r="B8596" s="11">
        <v>10</v>
      </c>
      <c r="C8596" t="s">
        <v>7212</v>
      </c>
      <c r="D8596" s="11" t="s">
        <v>3432</v>
      </c>
      <c r="E8596" t="s">
        <v>762</v>
      </c>
    </row>
    <row r="8597" spans="1:5">
      <c r="A8597" s="11">
        <v>437</v>
      </c>
      <c r="B8597" s="11">
        <v>323</v>
      </c>
      <c r="C8597" t="s">
        <v>7213</v>
      </c>
      <c r="D8597" s="11" t="s">
        <v>174</v>
      </c>
      <c r="E8597" t="s">
        <v>744</v>
      </c>
    </row>
    <row r="8598" spans="1:5">
      <c r="A8598" s="11">
        <v>1699</v>
      </c>
      <c r="B8598" s="11">
        <v>41</v>
      </c>
      <c r="C8598" t="s">
        <v>9426</v>
      </c>
      <c r="D8598" s="11" t="s">
        <v>9427</v>
      </c>
      <c r="E8598" t="s">
        <v>190</v>
      </c>
    </row>
    <row r="8599" spans="1:5">
      <c r="A8599" s="11">
        <v>1070</v>
      </c>
      <c r="B8599" s="11">
        <v>107</v>
      </c>
      <c r="C8599" t="s">
        <v>13341</v>
      </c>
      <c r="D8599" s="11" t="s">
        <v>13342</v>
      </c>
      <c r="E8599" t="s">
        <v>1002</v>
      </c>
    </row>
    <row r="8600" spans="1:5">
      <c r="A8600" s="11">
        <v>2954</v>
      </c>
      <c r="B8600" s="11">
        <v>0</v>
      </c>
      <c r="C8600" t="s">
        <v>13343</v>
      </c>
      <c r="D8600" s="11" t="s">
        <v>10236</v>
      </c>
      <c r="E8600" t="s">
        <v>906</v>
      </c>
    </row>
    <row r="8601" spans="1:5">
      <c r="A8601" s="11">
        <v>2262</v>
      </c>
      <c r="B8601" s="11">
        <v>11</v>
      </c>
      <c r="C8601" t="s">
        <v>9428</v>
      </c>
      <c r="D8601" s="11" t="s">
        <v>6050</v>
      </c>
      <c r="E8601" t="s">
        <v>906</v>
      </c>
    </row>
    <row r="8602" spans="1:5">
      <c r="A8602" s="11">
        <v>2954</v>
      </c>
      <c r="B8602" s="11">
        <v>0</v>
      </c>
      <c r="C8602" t="s">
        <v>13344</v>
      </c>
      <c r="D8602" s="11" t="s">
        <v>4195</v>
      </c>
      <c r="E8602" t="s">
        <v>190</v>
      </c>
    </row>
    <row r="8603" spans="1:5">
      <c r="A8603" s="11">
        <v>2094</v>
      </c>
      <c r="B8603" s="11">
        <v>17</v>
      </c>
      <c r="C8603" t="s">
        <v>7214</v>
      </c>
      <c r="D8603" s="11" t="s">
        <v>2852</v>
      </c>
      <c r="E8603" t="s">
        <v>751</v>
      </c>
    </row>
    <row r="8604" spans="1:5">
      <c r="A8604" s="11">
        <v>2472</v>
      </c>
      <c r="B8604" s="11">
        <v>6</v>
      </c>
      <c r="C8604" t="s">
        <v>7215</v>
      </c>
      <c r="D8604" s="11" t="s">
        <v>4300</v>
      </c>
      <c r="E8604" t="s">
        <v>1115</v>
      </c>
    </row>
    <row r="8605" spans="1:5">
      <c r="A8605" s="11">
        <v>1927</v>
      </c>
      <c r="B8605" s="11">
        <v>25</v>
      </c>
      <c r="C8605" t="s">
        <v>13345</v>
      </c>
      <c r="D8605" s="11" t="s">
        <v>5631</v>
      </c>
      <c r="E8605" t="s">
        <v>2443</v>
      </c>
    </row>
    <row r="8606" spans="1:5">
      <c r="A8606" s="11">
        <v>2954</v>
      </c>
      <c r="B8606" s="11">
        <v>0</v>
      </c>
      <c r="C8606" t="s">
        <v>9429</v>
      </c>
      <c r="D8606" s="11" t="s">
        <v>2351</v>
      </c>
      <c r="E8606" t="s">
        <v>130</v>
      </c>
    </row>
    <row r="8607" spans="1:5">
      <c r="A8607" s="11">
        <v>39</v>
      </c>
      <c r="B8607" s="11">
        <v>1539</v>
      </c>
      <c r="C8607" t="s">
        <v>714</v>
      </c>
      <c r="D8607" s="11" t="s">
        <v>687</v>
      </c>
      <c r="E8607" t="s">
        <v>2761</v>
      </c>
    </row>
    <row r="8608" spans="1:5">
      <c r="A8608" s="11">
        <v>2472</v>
      </c>
      <c r="B8608" s="11">
        <v>6</v>
      </c>
      <c r="C8608" t="s">
        <v>13346</v>
      </c>
      <c r="D8608" s="11" t="s">
        <v>9232</v>
      </c>
      <c r="E8608" t="s">
        <v>128</v>
      </c>
    </row>
    <row r="8609" spans="1:5">
      <c r="A8609" s="11">
        <v>2028</v>
      </c>
      <c r="B8609" s="11">
        <v>20</v>
      </c>
      <c r="C8609" t="s">
        <v>9430</v>
      </c>
      <c r="D8609" s="11" t="s">
        <v>7480</v>
      </c>
      <c r="E8609" t="s">
        <v>740</v>
      </c>
    </row>
    <row r="8610" spans="1:5">
      <c r="A8610" s="11">
        <v>2028</v>
      </c>
      <c r="B8610" s="11">
        <v>20</v>
      </c>
      <c r="C8610" t="s">
        <v>9431</v>
      </c>
      <c r="D8610" s="11" t="s">
        <v>5578</v>
      </c>
      <c r="E8610" t="s">
        <v>224</v>
      </c>
    </row>
    <row r="8611" spans="1:5">
      <c r="A8611" s="11">
        <v>2954</v>
      </c>
      <c r="B8611" s="11">
        <v>0</v>
      </c>
      <c r="C8611" t="s">
        <v>13347</v>
      </c>
      <c r="D8611" s="11" t="s">
        <v>13082</v>
      </c>
      <c r="E8611" t="s">
        <v>1079</v>
      </c>
    </row>
    <row r="8612" spans="1:5">
      <c r="A8612" s="11">
        <v>1126</v>
      </c>
      <c r="B8612" s="11">
        <v>97</v>
      </c>
      <c r="C8612" t="s">
        <v>7216</v>
      </c>
      <c r="D8612" s="11" t="s">
        <v>7217</v>
      </c>
      <c r="E8612" t="s">
        <v>850</v>
      </c>
    </row>
    <row r="8613" spans="1:5">
      <c r="A8613" s="11">
        <v>1296</v>
      </c>
      <c r="B8613" s="11">
        <v>77</v>
      </c>
      <c r="C8613" t="s">
        <v>7218</v>
      </c>
      <c r="D8613" s="11" t="s">
        <v>4499</v>
      </c>
      <c r="E8613" t="s">
        <v>772</v>
      </c>
    </row>
    <row r="8614" spans="1:5">
      <c r="A8614" s="11">
        <v>199</v>
      </c>
      <c r="B8614" s="11">
        <v>615</v>
      </c>
      <c r="C8614" t="s">
        <v>13348</v>
      </c>
      <c r="D8614" s="11" t="s">
        <v>13349</v>
      </c>
      <c r="E8614" t="s">
        <v>122</v>
      </c>
    </row>
    <row r="8615" spans="1:5">
      <c r="A8615" s="11">
        <v>1542</v>
      </c>
      <c r="B8615" s="11">
        <v>53</v>
      </c>
      <c r="C8615" t="s">
        <v>7219</v>
      </c>
      <c r="D8615" s="11" t="s">
        <v>3180</v>
      </c>
      <c r="E8615" t="s">
        <v>224</v>
      </c>
    </row>
    <row r="8616" spans="1:5">
      <c r="A8616" s="11">
        <v>2685</v>
      </c>
      <c r="B8616" s="11">
        <v>3</v>
      </c>
      <c r="C8616" t="s">
        <v>13350</v>
      </c>
      <c r="D8616" s="11" t="s">
        <v>5240</v>
      </c>
      <c r="E8616" t="s">
        <v>149</v>
      </c>
    </row>
    <row r="8617" spans="1:5">
      <c r="A8617" s="11">
        <v>1523</v>
      </c>
      <c r="B8617" s="11">
        <v>55</v>
      </c>
      <c r="C8617" t="s">
        <v>9432</v>
      </c>
      <c r="D8617" s="11" t="s">
        <v>5344</v>
      </c>
      <c r="E8617" t="s">
        <v>819</v>
      </c>
    </row>
    <row r="8618" spans="1:5">
      <c r="A8618" s="11">
        <v>2954</v>
      </c>
      <c r="B8618" s="11">
        <v>0</v>
      </c>
      <c r="C8618" t="s">
        <v>7220</v>
      </c>
      <c r="D8618" s="11" t="s">
        <v>7221</v>
      </c>
      <c r="E8618" t="s">
        <v>127</v>
      </c>
    </row>
    <row r="8619" spans="1:5">
      <c r="A8619" s="11">
        <v>424</v>
      </c>
      <c r="B8619" s="11">
        <v>330</v>
      </c>
      <c r="C8619" t="s">
        <v>7222</v>
      </c>
      <c r="D8619" s="11" t="s">
        <v>5146</v>
      </c>
      <c r="E8619" t="s">
        <v>740</v>
      </c>
    </row>
    <row r="8620" spans="1:5">
      <c r="A8620" s="11">
        <v>2954</v>
      </c>
      <c r="B8620" s="11">
        <v>0</v>
      </c>
      <c r="C8620" t="s">
        <v>7223</v>
      </c>
      <c r="D8620" s="11" t="s">
        <v>4137</v>
      </c>
      <c r="E8620" t="s">
        <v>747</v>
      </c>
    </row>
    <row r="8621" spans="1:5">
      <c r="A8621" s="11">
        <v>2753</v>
      </c>
      <c r="B8621" s="11">
        <v>2</v>
      </c>
      <c r="C8621" t="s">
        <v>13351</v>
      </c>
      <c r="D8621" s="11" t="s">
        <v>2064</v>
      </c>
      <c r="E8621" t="s">
        <v>142</v>
      </c>
    </row>
    <row r="8622" spans="1:5">
      <c r="A8622" s="11">
        <v>2954</v>
      </c>
      <c r="B8622" s="11">
        <v>0</v>
      </c>
      <c r="C8622" t="s">
        <v>13352</v>
      </c>
      <c r="D8622" s="11" t="s">
        <v>7527</v>
      </c>
      <c r="E8622" t="s">
        <v>122</v>
      </c>
    </row>
    <row r="8623" spans="1:5">
      <c r="A8623" s="11">
        <v>1666</v>
      </c>
      <c r="B8623" s="11">
        <v>43</v>
      </c>
      <c r="C8623" t="s">
        <v>9433</v>
      </c>
      <c r="D8623" s="11" t="s">
        <v>9434</v>
      </c>
      <c r="E8623" t="s">
        <v>740</v>
      </c>
    </row>
    <row r="8624" spans="1:5">
      <c r="A8624" s="11">
        <v>2373</v>
      </c>
      <c r="B8624" s="11">
        <v>8</v>
      </c>
      <c r="C8624" t="s">
        <v>13353</v>
      </c>
      <c r="D8624" s="11" t="s">
        <v>5246</v>
      </c>
      <c r="E8624" t="s">
        <v>232</v>
      </c>
    </row>
    <row r="8625" spans="1:5">
      <c r="A8625" s="11">
        <v>2613</v>
      </c>
      <c r="B8625" s="11">
        <v>4</v>
      </c>
      <c r="C8625" t="s">
        <v>7224</v>
      </c>
      <c r="D8625" s="11" t="s">
        <v>7225</v>
      </c>
      <c r="E8625" t="s">
        <v>1001</v>
      </c>
    </row>
    <row r="8626" spans="1:5">
      <c r="A8626" s="11">
        <v>2954</v>
      </c>
      <c r="B8626" s="11">
        <v>0</v>
      </c>
      <c r="C8626" t="s">
        <v>7226</v>
      </c>
      <c r="D8626" s="11" t="s">
        <v>7227</v>
      </c>
      <c r="E8626" t="s">
        <v>124</v>
      </c>
    </row>
    <row r="8627" spans="1:5">
      <c r="A8627" s="11">
        <v>1814</v>
      </c>
      <c r="B8627" s="11">
        <v>32</v>
      </c>
      <c r="C8627" t="s">
        <v>9435</v>
      </c>
      <c r="D8627" s="11" t="s">
        <v>8362</v>
      </c>
      <c r="E8627" t="s">
        <v>125</v>
      </c>
    </row>
    <row r="8628" spans="1:5">
      <c r="A8628" s="11">
        <v>2954</v>
      </c>
      <c r="B8628" s="11">
        <v>0</v>
      </c>
      <c r="C8628" t="s">
        <v>9436</v>
      </c>
      <c r="D8628" s="11" t="s">
        <v>9437</v>
      </c>
      <c r="E8628" t="s">
        <v>757</v>
      </c>
    </row>
    <row r="8629" spans="1:5">
      <c r="A8629" s="11">
        <v>2472</v>
      </c>
      <c r="B8629" s="11">
        <v>6</v>
      </c>
      <c r="C8629" t="s">
        <v>13354</v>
      </c>
      <c r="D8629" s="11" t="s">
        <v>5118</v>
      </c>
      <c r="E8629" t="s">
        <v>3982</v>
      </c>
    </row>
    <row r="8630" spans="1:5">
      <c r="A8630" s="11">
        <v>2373</v>
      </c>
      <c r="B8630" s="11">
        <v>8</v>
      </c>
      <c r="C8630" t="s">
        <v>13355</v>
      </c>
      <c r="D8630" s="11" t="s">
        <v>2601</v>
      </c>
      <c r="E8630" t="s">
        <v>2574</v>
      </c>
    </row>
    <row r="8631" spans="1:5">
      <c r="A8631" s="11">
        <v>561</v>
      </c>
      <c r="B8631" s="11">
        <v>252</v>
      </c>
      <c r="C8631" t="s">
        <v>13356</v>
      </c>
      <c r="D8631" s="11" t="s">
        <v>13357</v>
      </c>
      <c r="E8631" t="s">
        <v>6637</v>
      </c>
    </row>
    <row r="8632" spans="1:5">
      <c r="A8632" s="11">
        <v>665</v>
      </c>
      <c r="B8632" s="11">
        <v>214</v>
      </c>
      <c r="C8632" t="s">
        <v>7228</v>
      </c>
      <c r="D8632" s="11" t="s">
        <v>5705</v>
      </c>
      <c r="E8632" t="s">
        <v>130</v>
      </c>
    </row>
    <row r="8633" spans="1:5">
      <c r="A8633" s="11">
        <v>729</v>
      </c>
      <c r="B8633" s="11">
        <v>188</v>
      </c>
      <c r="C8633" t="s">
        <v>7228</v>
      </c>
      <c r="D8633" s="11" t="s">
        <v>1505</v>
      </c>
      <c r="E8633" t="s">
        <v>135</v>
      </c>
    </row>
    <row r="8634" spans="1:5">
      <c r="A8634" s="11">
        <v>2954</v>
      </c>
      <c r="B8634" s="11">
        <v>0</v>
      </c>
      <c r="C8634" t="s">
        <v>13358</v>
      </c>
      <c r="D8634" s="11" t="s">
        <v>2695</v>
      </c>
      <c r="E8634" t="s">
        <v>751</v>
      </c>
    </row>
    <row r="8635" spans="1:5">
      <c r="A8635" s="11">
        <v>1629</v>
      </c>
      <c r="B8635" s="11">
        <v>46</v>
      </c>
      <c r="C8635" t="s">
        <v>7229</v>
      </c>
      <c r="D8635" s="11" t="s">
        <v>7230</v>
      </c>
      <c r="E8635" t="s">
        <v>757</v>
      </c>
    </row>
    <row r="8636" spans="1:5">
      <c r="A8636" s="11">
        <v>771</v>
      </c>
      <c r="B8636" s="11">
        <v>174</v>
      </c>
      <c r="C8636" t="s">
        <v>7231</v>
      </c>
      <c r="D8636" s="11" t="s">
        <v>3243</v>
      </c>
      <c r="E8636" t="s">
        <v>845</v>
      </c>
    </row>
    <row r="8637" spans="1:5">
      <c r="A8637" s="11">
        <v>2954</v>
      </c>
      <c r="B8637" s="11">
        <v>0</v>
      </c>
      <c r="C8637" t="s">
        <v>13359</v>
      </c>
      <c r="D8637" s="11" t="s">
        <v>3985</v>
      </c>
      <c r="E8637" t="s">
        <v>124</v>
      </c>
    </row>
    <row r="8638" spans="1:5">
      <c r="A8638" s="11">
        <v>1629</v>
      </c>
      <c r="B8638" s="11">
        <v>46</v>
      </c>
      <c r="C8638" t="s">
        <v>7232</v>
      </c>
      <c r="D8638" s="11" t="s">
        <v>7233</v>
      </c>
      <c r="E8638" t="s">
        <v>1430</v>
      </c>
    </row>
    <row r="8639" spans="1:5">
      <c r="A8639" s="11">
        <v>83</v>
      </c>
      <c r="B8639" s="11">
        <v>1059</v>
      </c>
      <c r="C8639" t="s">
        <v>1559</v>
      </c>
      <c r="D8639" s="11" t="s">
        <v>1560</v>
      </c>
      <c r="E8639" t="s">
        <v>122</v>
      </c>
    </row>
    <row r="8640" spans="1:5">
      <c r="A8640" s="11">
        <v>2472</v>
      </c>
      <c r="B8640" s="11">
        <v>6</v>
      </c>
      <c r="C8640" t="s">
        <v>13360</v>
      </c>
      <c r="D8640" s="11" t="s">
        <v>11663</v>
      </c>
      <c r="E8640" t="s">
        <v>1242</v>
      </c>
    </row>
    <row r="8641" spans="1:5">
      <c r="A8641" s="11">
        <v>2472</v>
      </c>
      <c r="B8641" s="11">
        <v>6</v>
      </c>
      <c r="C8641" t="s">
        <v>9438</v>
      </c>
      <c r="D8641" s="11" t="s">
        <v>9439</v>
      </c>
      <c r="E8641" t="s">
        <v>124</v>
      </c>
    </row>
    <row r="8642" spans="1:5">
      <c r="A8642" s="11">
        <v>109</v>
      </c>
      <c r="B8642" s="11">
        <v>918</v>
      </c>
      <c r="C8642" t="s">
        <v>13361</v>
      </c>
      <c r="D8642" s="11" t="s">
        <v>13362</v>
      </c>
      <c r="E8642" t="s">
        <v>12053</v>
      </c>
    </row>
    <row r="8643" spans="1:5">
      <c r="A8643" s="11">
        <v>2954</v>
      </c>
      <c r="B8643" s="11">
        <v>0</v>
      </c>
      <c r="C8643" t="s">
        <v>9440</v>
      </c>
      <c r="D8643" s="11" t="s">
        <v>9441</v>
      </c>
      <c r="E8643" t="s">
        <v>124</v>
      </c>
    </row>
    <row r="8644" spans="1:5">
      <c r="A8644" s="11">
        <v>2954</v>
      </c>
      <c r="B8644" s="11">
        <v>0</v>
      </c>
      <c r="C8644" t="s">
        <v>13363</v>
      </c>
      <c r="D8644" s="11" t="s">
        <v>5190</v>
      </c>
      <c r="E8644" t="s">
        <v>997</v>
      </c>
    </row>
    <row r="8645" spans="1:5">
      <c r="A8645" s="11">
        <v>2049</v>
      </c>
      <c r="B8645" s="11">
        <v>19</v>
      </c>
      <c r="C8645" t="s">
        <v>9442</v>
      </c>
      <c r="D8645" s="11" t="s">
        <v>9145</v>
      </c>
      <c r="E8645" t="s">
        <v>769</v>
      </c>
    </row>
    <row r="8646" spans="1:5">
      <c r="A8646" s="11">
        <v>2954</v>
      </c>
      <c r="B8646" s="11">
        <v>0</v>
      </c>
      <c r="C8646" t="s">
        <v>13364</v>
      </c>
      <c r="D8646" s="11" t="s">
        <v>2087</v>
      </c>
      <c r="E8646" t="s">
        <v>992</v>
      </c>
    </row>
    <row r="8647" spans="1:5">
      <c r="A8647" s="11">
        <v>1744</v>
      </c>
      <c r="B8647" s="11">
        <v>37</v>
      </c>
      <c r="C8647" t="s">
        <v>7234</v>
      </c>
      <c r="D8647" s="11" t="s">
        <v>2951</v>
      </c>
      <c r="E8647" t="s">
        <v>1066</v>
      </c>
    </row>
    <row r="8648" spans="1:5">
      <c r="A8648" s="11">
        <v>803</v>
      </c>
      <c r="B8648" s="11">
        <v>163</v>
      </c>
      <c r="C8648" t="s">
        <v>7235</v>
      </c>
      <c r="D8648" s="11" t="s">
        <v>2191</v>
      </c>
      <c r="E8648" t="s">
        <v>139</v>
      </c>
    </row>
    <row r="8649" spans="1:5">
      <c r="A8649" s="11">
        <v>1913</v>
      </c>
      <c r="B8649" s="11">
        <v>26</v>
      </c>
      <c r="C8649" t="s">
        <v>1987</v>
      </c>
      <c r="D8649" s="11" t="s">
        <v>4038</v>
      </c>
      <c r="E8649" t="s">
        <v>128</v>
      </c>
    </row>
    <row r="8650" spans="1:5">
      <c r="A8650" s="11">
        <v>852</v>
      </c>
      <c r="B8650" s="11">
        <v>150</v>
      </c>
      <c r="C8650" t="s">
        <v>7236</v>
      </c>
      <c r="D8650" s="11" t="s">
        <v>4369</v>
      </c>
      <c r="E8650" t="s">
        <v>3016</v>
      </c>
    </row>
    <row r="8651" spans="1:5">
      <c r="A8651" s="11">
        <v>311</v>
      </c>
      <c r="B8651" s="11">
        <v>450</v>
      </c>
      <c r="C8651" t="s">
        <v>7237</v>
      </c>
      <c r="D8651" s="11" t="s">
        <v>2968</v>
      </c>
      <c r="E8651" t="s">
        <v>759</v>
      </c>
    </row>
    <row r="8652" spans="1:5">
      <c r="A8652" s="11">
        <v>2954</v>
      </c>
      <c r="B8652" s="11">
        <v>0</v>
      </c>
      <c r="C8652" t="s">
        <v>13365</v>
      </c>
      <c r="D8652" s="11" t="s">
        <v>10801</v>
      </c>
      <c r="E8652" t="s">
        <v>138</v>
      </c>
    </row>
    <row r="8653" spans="1:5">
      <c r="A8653" s="11">
        <v>2421</v>
      </c>
      <c r="B8653" s="11">
        <v>7</v>
      </c>
      <c r="C8653" t="s">
        <v>7238</v>
      </c>
      <c r="D8653" s="11" t="s">
        <v>7239</v>
      </c>
      <c r="E8653" t="s">
        <v>139</v>
      </c>
    </row>
    <row r="8654" spans="1:5">
      <c r="A8654" s="11">
        <v>1510</v>
      </c>
      <c r="B8654" s="11">
        <v>56</v>
      </c>
      <c r="C8654" t="s">
        <v>7240</v>
      </c>
      <c r="D8654" s="11" t="s">
        <v>4030</v>
      </c>
      <c r="E8654" t="s">
        <v>793</v>
      </c>
    </row>
    <row r="8655" spans="1:5">
      <c r="A8655" s="11">
        <v>15</v>
      </c>
      <c r="B8655" s="11">
        <v>1741</v>
      </c>
      <c r="C8655" t="s">
        <v>7241</v>
      </c>
      <c r="D8655" s="11" t="s">
        <v>1427</v>
      </c>
      <c r="E8655" t="s">
        <v>668</v>
      </c>
    </row>
    <row r="8656" spans="1:5">
      <c r="A8656" s="11">
        <v>2954</v>
      </c>
      <c r="B8656" s="11">
        <v>0</v>
      </c>
      <c r="C8656" t="s">
        <v>13366</v>
      </c>
      <c r="D8656" s="11" t="s">
        <v>2984</v>
      </c>
      <c r="E8656" t="s">
        <v>3797</v>
      </c>
    </row>
    <row r="8657" spans="1:5">
      <c r="A8657" s="11">
        <v>658</v>
      </c>
      <c r="B8657" s="11">
        <v>215</v>
      </c>
      <c r="C8657" t="s">
        <v>7242</v>
      </c>
      <c r="D8657" s="11" t="s">
        <v>2818</v>
      </c>
      <c r="E8657" t="s">
        <v>141</v>
      </c>
    </row>
    <row r="8658" spans="1:5">
      <c r="A8658" s="11">
        <v>1596</v>
      </c>
      <c r="B8658" s="11">
        <v>48</v>
      </c>
      <c r="C8658" t="s">
        <v>9443</v>
      </c>
      <c r="D8658" s="11" t="s">
        <v>2652</v>
      </c>
      <c r="E8658" t="s">
        <v>61</v>
      </c>
    </row>
    <row r="8659" spans="1:5">
      <c r="A8659" s="11">
        <v>1963</v>
      </c>
      <c r="B8659" s="11">
        <v>23</v>
      </c>
      <c r="C8659" t="s">
        <v>13367</v>
      </c>
      <c r="D8659" s="11" t="s">
        <v>13368</v>
      </c>
      <c r="E8659" t="s">
        <v>134</v>
      </c>
    </row>
    <row r="8660" spans="1:5">
      <c r="A8660" s="11">
        <v>2954</v>
      </c>
      <c r="B8660" s="11">
        <v>0</v>
      </c>
      <c r="C8660" t="s">
        <v>13369</v>
      </c>
      <c r="D8660" s="11" t="s">
        <v>7660</v>
      </c>
      <c r="E8660" t="s">
        <v>13300</v>
      </c>
    </row>
    <row r="8661" spans="1:5">
      <c r="A8661" s="11">
        <v>1679</v>
      </c>
      <c r="B8661" s="11">
        <v>42</v>
      </c>
      <c r="C8661" t="s">
        <v>13370</v>
      </c>
      <c r="D8661" s="11" t="s">
        <v>3037</v>
      </c>
      <c r="E8661" t="s">
        <v>1039</v>
      </c>
    </row>
    <row r="8662" spans="1:5">
      <c r="A8662" s="11">
        <v>1423</v>
      </c>
      <c r="B8662" s="11">
        <v>64</v>
      </c>
      <c r="C8662" t="s">
        <v>9444</v>
      </c>
      <c r="D8662" s="11" t="s">
        <v>9445</v>
      </c>
      <c r="E8662" t="s">
        <v>12577</v>
      </c>
    </row>
    <row r="8663" spans="1:5">
      <c r="A8663" s="11">
        <v>1558</v>
      </c>
      <c r="B8663" s="11">
        <v>52</v>
      </c>
      <c r="C8663" t="s">
        <v>7243</v>
      </c>
      <c r="D8663" s="11" t="s">
        <v>3113</v>
      </c>
      <c r="E8663" t="s">
        <v>1276</v>
      </c>
    </row>
    <row r="8664" spans="1:5">
      <c r="A8664" s="11">
        <v>2067</v>
      </c>
      <c r="B8664" s="11">
        <v>18</v>
      </c>
      <c r="C8664" t="s">
        <v>9446</v>
      </c>
      <c r="D8664" s="11" t="s">
        <v>9447</v>
      </c>
      <c r="E8664" t="s">
        <v>1115</v>
      </c>
    </row>
    <row r="8665" spans="1:5">
      <c r="A8665" s="11">
        <v>2856</v>
      </c>
      <c r="B8665" s="11">
        <v>1</v>
      </c>
      <c r="C8665" t="s">
        <v>13371</v>
      </c>
      <c r="D8665" s="11" t="s">
        <v>5621</v>
      </c>
      <c r="E8665" t="s">
        <v>2574</v>
      </c>
    </row>
    <row r="8666" spans="1:5">
      <c r="A8666" s="11">
        <v>756</v>
      </c>
      <c r="B8666" s="11">
        <v>178</v>
      </c>
      <c r="C8666" t="s">
        <v>7244</v>
      </c>
      <c r="D8666" s="142" t="s">
        <v>2869</v>
      </c>
      <c r="E8666" t="s">
        <v>1095</v>
      </c>
    </row>
    <row r="8667" spans="1:5">
      <c r="A8667" s="11">
        <v>1346</v>
      </c>
      <c r="B8667" s="11">
        <v>72</v>
      </c>
      <c r="C8667" t="s">
        <v>7245</v>
      </c>
      <c r="D8667" s="11" t="s">
        <v>2053</v>
      </c>
      <c r="E8667" t="s">
        <v>3828</v>
      </c>
    </row>
    <row r="8668" spans="1:5">
      <c r="A8668" s="11">
        <v>2954</v>
      </c>
      <c r="B8668" s="11">
        <v>0</v>
      </c>
      <c r="C8668" t="s">
        <v>13372</v>
      </c>
      <c r="D8668" s="11" t="s">
        <v>2238</v>
      </c>
      <c r="E8668" t="s">
        <v>1094</v>
      </c>
    </row>
    <row r="8669" spans="1:5">
      <c r="A8669" s="11">
        <v>1327</v>
      </c>
      <c r="B8669" s="11">
        <v>74</v>
      </c>
      <c r="C8669" t="s">
        <v>7246</v>
      </c>
      <c r="D8669" s="11" t="s">
        <v>4666</v>
      </c>
      <c r="E8669" t="s">
        <v>744</v>
      </c>
    </row>
    <row r="8670" spans="1:5">
      <c r="A8670" s="11">
        <v>2954</v>
      </c>
      <c r="B8670" s="11">
        <v>0</v>
      </c>
      <c r="C8670" t="s">
        <v>13373</v>
      </c>
      <c r="D8670" s="11" t="s">
        <v>13374</v>
      </c>
      <c r="E8670" t="s">
        <v>13375</v>
      </c>
    </row>
    <row r="8671" spans="1:5">
      <c r="A8671" s="11">
        <v>1927</v>
      </c>
      <c r="B8671" s="11">
        <v>25</v>
      </c>
      <c r="C8671" t="s">
        <v>9448</v>
      </c>
      <c r="D8671" s="11" t="s">
        <v>3435</v>
      </c>
      <c r="E8671" t="s">
        <v>164</v>
      </c>
    </row>
    <row r="8672" spans="1:5">
      <c r="A8672" s="11">
        <v>2856</v>
      </c>
      <c r="B8672" s="11">
        <v>1</v>
      </c>
      <c r="C8672" t="s">
        <v>13376</v>
      </c>
      <c r="D8672" s="11" t="s">
        <v>2915</v>
      </c>
      <c r="E8672" t="s">
        <v>992</v>
      </c>
    </row>
    <row r="8673" spans="1:5">
      <c r="A8673" s="11">
        <v>2318</v>
      </c>
      <c r="B8673" s="11">
        <v>9</v>
      </c>
      <c r="C8673" t="s">
        <v>13377</v>
      </c>
      <c r="D8673" s="11" t="s">
        <v>3800</v>
      </c>
      <c r="E8673" t="s">
        <v>759</v>
      </c>
    </row>
    <row r="8674" spans="1:5">
      <c r="A8674" s="11">
        <v>2613</v>
      </c>
      <c r="B8674" s="11">
        <v>4</v>
      </c>
      <c r="C8674" t="s">
        <v>13378</v>
      </c>
      <c r="D8674" s="11" t="s">
        <v>6631</v>
      </c>
      <c r="E8674" t="s">
        <v>993</v>
      </c>
    </row>
    <row r="8675" spans="1:5">
      <c r="A8675" s="11">
        <v>1532</v>
      </c>
      <c r="B8675" s="11">
        <v>54</v>
      </c>
      <c r="C8675" t="s">
        <v>13379</v>
      </c>
      <c r="D8675" s="11" t="s">
        <v>5329</v>
      </c>
      <c r="E8675" t="s">
        <v>138</v>
      </c>
    </row>
    <row r="8676" spans="1:5">
      <c r="A8676" s="11">
        <v>2954</v>
      </c>
      <c r="B8676" s="11">
        <v>0</v>
      </c>
      <c r="C8676" t="s">
        <v>13380</v>
      </c>
      <c r="D8676" s="11" t="s">
        <v>6348</v>
      </c>
      <c r="E8676" t="s">
        <v>162</v>
      </c>
    </row>
    <row r="8677" spans="1:5">
      <c r="A8677" s="11">
        <v>389</v>
      </c>
      <c r="B8677" s="11">
        <v>359</v>
      </c>
      <c r="C8677" t="s">
        <v>1561</v>
      </c>
      <c r="D8677" s="11" t="s">
        <v>1562</v>
      </c>
      <c r="E8677" t="s">
        <v>145</v>
      </c>
    </row>
    <row r="8678" spans="1:5">
      <c r="A8678" s="11">
        <v>883</v>
      </c>
      <c r="B8678" s="11">
        <v>141</v>
      </c>
      <c r="C8678" t="s">
        <v>7247</v>
      </c>
      <c r="D8678" s="11" t="s">
        <v>7248</v>
      </c>
      <c r="E8678" t="s">
        <v>993</v>
      </c>
    </row>
    <row r="8679" spans="1:5">
      <c r="A8679" s="11">
        <v>1666</v>
      </c>
      <c r="B8679" s="11">
        <v>43</v>
      </c>
      <c r="C8679" t="s">
        <v>9449</v>
      </c>
      <c r="D8679" s="11" t="s">
        <v>5895</v>
      </c>
      <c r="E8679" t="s">
        <v>142</v>
      </c>
    </row>
    <row r="8680" spans="1:5">
      <c r="A8680" s="11">
        <v>2954</v>
      </c>
      <c r="B8680" s="11">
        <v>0</v>
      </c>
      <c r="C8680" t="s">
        <v>9450</v>
      </c>
      <c r="D8680" s="11" t="s">
        <v>4817</v>
      </c>
      <c r="E8680" t="s">
        <v>1066</v>
      </c>
    </row>
    <row r="8681" spans="1:5">
      <c r="A8681" s="11">
        <v>1679</v>
      </c>
      <c r="B8681" s="11">
        <v>42</v>
      </c>
      <c r="C8681" t="s">
        <v>7249</v>
      </c>
      <c r="D8681" s="11" t="s">
        <v>7250</v>
      </c>
      <c r="E8681" t="s">
        <v>124</v>
      </c>
    </row>
    <row r="8682" spans="1:5">
      <c r="A8682" s="11">
        <v>1963</v>
      </c>
      <c r="B8682" s="11">
        <v>23</v>
      </c>
      <c r="C8682" t="s">
        <v>13381</v>
      </c>
      <c r="D8682" s="11" t="s">
        <v>4257</v>
      </c>
      <c r="E8682" t="s">
        <v>766</v>
      </c>
    </row>
    <row r="8683" spans="1:5">
      <c r="A8683" s="11">
        <v>2954</v>
      </c>
      <c r="B8683" s="11">
        <v>0</v>
      </c>
      <c r="C8683" t="s">
        <v>13382</v>
      </c>
      <c r="D8683" s="11" t="s">
        <v>2419</v>
      </c>
      <c r="E8683" t="s">
        <v>744</v>
      </c>
    </row>
    <row r="8684" spans="1:5">
      <c r="A8684" s="11">
        <v>1894</v>
      </c>
      <c r="B8684" s="11">
        <v>27</v>
      </c>
      <c r="C8684" t="s">
        <v>13383</v>
      </c>
      <c r="D8684" s="11" t="s">
        <v>2069</v>
      </c>
      <c r="E8684" t="s">
        <v>1023</v>
      </c>
    </row>
    <row r="8685" spans="1:5">
      <c r="A8685" s="11">
        <v>1075</v>
      </c>
      <c r="B8685" s="11">
        <v>106</v>
      </c>
      <c r="C8685" t="s">
        <v>13384</v>
      </c>
      <c r="D8685" s="11" t="s">
        <v>3954</v>
      </c>
      <c r="E8685" t="s">
        <v>997</v>
      </c>
    </row>
    <row r="8686" spans="1:5">
      <c r="A8686" s="11">
        <v>367</v>
      </c>
      <c r="B8686" s="11">
        <v>381</v>
      </c>
      <c r="C8686" t="s">
        <v>7251</v>
      </c>
      <c r="D8686" s="11" t="s">
        <v>2785</v>
      </c>
      <c r="E8686" t="s">
        <v>2489</v>
      </c>
    </row>
    <row r="8687" spans="1:5">
      <c r="A8687" s="11">
        <v>2954</v>
      </c>
      <c r="B8687" s="11">
        <v>0</v>
      </c>
      <c r="C8687" t="s">
        <v>13385</v>
      </c>
      <c r="D8687" s="11" t="s">
        <v>4167</v>
      </c>
      <c r="E8687" t="s">
        <v>747</v>
      </c>
    </row>
    <row r="8688" spans="1:5">
      <c r="A8688" s="11">
        <v>2954</v>
      </c>
      <c r="B8688" s="11">
        <v>0</v>
      </c>
      <c r="C8688" t="s">
        <v>13386</v>
      </c>
      <c r="D8688" s="11" t="s">
        <v>7275</v>
      </c>
      <c r="E8688" t="s">
        <v>1276</v>
      </c>
    </row>
    <row r="8689" spans="1:5">
      <c r="A8689" s="11">
        <v>2954</v>
      </c>
      <c r="B8689" s="11">
        <v>0</v>
      </c>
      <c r="C8689" t="s">
        <v>13387</v>
      </c>
      <c r="D8689" s="11" t="s">
        <v>8658</v>
      </c>
      <c r="E8689" t="s">
        <v>1285</v>
      </c>
    </row>
    <row r="8690" spans="1:5">
      <c r="A8690" s="11">
        <v>793</v>
      </c>
      <c r="B8690" s="11">
        <v>165</v>
      </c>
      <c r="C8690" t="s">
        <v>13388</v>
      </c>
      <c r="D8690" s="11" t="s">
        <v>2576</v>
      </c>
      <c r="E8690" t="s">
        <v>740</v>
      </c>
    </row>
    <row r="8691" spans="1:5">
      <c r="A8691" s="11">
        <v>1501</v>
      </c>
      <c r="B8691" s="11">
        <v>57</v>
      </c>
      <c r="C8691" t="s">
        <v>7252</v>
      </c>
      <c r="D8691" s="11" t="s">
        <v>4430</v>
      </c>
      <c r="E8691" t="s">
        <v>766</v>
      </c>
    </row>
    <row r="8692" spans="1:5">
      <c r="A8692" s="11">
        <v>631</v>
      </c>
      <c r="B8692" s="11">
        <v>225</v>
      </c>
      <c r="C8692" t="s">
        <v>7253</v>
      </c>
      <c r="D8692" s="11" t="s">
        <v>2459</v>
      </c>
      <c r="E8692" t="s">
        <v>740</v>
      </c>
    </row>
    <row r="8693" spans="1:5">
      <c r="A8693" s="11">
        <v>842</v>
      </c>
      <c r="B8693" s="11">
        <v>153</v>
      </c>
      <c r="C8693" t="s">
        <v>7254</v>
      </c>
      <c r="D8693" s="11" t="s">
        <v>3745</v>
      </c>
      <c r="E8693" t="s">
        <v>128</v>
      </c>
    </row>
    <row r="8694" spans="1:5">
      <c r="A8694" s="11">
        <v>2954</v>
      </c>
      <c r="B8694" s="11">
        <v>0</v>
      </c>
      <c r="C8694" t="s">
        <v>13389</v>
      </c>
      <c r="D8694" s="11" t="s">
        <v>8559</v>
      </c>
      <c r="E8694" t="s">
        <v>754</v>
      </c>
    </row>
    <row r="8695" spans="1:5">
      <c r="A8695" s="11">
        <v>819</v>
      </c>
      <c r="B8695" s="11">
        <v>159</v>
      </c>
      <c r="C8695" t="s">
        <v>7255</v>
      </c>
      <c r="D8695" s="11" t="s">
        <v>5570</v>
      </c>
      <c r="E8695" t="s">
        <v>758</v>
      </c>
    </row>
    <row r="8696" spans="1:5">
      <c r="A8696" s="11">
        <v>2954</v>
      </c>
      <c r="B8696" s="11">
        <v>0</v>
      </c>
      <c r="C8696" t="s">
        <v>13390</v>
      </c>
      <c r="D8696" s="11" t="s">
        <v>3587</v>
      </c>
      <c r="E8696" t="s">
        <v>1131</v>
      </c>
    </row>
    <row r="8697" spans="1:5">
      <c r="A8697" s="11">
        <v>2954</v>
      </c>
      <c r="B8697" s="11">
        <v>0</v>
      </c>
      <c r="C8697" t="s">
        <v>13391</v>
      </c>
      <c r="D8697" s="11" t="s">
        <v>8478</v>
      </c>
      <c r="E8697" t="s">
        <v>1134</v>
      </c>
    </row>
    <row r="8698" spans="1:5">
      <c r="A8698" s="11">
        <v>1963</v>
      </c>
      <c r="B8698" s="11">
        <v>23</v>
      </c>
      <c r="C8698" t="s">
        <v>13392</v>
      </c>
      <c r="D8698" s="11" t="s">
        <v>6702</v>
      </c>
      <c r="E8698" t="s">
        <v>741</v>
      </c>
    </row>
    <row r="8699" spans="1:5">
      <c r="A8699" s="11">
        <v>27</v>
      </c>
      <c r="B8699" s="11">
        <v>1669</v>
      </c>
      <c r="C8699" t="s">
        <v>715</v>
      </c>
      <c r="D8699" s="11" t="s">
        <v>695</v>
      </c>
      <c r="E8699" t="s">
        <v>130</v>
      </c>
    </row>
    <row r="8700" spans="1:5">
      <c r="A8700" s="11">
        <v>1894</v>
      </c>
      <c r="B8700" s="11">
        <v>27</v>
      </c>
      <c r="C8700" t="s">
        <v>9451</v>
      </c>
      <c r="D8700" s="11" t="s">
        <v>3628</v>
      </c>
      <c r="E8700" t="s">
        <v>851</v>
      </c>
    </row>
    <row r="8701" spans="1:5">
      <c r="A8701" s="11">
        <v>1231</v>
      </c>
      <c r="B8701" s="11">
        <v>84</v>
      </c>
      <c r="C8701" t="s">
        <v>9452</v>
      </c>
      <c r="D8701" s="11" t="s">
        <v>3456</v>
      </c>
      <c r="E8701" t="s">
        <v>823</v>
      </c>
    </row>
    <row r="8702" spans="1:5">
      <c r="A8702" s="11">
        <v>451</v>
      </c>
      <c r="B8702" s="11">
        <v>315</v>
      </c>
      <c r="C8702" t="s">
        <v>7257</v>
      </c>
      <c r="D8702" s="11" t="s">
        <v>4411</v>
      </c>
      <c r="E8702" t="s">
        <v>124</v>
      </c>
    </row>
    <row r="8703" spans="1:5">
      <c r="A8703" s="11">
        <v>2954</v>
      </c>
      <c r="B8703" s="11">
        <v>0</v>
      </c>
      <c r="C8703" t="s">
        <v>9453</v>
      </c>
      <c r="D8703" s="11" t="s">
        <v>9454</v>
      </c>
      <c r="E8703" t="s">
        <v>407</v>
      </c>
    </row>
    <row r="8704" spans="1:5">
      <c r="A8704" s="11">
        <v>1005</v>
      </c>
      <c r="B8704" s="11">
        <v>117</v>
      </c>
      <c r="C8704" t="s">
        <v>7258</v>
      </c>
      <c r="D8704" s="11" t="s">
        <v>4882</v>
      </c>
      <c r="E8704" t="s">
        <v>162</v>
      </c>
    </row>
    <row r="8705" spans="1:5">
      <c r="A8705" s="11">
        <v>2856</v>
      </c>
      <c r="B8705" s="11">
        <v>1</v>
      </c>
      <c r="C8705" t="s">
        <v>13393</v>
      </c>
      <c r="D8705" s="11" t="s">
        <v>4252</v>
      </c>
      <c r="E8705" t="s">
        <v>139</v>
      </c>
    </row>
    <row r="8706" spans="1:5">
      <c r="A8706" s="11">
        <v>35</v>
      </c>
      <c r="B8706" s="11">
        <v>1579</v>
      </c>
      <c r="C8706" t="s">
        <v>59</v>
      </c>
      <c r="D8706" s="11" t="s">
        <v>60</v>
      </c>
      <c r="E8706" t="s">
        <v>814</v>
      </c>
    </row>
    <row r="8707" spans="1:5">
      <c r="A8707" s="11">
        <v>2753</v>
      </c>
      <c r="B8707" s="11">
        <v>2</v>
      </c>
      <c r="C8707" t="s">
        <v>13394</v>
      </c>
      <c r="D8707" s="11" t="s">
        <v>12783</v>
      </c>
      <c r="E8707" t="s">
        <v>271</v>
      </c>
    </row>
    <row r="8708" spans="1:5">
      <c r="A8708" s="11">
        <v>625</v>
      </c>
      <c r="B8708" s="11">
        <v>227</v>
      </c>
      <c r="C8708" t="s">
        <v>7259</v>
      </c>
      <c r="D8708" s="11" t="s">
        <v>3428</v>
      </c>
      <c r="E8708" t="s">
        <v>449</v>
      </c>
    </row>
    <row r="8709" spans="1:5">
      <c r="A8709" s="11">
        <v>1053</v>
      </c>
      <c r="B8709" s="11">
        <v>109</v>
      </c>
      <c r="C8709" t="s">
        <v>7260</v>
      </c>
      <c r="D8709" s="11" t="s">
        <v>5307</v>
      </c>
      <c r="E8709" t="s">
        <v>135</v>
      </c>
    </row>
    <row r="8710" spans="1:5">
      <c r="A8710" s="11">
        <v>2954</v>
      </c>
      <c r="B8710" s="11">
        <v>0</v>
      </c>
      <c r="C8710" t="s">
        <v>9455</v>
      </c>
      <c r="D8710" s="11" t="s">
        <v>8222</v>
      </c>
      <c r="E8710" t="s">
        <v>128</v>
      </c>
    </row>
    <row r="8711" spans="1:5">
      <c r="A8711" s="11">
        <v>1610</v>
      </c>
      <c r="B8711" s="11">
        <v>47</v>
      </c>
      <c r="C8711" t="s">
        <v>9456</v>
      </c>
      <c r="D8711" s="11" t="s">
        <v>7362</v>
      </c>
      <c r="E8711" t="s">
        <v>130</v>
      </c>
    </row>
    <row r="8712" spans="1:5">
      <c r="A8712" s="11">
        <v>2172</v>
      </c>
      <c r="B8712" s="11">
        <v>14</v>
      </c>
      <c r="C8712" t="s">
        <v>9457</v>
      </c>
      <c r="D8712" s="11" t="s">
        <v>7320</v>
      </c>
      <c r="E8712" t="s">
        <v>740</v>
      </c>
    </row>
    <row r="8713" spans="1:5">
      <c r="A8713" s="11">
        <v>2954</v>
      </c>
      <c r="B8713" s="11">
        <v>0</v>
      </c>
      <c r="C8713" t="s">
        <v>7261</v>
      </c>
      <c r="D8713" s="11" t="s">
        <v>2265</v>
      </c>
      <c r="E8713" t="s">
        <v>769</v>
      </c>
    </row>
    <row r="8714" spans="1:5">
      <c r="A8714" s="11">
        <v>171</v>
      </c>
      <c r="B8714" s="11">
        <v>676</v>
      </c>
      <c r="C8714" t="s">
        <v>13395</v>
      </c>
      <c r="D8714" s="11" t="s">
        <v>13396</v>
      </c>
      <c r="E8714" t="s">
        <v>123</v>
      </c>
    </row>
    <row r="8715" spans="1:5">
      <c r="A8715" s="11">
        <v>1061</v>
      </c>
      <c r="B8715" s="11">
        <v>108</v>
      </c>
      <c r="C8715" t="s">
        <v>7262</v>
      </c>
      <c r="D8715" s="11" t="s">
        <v>7263</v>
      </c>
      <c r="E8715" t="s">
        <v>1001</v>
      </c>
    </row>
    <row r="8716" spans="1:5">
      <c r="A8716" s="11">
        <v>2954</v>
      </c>
      <c r="B8716" s="11">
        <v>0</v>
      </c>
      <c r="C8716" t="s">
        <v>9458</v>
      </c>
      <c r="D8716" s="11" t="s">
        <v>7362</v>
      </c>
      <c r="E8716" t="s">
        <v>130</v>
      </c>
    </row>
    <row r="8717" spans="1:5">
      <c r="A8717" s="11">
        <v>1981</v>
      </c>
      <c r="B8717" s="11">
        <v>22</v>
      </c>
      <c r="C8717" t="s">
        <v>9459</v>
      </c>
      <c r="D8717" s="11" t="s">
        <v>5534</v>
      </c>
      <c r="E8717" t="s">
        <v>204</v>
      </c>
    </row>
    <row r="8718" spans="1:5">
      <c r="A8718" s="11">
        <v>2373</v>
      </c>
      <c r="B8718" s="11">
        <v>8</v>
      </c>
      <c r="C8718" t="s">
        <v>9460</v>
      </c>
      <c r="D8718" s="11" t="s">
        <v>9461</v>
      </c>
      <c r="E8718" t="s">
        <v>123</v>
      </c>
    </row>
    <row r="8719" spans="1:5">
      <c r="A8719" s="11">
        <v>40</v>
      </c>
      <c r="B8719" s="11">
        <v>1535</v>
      </c>
      <c r="C8719" t="s">
        <v>716</v>
      </c>
      <c r="D8719" s="11" t="s">
        <v>692</v>
      </c>
      <c r="E8719" t="s">
        <v>742</v>
      </c>
    </row>
    <row r="8720" spans="1:5">
      <c r="A8720" s="11">
        <v>437</v>
      </c>
      <c r="B8720" s="11">
        <v>323</v>
      </c>
      <c r="C8720" t="s">
        <v>7264</v>
      </c>
      <c r="D8720" s="11" t="s">
        <v>1367</v>
      </c>
      <c r="E8720" t="s">
        <v>1131</v>
      </c>
    </row>
    <row r="8721" spans="1:5">
      <c r="A8721" s="11">
        <v>2954</v>
      </c>
      <c r="B8721" s="11">
        <v>0</v>
      </c>
      <c r="C8721" t="s">
        <v>13397</v>
      </c>
      <c r="D8721" s="11" t="s">
        <v>8456</v>
      </c>
      <c r="E8721" t="s">
        <v>751</v>
      </c>
    </row>
    <row r="8722" spans="1:5">
      <c r="A8722" s="11">
        <v>2954</v>
      </c>
      <c r="B8722" s="11">
        <v>0</v>
      </c>
      <c r="C8722" t="s">
        <v>13398</v>
      </c>
      <c r="D8722" s="11" t="s">
        <v>7987</v>
      </c>
      <c r="E8722" t="s">
        <v>613</v>
      </c>
    </row>
    <row r="8723" spans="1:5">
      <c r="A8723" s="11">
        <v>437</v>
      </c>
      <c r="B8723" s="11">
        <v>323</v>
      </c>
      <c r="C8723" t="s">
        <v>7265</v>
      </c>
      <c r="D8723" s="11" t="s">
        <v>6159</v>
      </c>
      <c r="E8723" t="s">
        <v>128</v>
      </c>
    </row>
    <row r="8724" spans="1:5">
      <c r="A8724" s="11">
        <v>2000</v>
      </c>
      <c r="B8724" s="11">
        <v>21</v>
      </c>
      <c r="C8724" t="s">
        <v>13399</v>
      </c>
      <c r="D8724" s="11" t="s">
        <v>2844</v>
      </c>
      <c r="E8724" t="s">
        <v>1646</v>
      </c>
    </row>
    <row r="8725" spans="1:5">
      <c r="A8725" s="11">
        <v>1666</v>
      </c>
      <c r="B8725" s="11">
        <v>43</v>
      </c>
      <c r="C8725" t="s">
        <v>7266</v>
      </c>
      <c r="D8725" s="11" t="s">
        <v>3371</v>
      </c>
      <c r="E8725" t="s">
        <v>1441</v>
      </c>
    </row>
    <row r="8726" spans="1:5">
      <c r="A8726" s="11">
        <v>1787</v>
      </c>
      <c r="B8726" s="11">
        <v>33</v>
      </c>
      <c r="C8726" t="s">
        <v>13400</v>
      </c>
      <c r="D8726" s="11" t="s">
        <v>12251</v>
      </c>
      <c r="E8726" t="s">
        <v>130</v>
      </c>
    </row>
    <row r="8727" spans="1:5">
      <c r="A8727" s="11">
        <v>1231</v>
      </c>
      <c r="B8727" s="11">
        <v>84</v>
      </c>
      <c r="C8727" t="s">
        <v>7267</v>
      </c>
      <c r="D8727" s="11" t="s">
        <v>4971</v>
      </c>
      <c r="E8727" t="s">
        <v>164</v>
      </c>
    </row>
    <row r="8728" spans="1:5">
      <c r="A8728" s="11">
        <v>2536</v>
      </c>
      <c r="B8728" s="11">
        <v>5</v>
      </c>
      <c r="C8728" t="s">
        <v>13401</v>
      </c>
      <c r="D8728" s="11" t="s">
        <v>4053</v>
      </c>
      <c r="E8728" t="s">
        <v>128</v>
      </c>
    </row>
    <row r="8729" spans="1:5">
      <c r="A8729" s="11">
        <v>2954</v>
      </c>
      <c r="B8729" s="11">
        <v>0</v>
      </c>
      <c r="C8729" t="s">
        <v>13402</v>
      </c>
      <c r="D8729" s="11" t="s">
        <v>2275</v>
      </c>
      <c r="E8729" t="s">
        <v>3477</v>
      </c>
    </row>
    <row r="8730" spans="1:5">
      <c r="A8730" s="11">
        <v>653</v>
      </c>
      <c r="B8730" s="11">
        <v>216</v>
      </c>
      <c r="C8730" t="s">
        <v>7268</v>
      </c>
      <c r="D8730" s="11" t="s">
        <v>1848</v>
      </c>
      <c r="E8730" t="s">
        <v>190</v>
      </c>
    </row>
    <row r="8731" spans="1:5">
      <c r="A8731" s="11">
        <v>1913</v>
      </c>
      <c r="B8731" s="11">
        <v>26</v>
      </c>
      <c r="C8731" t="s">
        <v>7269</v>
      </c>
      <c r="D8731" s="11" t="s">
        <v>7270</v>
      </c>
      <c r="E8731" t="s">
        <v>238</v>
      </c>
    </row>
    <row r="8732" spans="1:5">
      <c r="A8732" s="11">
        <v>261</v>
      </c>
      <c r="B8732" s="11">
        <v>501</v>
      </c>
      <c r="C8732" t="s">
        <v>7271</v>
      </c>
      <c r="D8732" s="11" t="s">
        <v>2401</v>
      </c>
      <c r="E8732" t="s">
        <v>1002</v>
      </c>
    </row>
    <row r="8733" spans="1:5">
      <c r="A8733" s="11">
        <v>491</v>
      </c>
      <c r="B8733" s="11">
        <v>290</v>
      </c>
      <c r="C8733" t="s">
        <v>7272</v>
      </c>
      <c r="D8733" s="11" t="s">
        <v>3575</v>
      </c>
      <c r="E8733" t="s">
        <v>1263</v>
      </c>
    </row>
    <row r="8734" spans="1:5">
      <c r="A8734" s="11">
        <v>320</v>
      </c>
      <c r="B8734" s="11">
        <v>439</v>
      </c>
      <c r="C8734" t="s">
        <v>7273</v>
      </c>
      <c r="D8734" s="11" t="s">
        <v>5801</v>
      </c>
      <c r="E8734" t="s">
        <v>122</v>
      </c>
    </row>
    <row r="8735" spans="1:5">
      <c r="A8735" s="11">
        <v>1365</v>
      </c>
      <c r="B8735" s="11">
        <v>71</v>
      </c>
      <c r="C8735" t="s">
        <v>13403</v>
      </c>
      <c r="D8735" s="11" t="s">
        <v>5687</v>
      </c>
      <c r="E8735" t="s">
        <v>1134</v>
      </c>
    </row>
    <row r="8736" spans="1:5">
      <c r="A8736" s="11">
        <v>2954</v>
      </c>
      <c r="B8736" s="11">
        <v>0</v>
      </c>
      <c r="C8736" t="s">
        <v>13404</v>
      </c>
      <c r="D8736" s="11" t="s">
        <v>13405</v>
      </c>
      <c r="E8736" t="s">
        <v>124</v>
      </c>
    </row>
    <row r="8737" spans="1:5">
      <c r="A8737" s="11">
        <v>882</v>
      </c>
      <c r="B8737" s="11">
        <v>142</v>
      </c>
      <c r="C8737" t="s">
        <v>7274</v>
      </c>
      <c r="D8737" s="11" t="s">
        <v>6254</v>
      </c>
      <c r="E8737" t="s">
        <v>758</v>
      </c>
    </row>
    <row r="8738" spans="1:5">
      <c r="A8738" s="11">
        <v>2753</v>
      </c>
      <c r="B8738" s="11">
        <v>2</v>
      </c>
      <c r="C8738" t="s">
        <v>13406</v>
      </c>
      <c r="D8738" s="11" t="s">
        <v>8232</v>
      </c>
      <c r="E8738" t="s">
        <v>1001</v>
      </c>
    </row>
    <row r="8739" spans="1:5">
      <c r="A8739" s="11">
        <v>1569</v>
      </c>
      <c r="B8739" s="11">
        <v>51</v>
      </c>
      <c r="C8739" t="s">
        <v>7276</v>
      </c>
      <c r="D8739" s="11" t="s">
        <v>3144</v>
      </c>
      <c r="E8739" t="s">
        <v>5992</v>
      </c>
    </row>
    <row r="8740" spans="1:5">
      <c r="A8740" s="11">
        <v>2954</v>
      </c>
      <c r="B8740" s="11">
        <v>0</v>
      </c>
      <c r="C8740" t="s">
        <v>13407</v>
      </c>
      <c r="D8740" s="11" t="s">
        <v>7721</v>
      </c>
      <c r="E8740" t="s">
        <v>2924</v>
      </c>
    </row>
    <row r="8741" spans="1:5">
      <c r="A8741" s="11">
        <v>1117</v>
      </c>
      <c r="B8741" s="11">
        <v>99</v>
      </c>
      <c r="C8741" t="s">
        <v>13408</v>
      </c>
      <c r="D8741" s="11" t="s">
        <v>13409</v>
      </c>
      <c r="E8741" t="s">
        <v>145</v>
      </c>
    </row>
    <row r="8742" spans="1:5">
      <c r="A8742" s="11">
        <v>2262</v>
      </c>
      <c r="B8742" s="11">
        <v>11</v>
      </c>
      <c r="C8742" t="s">
        <v>13410</v>
      </c>
      <c r="D8742" s="11" t="s">
        <v>9357</v>
      </c>
      <c r="E8742" t="s">
        <v>10270</v>
      </c>
    </row>
    <row r="8743" spans="1:5">
      <c r="A8743" s="11">
        <v>2613</v>
      </c>
      <c r="B8743" s="11">
        <v>4</v>
      </c>
      <c r="C8743" t="s">
        <v>9462</v>
      </c>
      <c r="D8743" s="11" t="s">
        <v>4017</v>
      </c>
      <c r="E8743" t="s">
        <v>1131</v>
      </c>
    </row>
    <row r="8744" spans="1:5">
      <c r="A8744" s="11">
        <v>345</v>
      </c>
      <c r="B8744" s="11">
        <v>408</v>
      </c>
      <c r="C8744" t="s">
        <v>7277</v>
      </c>
      <c r="D8744" s="11" t="s">
        <v>2538</v>
      </c>
      <c r="E8744" t="s">
        <v>133</v>
      </c>
    </row>
    <row r="8745" spans="1:5">
      <c r="A8745" s="11">
        <v>963</v>
      </c>
      <c r="B8745" s="11">
        <v>126</v>
      </c>
      <c r="C8745" t="s">
        <v>7278</v>
      </c>
      <c r="D8745" s="11" t="s">
        <v>7279</v>
      </c>
      <c r="E8745" t="s">
        <v>149</v>
      </c>
    </row>
    <row r="8746" spans="1:5">
      <c r="A8746" s="11">
        <v>1913</v>
      </c>
      <c r="B8746" s="11">
        <v>26</v>
      </c>
      <c r="C8746" t="s">
        <v>7280</v>
      </c>
      <c r="D8746" s="11" t="s">
        <v>3354</v>
      </c>
      <c r="E8746" t="s">
        <v>742</v>
      </c>
    </row>
    <row r="8747" spans="1:5">
      <c r="A8747" s="11">
        <v>1558</v>
      </c>
      <c r="B8747" s="11">
        <v>52</v>
      </c>
      <c r="C8747" t="s">
        <v>7281</v>
      </c>
      <c r="D8747" s="11" t="s">
        <v>3354</v>
      </c>
      <c r="E8747" t="s">
        <v>742</v>
      </c>
    </row>
    <row r="8748" spans="1:5">
      <c r="A8748" s="11">
        <v>2318</v>
      </c>
      <c r="B8748" s="11">
        <v>9</v>
      </c>
      <c r="C8748" t="s">
        <v>7282</v>
      </c>
      <c r="D8748" s="11" t="s">
        <v>5808</v>
      </c>
      <c r="E8748" t="s">
        <v>996</v>
      </c>
    </row>
    <row r="8749" spans="1:5">
      <c r="A8749" s="11">
        <v>2753</v>
      </c>
      <c r="B8749" s="11">
        <v>2</v>
      </c>
      <c r="C8749" t="s">
        <v>7282</v>
      </c>
      <c r="D8749" s="11" t="s">
        <v>9463</v>
      </c>
      <c r="E8749" t="s">
        <v>1002</v>
      </c>
    </row>
    <row r="8750" spans="1:5">
      <c r="A8750" s="11">
        <v>671</v>
      </c>
      <c r="B8750" s="11">
        <v>211</v>
      </c>
      <c r="C8750" t="s">
        <v>7283</v>
      </c>
      <c r="D8750" s="11" t="s">
        <v>6783</v>
      </c>
      <c r="E8750" t="s">
        <v>744</v>
      </c>
    </row>
    <row r="8751" spans="1:5">
      <c r="A8751" s="11">
        <v>2421</v>
      </c>
      <c r="B8751" s="11">
        <v>7</v>
      </c>
      <c r="C8751" t="s">
        <v>13411</v>
      </c>
      <c r="D8751" s="11" t="s">
        <v>2668</v>
      </c>
      <c r="E8751" t="s">
        <v>3611</v>
      </c>
    </row>
    <row r="8752" spans="1:5">
      <c r="A8752" s="11">
        <v>2613</v>
      </c>
      <c r="B8752" s="11">
        <v>4</v>
      </c>
      <c r="C8752" t="s">
        <v>13411</v>
      </c>
      <c r="D8752" s="11" t="s">
        <v>2686</v>
      </c>
      <c r="E8752" t="s">
        <v>3611</v>
      </c>
    </row>
    <row r="8753" spans="1:5">
      <c r="A8753" s="11">
        <v>1523</v>
      </c>
      <c r="B8753" s="11">
        <v>55</v>
      </c>
      <c r="C8753" t="s">
        <v>9464</v>
      </c>
      <c r="D8753" s="11" t="s">
        <v>3233</v>
      </c>
      <c r="E8753" t="s">
        <v>2443</v>
      </c>
    </row>
    <row r="8754" spans="1:5">
      <c r="A8754" s="11">
        <v>2536</v>
      </c>
      <c r="B8754" s="11">
        <v>5</v>
      </c>
      <c r="C8754" t="s">
        <v>9464</v>
      </c>
      <c r="D8754" s="11" t="s">
        <v>9465</v>
      </c>
      <c r="E8754" t="s">
        <v>539</v>
      </c>
    </row>
    <row r="8755" spans="1:5">
      <c r="A8755" s="11">
        <v>2954</v>
      </c>
      <c r="B8755" s="11">
        <v>0</v>
      </c>
      <c r="C8755" t="s">
        <v>13412</v>
      </c>
      <c r="D8755" s="11" t="s">
        <v>7468</v>
      </c>
      <c r="E8755" t="s">
        <v>142</v>
      </c>
    </row>
    <row r="8756" spans="1:5">
      <c r="A8756" s="11">
        <v>819</v>
      </c>
      <c r="B8756" s="11">
        <v>159</v>
      </c>
      <c r="C8756" t="s">
        <v>7284</v>
      </c>
      <c r="D8756" s="11" t="s">
        <v>4209</v>
      </c>
      <c r="E8756" t="s">
        <v>1065</v>
      </c>
    </row>
    <row r="8757" spans="1:5">
      <c r="A8757" s="11">
        <v>868</v>
      </c>
      <c r="B8757" s="11">
        <v>146</v>
      </c>
      <c r="C8757" t="s">
        <v>7285</v>
      </c>
      <c r="D8757" s="11" t="s">
        <v>2239</v>
      </c>
      <c r="E8757" t="s">
        <v>742</v>
      </c>
    </row>
    <row r="8758" spans="1:5">
      <c r="A8758" s="11">
        <v>2856</v>
      </c>
      <c r="B8758" s="11">
        <v>1</v>
      </c>
      <c r="C8758" t="s">
        <v>13413</v>
      </c>
      <c r="D8758" s="11" t="s">
        <v>9734</v>
      </c>
      <c r="E8758" t="s">
        <v>7954</v>
      </c>
    </row>
    <row r="8759" spans="1:5">
      <c r="A8759" s="11">
        <v>1859</v>
      </c>
      <c r="B8759" s="11">
        <v>29</v>
      </c>
      <c r="C8759" t="s">
        <v>7286</v>
      </c>
      <c r="D8759" s="11" t="s">
        <v>5808</v>
      </c>
      <c r="E8759" t="s">
        <v>996</v>
      </c>
    </row>
    <row r="8760" spans="1:5">
      <c r="A8760" s="11">
        <v>2954</v>
      </c>
      <c r="B8760" s="11">
        <v>0</v>
      </c>
      <c r="C8760" t="s">
        <v>9466</v>
      </c>
      <c r="D8760" s="11" t="s">
        <v>8080</v>
      </c>
      <c r="E8760" t="s">
        <v>2071</v>
      </c>
    </row>
    <row r="8761" spans="1:5">
      <c r="A8761" s="11">
        <v>2954</v>
      </c>
      <c r="B8761" s="11">
        <v>0</v>
      </c>
      <c r="C8761" t="s">
        <v>13414</v>
      </c>
      <c r="D8761" s="11" t="s">
        <v>10475</v>
      </c>
      <c r="E8761" t="s">
        <v>13415</v>
      </c>
    </row>
    <row r="8762" spans="1:5">
      <c r="A8762" s="11">
        <v>1736</v>
      </c>
      <c r="B8762" s="11">
        <v>38</v>
      </c>
      <c r="C8762" t="s">
        <v>7287</v>
      </c>
      <c r="D8762" s="11" t="s">
        <v>3924</v>
      </c>
      <c r="E8762" t="s">
        <v>997</v>
      </c>
    </row>
    <row r="8763" spans="1:5">
      <c r="A8763" s="11">
        <v>1044</v>
      </c>
      <c r="B8763" s="11">
        <v>111</v>
      </c>
      <c r="C8763" t="s">
        <v>7288</v>
      </c>
      <c r="D8763" s="11" t="s">
        <v>3322</v>
      </c>
      <c r="E8763" t="s">
        <v>758</v>
      </c>
    </row>
    <row r="8764" spans="1:5">
      <c r="A8764" s="11">
        <v>771</v>
      </c>
      <c r="B8764" s="11">
        <v>174</v>
      </c>
      <c r="C8764" t="s">
        <v>7289</v>
      </c>
      <c r="D8764" s="11" t="s">
        <v>3976</v>
      </c>
      <c r="E8764" t="s">
        <v>130</v>
      </c>
    </row>
    <row r="8765" spans="1:5">
      <c r="A8765" s="11">
        <v>68</v>
      </c>
      <c r="B8765" s="11">
        <v>1179</v>
      </c>
      <c r="C8765" t="s">
        <v>62</v>
      </c>
      <c r="D8765" s="11" t="s">
        <v>1804</v>
      </c>
      <c r="E8765" t="s">
        <v>122</v>
      </c>
    </row>
    <row r="8766" spans="1:5">
      <c r="A8766" s="11">
        <v>1787</v>
      </c>
      <c r="B8766" s="11">
        <v>33</v>
      </c>
      <c r="C8766" t="s">
        <v>13416</v>
      </c>
      <c r="D8766" s="11" t="s">
        <v>8006</v>
      </c>
      <c r="E8766" t="s">
        <v>149</v>
      </c>
    </row>
    <row r="8767" spans="1:5">
      <c r="A8767" s="11">
        <v>2954</v>
      </c>
      <c r="B8767" s="11">
        <v>0</v>
      </c>
      <c r="C8767" t="s">
        <v>13417</v>
      </c>
      <c r="D8767" s="11" t="s">
        <v>8579</v>
      </c>
      <c r="E8767" t="s">
        <v>9558</v>
      </c>
    </row>
    <row r="8768" spans="1:5">
      <c r="A8768" s="11">
        <v>2954</v>
      </c>
      <c r="B8768" s="11">
        <v>0</v>
      </c>
      <c r="C8768" t="s">
        <v>7290</v>
      </c>
      <c r="D8768" s="11" t="s">
        <v>4875</v>
      </c>
      <c r="E8768" t="s">
        <v>128</v>
      </c>
    </row>
    <row r="8769" spans="1:5">
      <c r="A8769" s="11">
        <v>485</v>
      </c>
      <c r="B8769" s="11">
        <v>292</v>
      </c>
      <c r="C8769" t="s">
        <v>7291</v>
      </c>
      <c r="D8769" s="11" t="s">
        <v>7292</v>
      </c>
      <c r="E8769" t="s">
        <v>145</v>
      </c>
    </row>
    <row r="8770" spans="1:5">
      <c r="A8770" s="11">
        <v>1098</v>
      </c>
      <c r="B8770" s="11">
        <v>102</v>
      </c>
      <c r="C8770" t="s">
        <v>7293</v>
      </c>
      <c r="D8770" s="11" t="s">
        <v>3735</v>
      </c>
      <c r="E8770" t="s">
        <v>1826</v>
      </c>
    </row>
    <row r="8771" spans="1:5">
      <c r="A8771" s="11">
        <v>2613</v>
      </c>
      <c r="B8771" s="11">
        <v>4</v>
      </c>
      <c r="C8771" t="s">
        <v>9467</v>
      </c>
      <c r="D8771" s="11" t="s">
        <v>9260</v>
      </c>
      <c r="E8771" t="s">
        <v>1115</v>
      </c>
    </row>
    <row r="8772" spans="1:5">
      <c r="A8772" s="11">
        <v>2172</v>
      </c>
      <c r="B8772" s="11">
        <v>14</v>
      </c>
      <c r="C8772" t="s">
        <v>9468</v>
      </c>
      <c r="D8772" s="11" t="s">
        <v>7677</v>
      </c>
      <c r="E8772" t="s">
        <v>814</v>
      </c>
    </row>
    <row r="8773" spans="1:5">
      <c r="A8773" s="11">
        <v>55</v>
      </c>
      <c r="B8773" s="11">
        <v>1322</v>
      </c>
      <c r="C8773" t="s">
        <v>1968</v>
      </c>
      <c r="D8773" s="11" t="s">
        <v>4998</v>
      </c>
      <c r="E8773" t="s">
        <v>124</v>
      </c>
    </row>
    <row r="8774" spans="1:5">
      <c r="A8774" s="11">
        <v>2954</v>
      </c>
      <c r="B8774" s="11">
        <v>0</v>
      </c>
      <c r="C8774" t="s">
        <v>13418</v>
      </c>
      <c r="D8774" s="11" t="s">
        <v>13419</v>
      </c>
      <c r="E8774" t="s">
        <v>741</v>
      </c>
    </row>
    <row r="8775" spans="1:5">
      <c r="A8775" s="11">
        <v>2856</v>
      </c>
      <c r="B8775" s="11">
        <v>1</v>
      </c>
      <c r="C8775" t="s">
        <v>13420</v>
      </c>
      <c r="D8775" s="11" t="s">
        <v>2994</v>
      </c>
      <c r="E8775" t="s">
        <v>790</v>
      </c>
    </row>
    <row r="8776" spans="1:5">
      <c r="A8776" s="11">
        <v>2954</v>
      </c>
      <c r="B8776" s="11">
        <v>0</v>
      </c>
      <c r="C8776" t="s">
        <v>13421</v>
      </c>
      <c r="D8776" s="11" t="s">
        <v>3482</v>
      </c>
      <c r="E8776" t="s">
        <v>124</v>
      </c>
    </row>
    <row r="8777" spans="1:5">
      <c r="A8777" s="11">
        <v>674</v>
      </c>
      <c r="B8777" s="11">
        <v>210</v>
      </c>
      <c r="C8777" t="s">
        <v>7295</v>
      </c>
      <c r="D8777" s="11" t="s">
        <v>3673</v>
      </c>
      <c r="E8777" t="s">
        <v>124</v>
      </c>
    </row>
    <row r="8778" spans="1:5">
      <c r="A8778" s="11">
        <v>2954</v>
      </c>
      <c r="B8778" s="11">
        <v>0</v>
      </c>
      <c r="C8778" t="s">
        <v>13422</v>
      </c>
      <c r="D8778" s="11" t="s">
        <v>10434</v>
      </c>
      <c r="E8778" t="s">
        <v>124</v>
      </c>
    </row>
    <row r="8779" spans="1:5">
      <c r="A8779" s="11">
        <v>2472</v>
      </c>
      <c r="B8779" s="11">
        <v>6</v>
      </c>
      <c r="C8779" t="s">
        <v>13423</v>
      </c>
      <c r="D8779" s="11" t="s">
        <v>13424</v>
      </c>
      <c r="E8779" t="s">
        <v>149</v>
      </c>
    </row>
    <row r="8780" spans="1:5">
      <c r="A8780" s="11">
        <v>2613</v>
      </c>
      <c r="B8780" s="11">
        <v>4</v>
      </c>
      <c r="C8780" t="s">
        <v>13425</v>
      </c>
      <c r="D8780" s="11" t="s">
        <v>13426</v>
      </c>
      <c r="E8780" t="s">
        <v>124</v>
      </c>
    </row>
    <row r="8781" spans="1:5">
      <c r="A8781" s="11">
        <v>920</v>
      </c>
      <c r="B8781" s="11">
        <v>134</v>
      </c>
      <c r="C8781" t="s">
        <v>7296</v>
      </c>
      <c r="D8781" s="11" t="s">
        <v>2482</v>
      </c>
      <c r="E8781" t="s">
        <v>407</v>
      </c>
    </row>
    <row r="8782" spans="1:5">
      <c r="A8782" s="11">
        <v>1894</v>
      </c>
      <c r="B8782" s="11">
        <v>27</v>
      </c>
      <c r="C8782" t="s">
        <v>9469</v>
      </c>
      <c r="D8782" s="11" t="s">
        <v>2461</v>
      </c>
      <c r="E8782" t="s">
        <v>176</v>
      </c>
    </row>
    <row r="8783" spans="1:5">
      <c r="A8783" s="11">
        <v>457</v>
      </c>
      <c r="B8783" s="11">
        <v>312</v>
      </c>
      <c r="C8783" t="s">
        <v>7297</v>
      </c>
      <c r="D8783" s="11" t="s">
        <v>6499</v>
      </c>
      <c r="E8783" t="s">
        <v>952</v>
      </c>
    </row>
    <row r="8784" spans="1:5">
      <c r="A8784" s="11">
        <v>678</v>
      </c>
      <c r="B8784" s="11">
        <v>209</v>
      </c>
      <c r="C8784" t="s">
        <v>7298</v>
      </c>
      <c r="D8784" s="11" t="s">
        <v>4904</v>
      </c>
      <c r="E8784" t="s">
        <v>952</v>
      </c>
    </row>
    <row r="8785" spans="1:5">
      <c r="A8785" s="11">
        <v>2954</v>
      </c>
      <c r="B8785" s="11">
        <v>0</v>
      </c>
      <c r="C8785" t="s">
        <v>13427</v>
      </c>
      <c r="D8785" s="11" t="s">
        <v>13428</v>
      </c>
      <c r="E8785" t="s">
        <v>128</v>
      </c>
    </row>
    <row r="8786" spans="1:5">
      <c r="A8786" s="11">
        <v>164</v>
      </c>
      <c r="B8786" s="11">
        <v>691</v>
      </c>
      <c r="C8786" t="s">
        <v>7299</v>
      </c>
      <c r="D8786" s="11" t="s">
        <v>2239</v>
      </c>
      <c r="E8786" t="s">
        <v>769</v>
      </c>
    </row>
    <row r="8787" spans="1:5">
      <c r="A8787" s="11">
        <v>1596</v>
      </c>
      <c r="B8787" s="11">
        <v>48</v>
      </c>
      <c r="C8787" t="s">
        <v>13429</v>
      </c>
      <c r="D8787" s="11" t="s">
        <v>2508</v>
      </c>
      <c r="E8787" t="s">
        <v>1002</v>
      </c>
    </row>
    <row r="8788" spans="1:5">
      <c r="A8788" s="11">
        <v>1162</v>
      </c>
      <c r="B8788" s="11">
        <v>92</v>
      </c>
      <c r="C8788" t="s">
        <v>13430</v>
      </c>
      <c r="D8788" s="11" t="s">
        <v>3817</v>
      </c>
      <c r="E8788" t="s">
        <v>2654</v>
      </c>
    </row>
    <row r="8789" spans="1:5">
      <c r="A8789" s="11">
        <v>920</v>
      </c>
      <c r="B8789" s="11">
        <v>134</v>
      </c>
      <c r="C8789" t="s">
        <v>7300</v>
      </c>
      <c r="D8789" s="11" t="s">
        <v>5618</v>
      </c>
      <c r="E8789" t="s">
        <v>1263</v>
      </c>
    </row>
    <row r="8790" spans="1:5">
      <c r="A8790" s="11">
        <v>1679</v>
      </c>
      <c r="B8790" s="11">
        <v>42</v>
      </c>
      <c r="C8790" t="s">
        <v>7301</v>
      </c>
      <c r="D8790" s="11" t="s">
        <v>3557</v>
      </c>
      <c r="E8790" t="s">
        <v>138</v>
      </c>
    </row>
    <row r="8791" spans="1:5">
      <c r="A8791" s="11">
        <v>2536</v>
      </c>
      <c r="B8791" s="11">
        <v>5</v>
      </c>
      <c r="C8791" t="s">
        <v>9470</v>
      </c>
      <c r="D8791" s="11" t="s">
        <v>6163</v>
      </c>
      <c r="E8791" t="s">
        <v>765</v>
      </c>
    </row>
    <row r="8792" spans="1:5">
      <c r="A8792" s="11">
        <v>872</v>
      </c>
      <c r="B8792" s="11">
        <v>145</v>
      </c>
      <c r="C8792" t="s">
        <v>7302</v>
      </c>
      <c r="D8792" s="11" t="s">
        <v>6002</v>
      </c>
      <c r="E8792" t="s">
        <v>128</v>
      </c>
    </row>
    <row r="8793" spans="1:5">
      <c r="A8793" s="11">
        <v>2094</v>
      </c>
      <c r="B8793" s="11">
        <v>17</v>
      </c>
      <c r="C8793" t="s">
        <v>7303</v>
      </c>
      <c r="D8793" s="11" t="s">
        <v>5978</v>
      </c>
      <c r="E8793" t="s">
        <v>124</v>
      </c>
    </row>
    <row r="8794" spans="1:5">
      <c r="A8794" s="11">
        <v>1699</v>
      </c>
      <c r="B8794" s="11">
        <v>41</v>
      </c>
      <c r="C8794" t="s">
        <v>7304</v>
      </c>
      <c r="D8794" s="11" t="s">
        <v>5580</v>
      </c>
      <c r="E8794" t="s">
        <v>124</v>
      </c>
    </row>
    <row r="8795" spans="1:5">
      <c r="A8795" s="11">
        <v>2954</v>
      </c>
      <c r="B8795" s="11">
        <v>0</v>
      </c>
      <c r="C8795" t="s">
        <v>13431</v>
      </c>
      <c r="D8795" s="11" t="s">
        <v>3870</v>
      </c>
      <c r="E8795" t="s">
        <v>204</v>
      </c>
    </row>
    <row r="8796" spans="1:5">
      <c r="A8796" s="11">
        <v>1828</v>
      </c>
      <c r="B8796" s="11">
        <v>31</v>
      </c>
      <c r="C8796" t="s">
        <v>9471</v>
      </c>
      <c r="D8796" s="11" t="s">
        <v>3227</v>
      </c>
      <c r="E8796" t="s">
        <v>1285</v>
      </c>
    </row>
    <row r="8797" spans="1:5">
      <c r="A8797" s="11">
        <v>2472</v>
      </c>
      <c r="B8797" s="11">
        <v>6</v>
      </c>
      <c r="C8797" t="s">
        <v>13432</v>
      </c>
      <c r="D8797" s="11" t="s">
        <v>2168</v>
      </c>
      <c r="E8797" t="s">
        <v>128</v>
      </c>
    </row>
    <row r="8798" spans="1:5">
      <c r="A8798" s="11">
        <v>2318</v>
      </c>
      <c r="B8798" s="11">
        <v>9</v>
      </c>
      <c r="C8798" t="s">
        <v>9472</v>
      </c>
      <c r="D8798" s="11" t="s">
        <v>3227</v>
      </c>
      <c r="E8798" t="s">
        <v>1285</v>
      </c>
    </row>
    <row r="8799" spans="1:5">
      <c r="A8799" s="11">
        <v>1154</v>
      </c>
      <c r="B8799" s="11">
        <v>93</v>
      </c>
      <c r="C8799" t="s">
        <v>7305</v>
      </c>
      <c r="D8799" s="11" t="s">
        <v>4718</v>
      </c>
      <c r="E8799" t="s">
        <v>128</v>
      </c>
    </row>
    <row r="8800" spans="1:5">
      <c r="A8800" s="11">
        <v>2373</v>
      </c>
      <c r="B8800" s="11">
        <v>8</v>
      </c>
      <c r="C8800" t="s">
        <v>7306</v>
      </c>
      <c r="D8800" s="11" t="s">
        <v>5084</v>
      </c>
      <c r="E8800" t="s">
        <v>124</v>
      </c>
    </row>
    <row r="8801" spans="1:5">
      <c r="A8801" s="11">
        <v>282</v>
      </c>
      <c r="B8801" s="11">
        <v>475</v>
      </c>
      <c r="C8801" t="s">
        <v>7307</v>
      </c>
      <c r="D8801" s="11" t="s">
        <v>1154</v>
      </c>
      <c r="E8801" t="s">
        <v>742</v>
      </c>
    </row>
    <row r="8802" spans="1:5">
      <c r="A8802" s="11">
        <v>228</v>
      </c>
      <c r="B8802" s="11">
        <v>550</v>
      </c>
      <c r="C8802" t="s">
        <v>7308</v>
      </c>
      <c r="D8802" s="11" t="s">
        <v>1154</v>
      </c>
      <c r="E8802" t="s">
        <v>742</v>
      </c>
    </row>
    <row r="8803" spans="1:5">
      <c r="A8803" s="11">
        <v>2318</v>
      </c>
      <c r="B8803" s="11">
        <v>9</v>
      </c>
      <c r="C8803" t="s">
        <v>9473</v>
      </c>
      <c r="D8803" s="11" t="s">
        <v>2377</v>
      </c>
      <c r="E8803" t="s">
        <v>845</v>
      </c>
    </row>
    <row r="8804" spans="1:5">
      <c r="A8804" s="11">
        <v>148</v>
      </c>
      <c r="B8804" s="11">
        <v>743</v>
      </c>
      <c r="C8804" t="s">
        <v>1805</v>
      </c>
      <c r="D8804" s="11" t="s">
        <v>1806</v>
      </c>
      <c r="E8804" t="s">
        <v>122</v>
      </c>
    </row>
    <row r="8805" spans="1:5">
      <c r="A8805" s="11">
        <v>927</v>
      </c>
      <c r="B8805" s="11">
        <v>133</v>
      </c>
      <c r="C8805" t="s">
        <v>7309</v>
      </c>
      <c r="D8805" s="11" t="s">
        <v>2416</v>
      </c>
      <c r="E8805" t="s">
        <v>758</v>
      </c>
    </row>
    <row r="8806" spans="1:5">
      <c r="A8806" s="11">
        <v>1981</v>
      </c>
      <c r="B8806" s="11">
        <v>22</v>
      </c>
      <c r="C8806" t="s">
        <v>9474</v>
      </c>
      <c r="D8806" s="11" t="s">
        <v>7167</v>
      </c>
      <c r="E8806" t="s">
        <v>1646</v>
      </c>
    </row>
    <row r="8807" spans="1:5">
      <c r="A8807" s="11">
        <v>2289</v>
      </c>
      <c r="B8807" s="11">
        <v>10</v>
      </c>
      <c r="C8807" t="s">
        <v>13433</v>
      </c>
      <c r="D8807" s="11" t="s">
        <v>9279</v>
      </c>
      <c r="E8807" t="s">
        <v>764</v>
      </c>
    </row>
    <row r="8808" spans="1:5">
      <c r="A8808" s="11">
        <v>2373</v>
      </c>
      <c r="B8808" s="11">
        <v>8</v>
      </c>
      <c r="C8808" t="s">
        <v>9475</v>
      </c>
      <c r="D8808" s="11" t="s">
        <v>5183</v>
      </c>
      <c r="E8808" t="s">
        <v>740</v>
      </c>
    </row>
    <row r="8809" spans="1:5">
      <c r="A8809" s="11">
        <v>2954</v>
      </c>
      <c r="B8809" s="11">
        <v>0</v>
      </c>
      <c r="C8809" t="s">
        <v>7310</v>
      </c>
      <c r="D8809" s="11" t="s">
        <v>1954</v>
      </c>
      <c r="E8809" t="s">
        <v>969</v>
      </c>
    </row>
    <row r="8810" spans="1:5">
      <c r="A8810" s="11">
        <v>2685</v>
      </c>
      <c r="B8810" s="11">
        <v>3</v>
      </c>
      <c r="C8810" t="s">
        <v>13434</v>
      </c>
      <c r="D8810" s="11" t="s">
        <v>5389</v>
      </c>
      <c r="E8810" t="s">
        <v>194</v>
      </c>
    </row>
    <row r="8811" spans="1:5">
      <c r="A8811" s="11">
        <v>206</v>
      </c>
      <c r="B8811" s="11">
        <v>599</v>
      </c>
      <c r="C8811" t="s">
        <v>7311</v>
      </c>
      <c r="D8811" s="11" t="s">
        <v>1062</v>
      </c>
      <c r="E8811" t="s">
        <v>1285</v>
      </c>
    </row>
    <row r="8812" spans="1:5">
      <c r="A8812" s="11">
        <v>2067</v>
      </c>
      <c r="B8812" s="11">
        <v>18</v>
      </c>
      <c r="C8812" t="s">
        <v>7312</v>
      </c>
      <c r="D8812" s="11" t="s">
        <v>7313</v>
      </c>
      <c r="E8812" t="s">
        <v>128</v>
      </c>
    </row>
    <row r="8813" spans="1:5">
      <c r="A8813" s="11">
        <v>581</v>
      </c>
      <c r="B8813" s="11">
        <v>242</v>
      </c>
      <c r="C8813" t="s">
        <v>13435</v>
      </c>
      <c r="D8813" s="11" t="s">
        <v>10024</v>
      </c>
      <c r="E8813" t="s">
        <v>10090</v>
      </c>
    </row>
    <row r="8814" spans="1:5">
      <c r="A8814" s="11">
        <v>2236</v>
      </c>
      <c r="B8814" s="11">
        <v>12</v>
      </c>
      <c r="C8814" t="s">
        <v>13436</v>
      </c>
      <c r="D8814" s="11" t="s">
        <v>2878</v>
      </c>
      <c r="E8814" t="s">
        <v>1131</v>
      </c>
    </row>
    <row r="8815" spans="1:5">
      <c r="A8815" s="11">
        <v>325</v>
      </c>
      <c r="B8815" s="11">
        <v>433</v>
      </c>
      <c r="C8815" t="s">
        <v>7314</v>
      </c>
      <c r="D8815" s="11" t="s">
        <v>7315</v>
      </c>
      <c r="E8815" t="s">
        <v>510</v>
      </c>
    </row>
    <row r="8816" spans="1:5">
      <c r="A8816" s="11">
        <v>257</v>
      </c>
      <c r="B8816" s="11">
        <v>504</v>
      </c>
      <c r="C8816" t="s">
        <v>63</v>
      </c>
      <c r="D8816" s="11" t="s">
        <v>495</v>
      </c>
      <c r="E8816" t="s">
        <v>122</v>
      </c>
    </row>
    <row r="8817" spans="1:5">
      <c r="A8817" s="11">
        <v>91</v>
      </c>
      <c r="B8817" s="11">
        <v>1004</v>
      </c>
      <c r="C8817" t="s">
        <v>158</v>
      </c>
      <c r="D8817" s="11" t="s">
        <v>159</v>
      </c>
      <c r="E8817" t="s">
        <v>128</v>
      </c>
    </row>
    <row r="8818" spans="1:5">
      <c r="A8818" s="11">
        <v>370</v>
      </c>
      <c r="B8818" s="11">
        <v>380</v>
      </c>
      <c r="C8818" t="s">
        <v>7316</v>
      </c>
      <c r="D8818" s="11" t="s">
        <v>7317</v>
      </c>
      <c r="E8818" t="s">
        <v>127</v>
      </c>
    </row>
    <row r="8819" spans="1:5">
      <c r="A8819" s="11">
        <v>1038</v>
      </c>
      <c r="B8819" s="11">
        <v>112</v>
      </c>
      <c r="C8819" t="s">
        <v>7318</v>
      </c>
      <c r="D8819" s="11" t="s">
        <v>3878</v>
      </c>
      <c r="E8819" t="s">
        <v>997</v>
      </c>
    </row>
    <row r="8820" spans="1:5">
      <c r="A8820" s="11">
        <v>2856</v>
      </c>
      <c r="B8820" s="11">
        <v>1</v>
      </c>
      <c r="C8820" t="s">
        <v>9476</v>
      </c>
      <c r="D8820" s="11" t="s">
        <v>4035</v>
      </c>
      <c r="E8820" t="s">
        <v>10194</v>
      </c>
    </row>
    <row r="8821" spans="1:5">
      <c r="A8821" s="11">
        <v>2421</v>
      </c>
      <c r="B8821" s="11">
        <v>7</v>
      </c>
      <c r="C8821" t="s">
        <v>13437</v>
      </c>
      <c r="D8821" s="11" t="s">
        <v>11884</v>
      </c>
      <c r="E8821" t="s">
        <v>646</v>
      </c>
    </row>
    <row r="8822" spans="1:5">
      <c r="A8822" s="11">
        <v>2685</v>
      </c>
      <c r="B8822" s="11">
        <v>3</v>
      </c>
      <c r="C8822" t="s">
        <v>9477</v>
      </c>
      <c r="D8822" s="11" t="s">
        <v>3448</v>
      </c>
      <c r="E8822" t="s">
        <v>3088</v>
      </c>
    </row>
    <row r="8823" spans="1:5">
      <c r="A8823" s="11">
        <v>2954</v>
      </c>
      <c r="B8823" s="11">
        <v>0</v>
      </c>
      <c r="C8823" t="s">
        <v>9478</v>
      </c>
      <c r="D8823" s="11" t="s">
        <v>13438</v>
      </c>
      <c r="E8823" t="s">
        <v>124</v>
      </c>
    </row>
    <row r="8824" spans="1:5">
      <c r="A8824" s="11">
        <v>1699</v>
      </c>
      <c r="B8824" s="11">
        <v>41</v>
      </c>
      <c r="C8824" t="s">
        <v>9479</v>
      </c>
      <c r="D8824" s="11" t="s">
        <v>4313</v>
      </c>
      <c r="E8824" t="s">
        <v>754</v>
      </c>
    </row>
    <row r="8825" spans="1:5">
      <c r="A8825" s="11">
        <v>2203</v>
      </c>
      <c r="B8825" s="11">
        <v>13</v>
      </c>
      <c r="C8825" t="s">
        <v>13439</v>
      </c>
      <c r="D8825" s="11" t="s">
        <v>13440</v>
      </c>
      <c r="E8825" t="s">
        <v>843</v>
      </c>
    </row>
    <row r="8826" spans="1:5">
      <c r="A8826" s="11">
        <v>371</v>
      </c>
      <c r="B8826" s="11">
        <v>379</v>
      </c>
      <c r="C8826" t="s">
        <v>7319</v>
      </c>
      <c r="D8826" s="11" t="s">
        <v>5795</v>
      </c>
      <c r="E8826" t="s">
        <v>169</v>
      </c>
    </row>
    <row r="8827" spans="1:5">
      <c r="A8827" s="11">
        <v>2856</v>
      </c>
      <c r="B8827" s="11">
        <v>1</v>
      </c>
      <c r="C8827" t="s">
        <v>7319</v>
      </c>
      <c r="D8827" s="11" t="s">
        <v>7477</v>
      </c>
      <c r="E8827" t="s">
        <v>952</v>
      </c>
    </row>
    <row r="8828" spans="1:5">
      <c r="A8828" s="11">
        <v>2856</v>
      </c>
      <c r="B8828" s="11">
        <v>1</v>
      </c>
      <c r="C8828" t="s">
        <v>13441</v>
      </c>
      <c r="D8828" s="11" t="s">
        <v>11121</v>
      </c>
      <c r="E8828" t="s">
        <v>269</v>
      </c>
    </row>
    <row r="8829" spans="1:5">
      <c r="A8829" s="11">
        <v>2954</v>
      </c>
      <c r="B8829" s="11">
        <v>0</v>
      </c>
      <c r="C8829" t="s">
        <v>13442</v>
      </c>
      <c r="D8829" s="11" t="s">
        <v>13082</v>
      </c>
      <c r="E8829" t="s">
        <v>190</v>
      </c>
    </row>
    <row r="8830" spans="1:5">
      <c r="A8830" s="11">
        <v>2753</v>
      </c>
      <c r="B8830" s="11">
        <v>2</v>
      </c>
      <c r="C8830" t="s">
        <v>13443</v>
      </c>
      <c r="D8830" s="11" t="s">
        <v>2409</v>
      </c>
      <c r="E8830" t="s">
        <v>1066</v>
      </c>
    </row>
    <row r="8831" spans="1:5">
      <c r="A8831" s="11">
        <v>2472</v>
      </c>
      <c r="B8831" s="11">
        <v>6</v>
      </c>
      <c r="C8831" t="s">
        <v>13444</v>
      </c>
      <c r="D8831" s="11" t="s">
        <v>4914</v>
      </c>
      <c r="E8831" t="s">
        <v>149</v>
      </c>
    </row>
    <row r="8832" spans="1:5">
      <c r="A8832" s="11">
        <v>2094</v>
      </c>
      <c r="B8832" s="11">
        <v>17</v>
      </c>
      <c r="C8832" t="s">
        <v>13445</v>
      </c>
      <c r="D8832" s="11" t="s">
        <v>2652</v>
      </c>
      <c r="E8832" t="s">
        <v>754</v>
      </c>
    </row>
    <row r="8833" spans="1:5">
      <c r="A8833" s="11">
        <v>1765</v>
      </c>
      <c r="B8833" s="11">
        <v>35</v>
      </c>
      <c r="C8833" t="s">
        <v>7321</v>
      </c>
      <c r="D8833" s="11" t="s">
        <v>5720</v>
      </c>
      <c r="E8833" t="s">
        <v>128</v>
      </c>
    </row>
    <row r="8834" spans="1:5">
      <c r="A8834" s="11">
        <v>1946</v>
      </c>
      <c r="B8834" s="11">
        <v>24</v>
      </c>
      <c r="C8834" t="s">
        <v>9480</v>
      </c>
      <c r="D8834" s="11" t="s">
        <v>9463</v>
      </c>
      <c r="E8834" t="s">
        <v>123</v>
      </c>
    </row>
    <row r="8835" spans="1:5">
      <c r="A8835" s="11">
        <v>1765</v>
      </c>
      <c r="B8835" s="11">
        <v>35</v>
      </c>
      <c r="C8835" t="s">
        <v>9481</v>
      </c>
      <c r="D8835" s="11" t="s">
        <v>4180</v>
      </c>
      <c r="E8835" t="s">
        <v>223</v>
      </c>
    </row>
    <row r="8836" spans="1:5">
      <c r="A8836" s="11">
        <v>2000</v>
      </c>
      <c r="B8836" s="11">
        <v>21</v>
      </c>
      <c r="C8836" t="s">
        <v>9482</v>
      </c>
      <c r="D8836" s="11" t="s">
        <v>7587</v>
      </c>
      <c r="E8836" t="s">
        <v>122</v>
      </c>
    </row>
    <row r="8837" spans="1:5">
      <c r="A8837" s="11">
        <v>1724</v>
      </c>
      <c r="B8837" s="11">
        <v>39</v>
      </c>
      <c r="C8837" t="s">
        <v>7322</v>
      </c>
      <c r="D8837" s="11" t="s">
        <v>7323</v>
      </c>
      <c r="E8837" t="s">
        <v>765</v>
      </c>
    </row>
    <row r="8838" spans="1:5">
      <c r="A8838" s="11">
        <v>1757</v>
      </c>
      <c r="B8838" s="11">
        <v>36</v>
      </c>
      <c r="C8838" t="s">
        <v>9483</v>
      </c>
      <c r="D8838" s="11" t="s">
        <v>2201</v>
      </c>
      <c r="E8838" t="s">
        <v>128</v>
      </c>
    </row>
    <row r="8839" spans="1:5">
      <c r="A8839" s="11">
        <v>2856</v>
      </c>
      <c r="B8839" s="11">
        <v>1</v>
      </c>
      <c r="C8839" t="s">
        <v>13446</v>
      </c>
      <c r="D8839" s="11" t="s">
        <v>4808</v>
      </c>
      <c r="E8839" t="s">
        <v>122</v>
      </c>
    </row>
    <row r="8840" spans="1:5">
      <c r="A8840" s="11">
        <v>829</v>
      </c>
      <c r="B8840" s="11">
        <v>156</v>
      </c>
      <c r="C8840" t="s">
        <v>7324</v>
      </c>
      <c r="D8840" s="11" t="s">
        <v>3512</v>
      </c>
      <c r="E8840" t="s">
        <v>814</v>
      </c>
    </row>
    <row r="8841" spans="1:5">
      <c r="A8841" s="11">
        <v>2954</v>
      </c>
      <c r="B8841" s="11">
        <v>0</v>
      </c>
      <c r="C8841" t="s">
        <v>7325</v>
      </c>
      <c r="D8841" s="11" t="s">
        <v>7326</v>
      </c>
      <c r="E8841" t="s">
        <v>2309</v>
      </c>
    </row>
    <row r="8842" spans="1:5">
      <c r="A8842" s="11">
        <v>847</v>
      </c>
      <c r="B8842" s="11">
        <v>151</v>
      </c>
      <c r="C8842" t="s">
        <v>7327</v>
      </c>
      <c r="D8842" s="11" t="s">
        <v>4629</v>
      </c>
      <c r="E8842" t="s">
        <v>1467</v>
      </c>
    </row>
    <row r="8843" spans="1:5">
      <c r="A8843" s="11">
        <v>1946</v>
      </c>
      <c r="B8843" s="11">
        <v>24</v>
      </c>
      <c r="C8843" t="s">
        <v>7328</v>
      </c>
      <c r="D8843" s="11" t="s">
        <v>6447</v>
      </c>
      <c r="E8843" t="s">
        <v>142</v>
      </c>
    </row>
    <row r="8844" spans="1:5">
      <c r="A8844" s="11">
        <v>2289</v>
      </c>
      <c r="B8844" s="11">
        <v>10</v>
      </c>
      <c r="C8844" t="s">
        <v>9484</v>
      </c>
      <c r="D8844" s="11" t="s">
        <v>3472</v>
      </c>
      <c r="E8844" t="s">
        <v>130</v>
      </c>
    </row>
    <row r="8845" spans="1:5">
      <c r="A8845" s="11">
        <v>36</v>
      </c>
      <c r="B8845" s="11">
        <v>1577</v>
      </c>
      <c r="C8845" t="s">
        <v>7329</v>
      </c>
      <c r="D8845" s="11" t="s">
        <v>1010</v>
      </c>
      <c r="E8845" t="s">
        <v>2761</v>
      </c>
    </row>
    <row r="8846" spans="1:5">
      <c r="A8846" s="11">
        <v>1365</v>
      </c>
      <c r="B8846" s="11">
        <v>71</v>
      </c>
      <c r="C8846" t="s">
        <v>7330</v>
      </c>
      <c r="D8846" s="11" t="s">
        <v>2522</v>
      </c>
      <c r="E8846" t="s">
        <v>814</v>
      </c>
    </row>
    <row r="8847" spans="1:5">
      <c r="A8847" s="11">
        <v>384</v>
      </c>
      <c r="B8847" s="11">
        <v>368</v>
      </c>
      <c r="C8847" t="s">
        <v>7331</v>
      </c>
      <c r="D8847" s="11" t="s">
        <v>7332</v>
      </c>
      <c r="E8847" t="s">
        <v>790</v>
      </c>
    </row>
    <row r="8848" spans="1:5">
      <c r="A8848" s="11">
        <v>1629</v>
      </c>
      <c r="B8848" s="11">
        <v>46</v>
      </c>
      <c r="C8848" t="s">
        <v>9485</v>
      </c>
      <c r="D8848" s="11" t="s">
        <v>4619</v>
      </c>
      <c r="E8848" t="s">
        <v>224</v>
      </c>
    </row>
    <row r="8849" spans="1:5">
      <c r="A8849" s="11">
        <v>2000</v>
      </c>
      <c r="B8849" s="11">
        <v>21</v>
      </c>
      <c r="C8849" t="s">
        <v>7333</v>
      </c>
      <c r="D8849" s="11" t="s">
        <v>3502</v>
      </c>
      <c r="E8849" t="s">
        <v>997</v>
      </c>
    </row>
    <row r="8850" spans="1:5">
      <c r="A8850" s="11">
        <v>716</v>
      </c>
      <c r="B8850" s="11">
        <v>193</v>
      </c>
      <c r="C8850" t="s">
        <v>7334</v>
      </c>
      <c r="D8850" s="11" t="s">
        <v>5323</v>
      </c>
      <c r="E8850" t="s">
        <v>2630</v>
      </c>
    </row>
    <row r="8851" spans="1:5">
      <c r="A8851" s="11">
        <v>2262</v>
      </c>
      <c r="B8851" s="11">
        <v>11</v>
      </c>
      <c r="C8851" t="s">
        <v>13447</v>
      </c>
      <c r="D8851" s="11" t="s">
        <v>2563</v>
      </c>
      <c r="E8851" t="s">
        <v>224</v>
      </c>
    </row>
    <row r="8852" spans="1:5">
      <c r="A8852" s="11">
        <v>1654</v>
      </c>
      <c r="B8852" s="11">
        <v>44</v>
      </c>
      <c r="C8852" t="s">
        <v>13448</v>
      </c>
      <c r="D8852" s="11" t="s">
        <v>2563</v>
      </c>
      <c r="E8852" t="s">
        <v>224</v>
      </c>
    </row>
    <row r="8853" spans="1:5">
      <c r="A8853" s="11">
        <v>1061</v>
      </c>
      <c r="B8853" s="11">
        <v>108</v>
      </c>
      <c r="C8853" t="s">
        <v>7335</v>
      </c>
      <c r="D8853" s="11" t="s">
        <v>5702</v>
      </c>
      <c r="E8853" t="s">
        <v>1115</v>
      </c>
    </row>
    <row r="8854" spans="1:5">
      <c r="A8854" s="11">
        <v>2954</v>
      </c>
      <c r="B8854" s="11">
        <v>0</v>
      </c>
      <c r="C8854" t="s">
        <v>9486</v>
      </c>
      <c r="D8854" s="11" t="s">
        <v>9151</v>
      </c>
      <c r="E8854" t="s">
        <v>1263</v>
      </c>
    </row>
    <row r="8855" spans="1:5">
      <c r="A8855" s="11">
        <v>858</v>
      </c>
      <c r="B8855" s="11">
        <v>148</v>
      </c>
      <c r="C8855" t="s">
        <v>7336</v>
      </c>
      <c r="D8855" s="11" t="s">
        <v>2198</v>
      </c>
      <c r="E8855" t="s">
        <v>139</v>
      </c>
    </row>
    <row r="8856" spans="1:5">
      <c r="A8856" s="11">
        <v>2685</v>
      </c>
      <c r="B8856" s="11">
        <v>3</v>
      </c>
      <c r="C8856" t="s">
        <v>13449</v>
      </c>
      <c r="D8856" s="11" t="s">
        <v>13450</v>
      </c>
      <c r="E8856" t="s">
        <v>3088</v>
      </c>
    </row>
    <row r="8857" spans="1:5">
      <c r="A8857" s="11">
        <v>2613</v>
      </c>
      <c r="B8857" s="11">
        <v>4</v>
      </c>
      <c r="C8857" t="s">
        <v>13451</v>
      </c>
      <c r="D8857" s="11" t="s">
        <v>7045</v>
      </c>
      <c r="E8857" t="s">
        <v>190</v>
      </c>
    </row>
    <row r="8858" spans="1:5">
      <c r="A8858" s="11">
        <v>2685</v>
      </c>
      <c r="B8858" s="11">
        <v>3</v>
      </c>
      <c r="C8858" t="s">
        <v>9487</v>
      </c>
      <c r="D8858" s="11" t="s">
        <v>8975</v>
      </c>
      <c r="E8858" t="s">
        <v>271</v>
      </c>
    </row>
    <row r="8859" spans="1:5">
      <c r="A8859" s="11">
        <v>255</v>
      </c>
      <c r="B8859" s="11">
        <v>506</v>
      </c>
      <c r="C8859" t="s">
        <v>7337</v>
      </c>
      <c r="D8859" s="11" t="s">
        <v>3285</v>
      </c>
      <c r="E8859" t="s">
        <v>122</v>
      </c>
    </row>
    <row r="8860" spans="1:5">
      <c r="A8860" s="11">
        <v>350</v>
      </c>
      <c r="B8860" s="11">
        <v>406</v>
      </c>
      <c r="C8860" t="s">
        <v>7338</v>
      </c>
      <c r="D8860" s="11" t="s">
        <v>5928</v>
      </c>
      <c r="E8860" t="s">
        <v>769</v>
      </c>
    </row>
    <row r="8861" spans="1:5">
      <c r="A8861" s="11">
        <v>2954</v>
      </c>
      <c r="B8861" s="11">
        <v>0</v>
      </c>
      <c r="C8861" t="s">
        <v>13452</v>
      </c>
      <c r="D8861" s="11" t="s">
        <v>9823</v>
      </c>
      <c r="E8861" t="s">
        <v>142</v>
      </c>
    </row>
    <row r="8862" spans="1:5">
      <c r="A8862" s="11">
        <v>2613</v>
      </c>
      <c r="B8862" s="11">
        <v>4</v>
      </c>
      <c r="C8862" t="s">
        <v>7339</v>
      </c>
      <c r="D8862" s="11" t="s">
        <v>6763</v>
      </c>
      <c r="E8862" t="s">
        <v>162</v>
      </c>
    </row>
    <row r="8863" spans="1:5">
      <c r="A8863" s="11">
        <v>2536</v>
      </c>
      <c r="B8863" s="11">
        <v>5</v>
      </c>
      <c r="C8863" t="s">
        <v>7340</v>
      </c>
      <c r="D8863" s="11" t="s">
        <v>2486</v>
      </c>
      <c r="E8863" t="s">
        <v>130</v>
      </c>
    </row>
    <row r="8864" spans="1:5">
      <c r="A8864" s="11">
        <v>65</v>
      </c>
      <c r="B8864" s="11">
        <v>1202</v>
      </c>
      <c r="C8864" t="s">
        <v>673</v>
      </c>
      <c r="D8864" s="11" t="s">
        <v>674</v>
      </c>
      <c r="E8864" t="s">
        <v>814</v>
      </c>
    </row>
    <row r="8865" spans="1:5">
      <c r="A8865" s="11">
        <v>2954</v>
      </c>
      <c r="B8865" s="11">
        <v>0</v>
      </c>
      <c r="C8865" t="s">
        <v>7341</v>
      </c>
      <c r="D8865" s="11" t="s">
        <v>7342</v>
      </c>
      <c r="E8865" t="s">
        <v>743</v>
      </c>
    </row>
    <row r="8866" spans="1:5">
      <c r="A8866" s="11">
        <v>1098</v>
      </c>
      <c r="B8866" s="11">
        <v>102</v>
      </c>
      <c r="C8866" t="s">
        <v>7343</v>
      </c>
      <c r="D8866" s="11" t="s">
        <v>2111</v>
      </c>
      <c r="E8866" t="s">
        <v>127</v>
      </c>
    </row>
    <row r="8867" spans="1:5">
      <c r="A8867" s="11">
        <v>312</v>
      </c>
      <c r="B8867" s="11">
        <v>448</v>
      </c>
      <c r="C8867" t="s">
        <v>7344</v>
      </c>
      <c r="D8867" s="11" t="s">
        <v>2269</v>
      </c>
      <c r="E8867" t="s">
        <v>993</v>
      </c>
    </row>
    <row r="8868" spans="1:5">
      <c r="A8868" s="11">
        <v>372</v>
      </c>
      <c r="B8868" s="11">
        <v>377</v>
      </c>
      <c r="C8868" t="s">
        <v>7345</v>
      </c>
      <c r="D8868" s="11" t="s">
        <v>1372</v>
      </c>
      <c r="E8868" t="s">
        <v>789</v>
      </c>
    </row>
    <row r="8869" spans="1:5">
      <c r="A8869" s="11">
        <v>305</v>
      </c>
      <c r="B8869" s="11">
        <v>457</v>
      </c>
      <c r="C8869" t="s">
        <v>1808</v>
      </c>
      <c r="D8869" s="11" t="s">
        <v>4248</v>
      </c>
      <c r="E8869" t="s">
        <v>767</v>
      </c>
    </row>
    <row r="8870" spans="1:5">
      <c r="A8870" s="11">
        <v>1137</v>
      </c>
      <c r="B8870" s="11">
        <v>95</v>
      </c>
      <c r="C8870" t="s">
        <v>7346</v>
      </c>
      <c r="D8870" s="11" t="s">
        <v>4578</v>
      </c>
      <c r="E8870" t="s">
        <v>710</v>
      </c>
    </row>
    <row r="8871" spans="1:5">
      <c r="A8871" s="11">
        <v>1296</v>
      </c>
      <c r="B8871" s="11">
        <v>77</v>
      </c>
      <c r="C8871" t="s">
        <v>7347</v>
      </c>
      <c r="D8871" s="11" t="s">
        <v>2670</v>
      </c>
      <c r="E8871" t="s">
        <v>710</v>
      </c>
    </row>
    <row r="8872" spans="1:5">
      <c r="A8872" s="11">
        <v>1023</v>
      </c>
      <c r="B8872" s="11">
        <v>114</v>
      </c>
      <c r="C8872" t="s">
        <v>7348</v>
      </c>
      <c r="D8872" s="11" t="s">
        <v>3560</v>
      </c>
      <c r="E8872" t="s">
        <v>128</v>
      </c>
    </row>
    <row r="8873" spans="1:5">
      <c r="A8873" s="11">
        <v>2954</v>
      </c>
      <c r="B8873" s="11">
        <v>0</v>
      </c>
      <c r="C8873" t="s">
        <v>7349</v>
      </c>
      <c r="D8873" s="11" t="s">
        <v>3352</v>
      </c>
      <c r="E8873" t="s">
        <v>122</v>
      </c>
    </row>
    <row r="8874" spans="1:5">
      <c r="A8874" s="11">
        <v>2856</v>
      </c>
      <c r="B8874" s="11">
        <v>1</v>
      </c>
      <c r="C8874" t="s">
        <v>13453</v>
      </c>
      <c r="D8874" s="11" t="s">
        <v>5160</v>
      </c>
      <c r="E8874" t="s">
        <v>1001</v>
      </c>
    </row>
    <row r="8875" spans="1:5">
      <c r="A8875" s="11">
        <v>778</v>
      </c>
      <c r="B8875" s="11">
        <v>172</v>
      </c>
      <c r="C8875" t="s">
        <v>7350</v>
      </c>
      <c r="D8875" s="11" t="s">
        <v>3532</v>
      </c>
      <c r="E8875" t="s">
        <v>122</v>
      </c>
    </row>
    <row r="8876" spans="1:5">
      <c r="A8876" s="11">
        <v>1913</v>
      </c>
      <c r="B8876" s="11">
        <v>26</v>
      </c>
      <c r="C8876" t="s">
        <v>7351</v>
      </c>
      <c r="D8876" s="11" t="s">
        <v>2094</v>
      </c>
      <c r="E8876" t="s">
        <v>139</v>
      </c>
    </row>
    <row r="8877" spans="1:5">
      <c r="A8877" s="11">
        <v>52</v>
      </c>
      <c r="B8877" s="11">
        <v>1359</v>
      </c>
      <c r="C8877" t="s">
        <v>13454</v>
      </c>
      <c r="D8877" s="11" t="s">
        <v>13455</v>
      </c>
      <c r="E8877" t="s">
        <v>122</v>
      </c>
    </row>
    <row r="8878" spans="1:5">
      <c r="A8878" s="11">
        <v>1145</v>
      </c>
      <c r="B8878" s="11">
        <v>94</v>
      </c>
      <c r="C8878" t="s">
        <v>9488</v>
      </c>
      <c r="D8878" s="11" t="s">
        <v>9463</v>
      </c>
      <c r="E8878" t="s">
        <v>122</v>
      </c>
    </row>
    <row r="8879" spans="1:5">
      <c r="A8879" s="11">
        <v>1787</v>
      </c>
      <c r="B8879" s="11">
        <v>33</v>
      </c>
      <c r="C8879" t="s">
        <v>13456</v>
      </c>
      <c r="D8879" s="11" t="s">
        <v>5542</v>
      </c>
      <c r="E8879" t="s">
        <v>2630</v>
      </c>
    </row>
    <row r="8880" spans="1:5">
      <c r="A8880" s="11">
        <v>2954</v>
      </c>
      <c r="B8880" s="11">
        <v>0</v>
      </c>
      <c r="C8880" t="s">
        <v>13457</v>
      </c>
      <c r="D8880" s="11" t="s">
        <v>13458</v>
      </c>
      <c r="E8880" t="s">
        <v>1079</v>
      </c>
    </row>
    <row r="8881" spans="1:5">
      <c r="A8881" s="11">
        <v>689</v>
      </c>
      <c r="B8881" s="11">
        <v>204</v>
      </c>
      <c r="C8881" t="s">
        <v>7352</v>
      </c>
      <c r="D8881" s="11" t="s">
        <v>5030</v>
      </c>
      <c r="E8881" t="s">
        <v>1859</v>
      </c>
    </row>
    <row r="8882" spans="1:5">
      <c r="A8882" s="11">
        <v>2954</v>
      </c>
      <c r="B8882" s="11">
        <v>0</v>
      </c>
      <c r="C8882" t="s">
        <v>7353</v>
      </c>
      <c r="D8882" s="11" t="s">
        <v>4065</v>
      </c>
      <c r="E8882" t="s">
        <v>2630</v>
      </c>
    </row>
    <row r="8883" spans="1:5">
      <c r="A8883" s="11">
        <v>554</v>
      </c>
      <c r="B8883" s="11">
        <v>254</v>
      </c>
      <c r="C8883" t="s">
        <v>7354</v>
      </c>
      <c r="D8883" s="11" t="s">
        <v>5052</v>
      </c>
      <c r="E8883" t="s">
        <v>133</v>
      </c>
    </row>
    <row r="8884" spans="1:5">
      <c r="A8884" s="11">
        <v>598</v>
      </c>
      <c r="B8884" s="11">
        <v>237</v>
      </c>
      <c r="C8884" t="s">
        <v>7355</v>
      </c>
      <c r="D8884" s="11" t="s">
        <v>6426</v>
      </c>
      <c r="E8884" t="s">
        <v>139</v>
      </c>
    </row>
    <row r="8885" spans="1:5">
      <c r="A8885" s="11">
        <v>745</v>
      </c>
      <c r="B8885" s="11">
        <v>183</v>
      </c>
      <c r="C8885" t="s">
        <v>7356</v>
      </c>
      <c r="D8885" s="11" t="s">
        <v>2673</v>
      </c>
      <c r="E8885" t="s">
        <v>1079</v>
      </c>
    </row>
    <row r="8886" spans="1:5">
      <c r="A8886" s="11">
        <v>2954</v>
      </c>
      <c r="B8886" s="11">
        <v>0</v>
      </c>
      <c r="C8886" t="s">
        <v>13459</v>
      </c>
      <c r="D8886" s="11" t="s">
        <v>7109</v>
      </c>
      <c r="E8886" t="s">
        <v>122</v>
      </c>
    </row>
    <row r="8887" spans="1:5">
      <c r="A8887" s="11">
        <v>1610</v>
      </c>
      <c r="B8887" s="11">
        <v>47</v>
      </c>
      <c r="C8887" t="s">
        <v>7357</v>
      </c>
      <c r="D8887" s="11" t="s">
        <v>2984</v>
      </c>
      <c r="E8887" t="s">
        <v>271</v>
      </c>
    </row>
    <row r="8888" spans="1:5">
      <c r="A8888" s="11">
        <v>2753</v>
      </c>
      <c r="B8888" s="11">
        <v>2</v>
      </c>
      <c r="C8888" t="s">
        <v>13460</v>
      </c>
      <c r="D8888" s="11" t="s">
        <v>4917</v>
      </c>
      <c r="E8888" t="s">
        <v>1498</v>
      </c>
    </row>
    <row r="8889" spans="1:5">
      <c r="A8889" s="11">
        <v>608</v>
      </c>
      <c r="B8889" s="11">
        <v>233</v>
      </c>
      <c r="C8889" t="s">
        <v>7358</v>
      </c>
      <c r="D8889" s="11" t="s">
        <v>3747</v>
      </c>
      <c r="E8889" t="s">
        <v>757</v>
      </c>
    </row>
    <row r="8890" spans="1:5">
      <c r="A8890" s="11">
        <v>834</v>
      </c>
      <c r="B8890" s="11">
        <v>155</v>
      </c>
      <c r="C8890" t="s">
        <v>7359</v>
      </c>
      <c r="D8890" s="11" t="s">
        <v>4393</v>
      </c>
      <c r="E8890" t="s">
        <v>757</v>
      </c>
    </row>
    <row r="8891" spans="1:5">
      <c r="A8891" s="11">
        <v>2954</v>
      </c>
      <c r="B8891" s="11">
        <v>0</v>
      </c>
      <c r="C8891" t="s">
        <v>13461</v>
      </c>
      <c r="D8891" s="11" t="s">
        <v>9397</v>
      </c>
      <c r="E8891" t="s">
        <v>997</v>
      </c>
    </row>
    <row r="8892" spans="1:5">
      <c r="A8892" s="11">
        <v>1061</v>
      </c>
      <c r="B8892" s="11">
        <v>108</v>
      </c>
      <c r="C8892" t="s">
        <v>7360</v>
      </c>
      <c r="D8892" s="11" t="s">
        <v>3993</v>
      </c>
      <c r="E8892" t="s">
        <v>224</v>
      </c>
    </row>
    <row r="8893" spans="1:5">
      <c r="A8893" s="11">
        <v>2954</v>
      </c>
      <c r="B8893" s="11">
        <v>0</v>
      </c>
      <c r="C8893" t="s">
        <v>7361</v>
      </c>
      <c r="D8893" s="11" t="s">
        <v>7362</v>
      </c>
      <c r="E8893" t="s">
        <v>128</v>
      </c>
    </row>
    <row r="8894" spans="1:5">
      <c r="A8894" s="11">
        <v>1109</v>
      </c>
      <c r="B8894" s="11">
        <v>100</v>
      </c>
      <c r="C8894" t="s">
        <v>9489</v>
      </c>
      <c r="D8894" s="11" t="s">
        <v>4300</v>
      </c>
      <c r="E8894" t="s">
        <v>1194</v>
      </c>
    </row>
    <row r="8895" spans="1:5">
      <c r="A8895" s="11">
        <v>2262</v>
      </c>
      <c r="B8895" s="11">
        <v>11</v>
      </c>
      <c r="C8895" t="s">
        <v>9490</v>
      </c>
      <c r="D8895" s="11" t="s">
        <v>5160</v>
      </c>
      <c r="E8895" t="s">
        <v>1807</v>
      </c>
    </row>
    <row r="8896" spans="1:5">
      <c r="A8896" s="11">
        <v>2954</v>
      </c>
      <c r="B8896" s="11">
        <v>0</v>
      </c>
      <c r="C8896" t="s">
        <v>13462</v>
      </c>
      <c r="D8896" s="11" t="s">
        <v>8969</v>
      </c>
      <c r="E8896" t="s">
        <v>169</v>
      </c>
    </row>
    <row r="8897" spans="1:5">
      <c r="A8897" s="11">
        <v>2685</v>
      </c>
      <c r="B8897" s="11">
        <v>3</v>
      </c>
      <c r="C8897" t="s">
        <v>13463</v>
      </c>
      <c r="D8897" s="11" t="s">
        <v>2716</v>
      </c>
      <c r="E8897" t="s">
        <v>138</v>
      </c>
    </row>
    <row r="8898" spans="1:5">
      <c r="A8898" s="11">
        <v>262</v>
      </c>
      <c r="B8898" s="11">
        <v>500</v>
      </c>
      <c r="C8898" t="s">
        <v>1011</v>
      </c>
      <c r="D8898" s="11" t="s">
        <v>905</v>
      </c>
      <c r="E8898" t="s">
        <v>741</v>
      </c>
    </row>
    <row r="8899" spans="1:5">
      <c r="A8899" s="11">
        <v>2094</v>
      </c>
      <c r="B8899" s="11">
        <v>17</v>
      </c>
      <c r="C8899" t="s">
        <v>13464</v>
      </c>
      <c r="D8899" s="11" t="s">
        <v>3007</v>
      </c>
      <c r="E8899" t="s">
        <v>819</v>
      </c>
    </row>
    <row r="8900" spans="1:5">
      <c r="A8900" s="11">
        <v>645</v>
      </c>
      <c r="B8900" s="11">
        <v>218</v>
      </c>
      <c r="C8900" t="s">
        <v>7363</v>
      </c>
      <c r="D8900" s="11" t="s">
        <v>3843</v>
      </c>
      <c r="E8900" t="s">
        <v>130</v>
      </c>
    </row>
    <row r="8901" spans="1:5">
      <c r="A8901" s="11">
        <v>1346</v>
      </c>
      <c r="B8901" s="11">
        <v>72</v>
      </c>
      <c r="C8901" t="s">
        <v>7364</v>
      </c>
      <c r="D8901" s="11" t="s">
        <v>6549</v>
      </c>
      <c r="E8901" t="s">
        <v>128</v>
      </c>
    </row>
    <row r="8902" spans="1:5">
      <c r="A8902" s="11">
        <v>2954</v>
      </c>
      <c r="B8902" s="11">
        <v>0</v>
      </c>
      <c r="C8902" t="s">
        <v>13465</v>
      </c>
      <c r="D8902" s="11" t="s">
        <v>11884</v>
      </c>
      <c r="E8902" t="s">
        <v>1006</v>
      </c>
    </row>
    <row r="8903" spans="1:5">
      <c r="A8903" s="11">
        <v>2856</v>
      </c>
      <c r="B8903" s="11">
        <v>1</v>
      </c>
      <c r="C8903" t="s">
        <v>13466</v>
      </c>
      <c r="D8903" s="11" t="s">
        <v>4959</v>
      </c>
      <c r="E8903" t="s">
        <v>740</v>
      </c>
    </row>
    <row r="8904" spans="1:5">
      <c r="A8904" s="11">
        <v>2954</v>
      </c>
      <c r="B8904" s="11">
        <v>0</v>
      </c>
      <c r="C8904" t="s">
        <v>13467</v>
      </c>
      <c r="D8904" s="11" t="s">
        <v>7812</v>
      </c>
      <c r="E8904" t="s">
        <v>9558</v>
      </c>
    </row>
    <row r="8905" spans="1:5">
      <c r="A8905" s="11">
        <v>858</v>
      </c>
      <c r="B8905" s="11">
        <v>148</v>
      </c>
      <c r="C8905" t="s">
        <v>7365</v>
      </c>
      <c r="D8905" s="11" t="s">
        <v>5720</v>
      </c>
      <c r="E8905" t="s">
        <v>1115</v>
      </c>
    </row>
    <row r="8906" spans="1:5">
      <c r="A8906" s="11">
        <v>1654</v>
      </c>
      <c r="B8906" s="11">
        <v>44</v>
      </c>
      <c r="C8906" t="s">
        <v>13468</v>
      </c>
      <c r="D8906" s="11" t="s">
        <v>7326</v>
      </c>
      <c r="E8906" t="s">
        <v>1115</v>
      </c>
    </row>
    <row r="8907" spans="1:5">
      <c r="A8907" s="11">
        <v>2000</v>
      </c>
      <c r="B8907" s="11">
        <v>21</v>
      </c>
      <c r="C8907" t="s">
        <v>13469</v>
      </c>
      <c r="D8907" s="11" t="s">
        <v>6763</v>
      </c>
      <c r="E8907" t="s">
        <v>845</v>
      </c>
    </row>
    <row r="8908" spans="1:5">
      <c r="A8908" s="11">
        <v>2954</v>
      </c>
      <c r="B8908" s="11">
        <v>0</v>
      </c>
      <c r="C8908" t="s">
        <v>13470</v>
      </c>
      <c r="D8908" s="11" t="s">
        <v>6476</v>
      </c>
      <c r="E8908" t="s">
        <v>10194</v>
      </c>
    </row>
    <row r="8909" spans="1:5">
      <c r="A8909" s="11">
        <v>1023</v>
      </c>
      <c r="B8909" s="11">
        <v>114</v>
      </c>
      <c r="C8909" t="s">
        <v>13471</v>
      </c>
      <c r="D8909" s="11" t="s">
        <v>7366</v>
      </c>
      <c r="E8909" t="s">
        <v>190</v>
      </c>
    </row>
    <row r="8910" spans="1:5">
      <c r="A8910" s="11">
        <v>967</v>
      </c>
      <c r="B8910" s="11">
        <v>125</v>
      </c>
      <c r="C8910" t="s">
        <v>7367</v>
      </c>
      <c r="D8910" s="11" t="s">
        <v>2552</v>
      </c>
      <c r="E8910" t="s">
        <v>1441</v>
      </c>
    </row>
    <row r="8911" spans="1:5">
      <c r="A8911" s="11">
        <v>2954</v>
      </c>
      <c r="B8911" s="11">
        <v>0</v>
      </c>
      <c r="C8911" t="s">
        <v>13472</v>
      </c>
      <c r="D8911" s="11" t="s">
        <v>2267</v>
      </c>
      <c r="E8911" t="s">
        <v>938</v>
      </c>
    </row>
    <row r="8912" spans="1:5">
      <c r="A8912" s="11">
        <v>235</v>
      </c>
      <c r="B8912" s="11">
        <v>536</v>
      </c>
      <c r="C8912" t="s">
        <v>7368</v>
      </c>
      <c r="D8912" s="11" t="s">
        <v>2133</v>
      </c>
      <c r="E8912" t="s">
        <v>128</v>
      </c>
    </row>
    <row r="8913" spans="1:5">
      <c r="A8913" s="11">
        <v>2954</v>
      </c>
      <c r="B8913" s="11">
        <v>0</v>
      </c>
      <c r="C8913" t="s">
        <v>13473</v>
      </c>
      <c r="D8913" s="11" t="s">
        <v>6751</v>
      </c>
      <c r="E8913" t="s">
        <v>130</v>
      </c>
    </row>
    <row r="8914" spans="1:5">
      <c r="A8914" s="11">
        <v>2373</v>
      </c>
      <c r="B8914" s="11">
        <v>8</v>
      </c>
      <c r="C8914" t="s">
        <v>13474</v>
      </c>
      <c r="D8914" s="11" t="s">
        <v>9639</v>
      </c>
      <c r="E8914" t="s">
        <v>646</v>
      </c>
    </row>
    <row r="8915" spans="1:5">
      <c r="A8915" s="11">
        <v>2954</v>
      </c>
      <c r="B8915" s="11">
        <v>0</v>
      </c>
      <c r="C8915" t="s">
        <v>13475</v>
      </c>
      <c r="D8915" s="11" t="s">
        <v>13476</v>
      </c>
      <c r="E8915" t="s">
        <v>130</v>
      </c>
    </row>
    <row r="8916" spans="1:5">
      <c r="A8916" s="11">
        <v>1086</v>
      </c>
      <c r="B8916" s="11">
        <v>104</v>
      </c>
      <c r="C8916" t="s">
        <v>7369</v>
      </c>
      <c r="D8916" s="11" t="s">
        <v>3466</v>
      </c>
      <c r="E8916" t="s">
        <v>220</v>
      </c>
    </row>
    <row r="8917" spans="1:5">
      <c r="A8917" s="11">
        <v>941</v>
      </c>
      <c r="B8917" s="11">
        <v>130</v>
      </c>
      <c r="C8917" t="s">
        <v>7370</v>
      </c>
      <c r="D8917" s="11" t="s">
        <v>4571</v>
      </c>
      <c r="E8917" t="s">
        <v>122</v>
      </c>
    </row>
    <row r="8918" spans="1:5">
      <c r="A8918" s="11">
        <v>2954</v>
      </c>
      <c r="B8918" s="11">
        <v>0</v>
      </c>
      <c r="C8918" t="s">
        <v>7371</v>
      </c>
      <c r="D8918" s="11" t="s">
        <v>2441</v>
      </c>
      <c r="E8918" t="s">
        <v>122</v>
      </c>
    </row>
    <row r="8919" spans="1:5">
      <c r="A8919" s="11">
        <v>2954</v>
      </c>
      <c r="B8919" s="11">
        <v>0</v>
      </c>
      <c r="C8919" t="s">
        <v>13477</v>
      </c>
      <c r="D8919" s="11" t="s">
        <v>9560</v>
      </c>
      <c r="E8919" t="s">
        <v>758</v>
      </c>
    </row>
    <row r="8920" spans="1:5">
      <c r="A8920" s="11">
        <v>2421</v>
      </c>
      <c r="B8920" s="11">
        <v>7</v>
      </c>
      <c r="C8920" t="s">
        <v>9491</v>
      </c>
      <c r="D8920" s="11" t="s">
        <v>2180</v>
      </c>
      <c r="E8920" t="s">
        <v>238</v>
      </c>
    </row>
    <row r="8921" spans="1:5">
      <c r="A8921" s="11">
        <v>1423</v>
      </c>
      <c r="B8921" s="11">
        <v>64</v>
      </c>
      <c r="C8921" t="s">
        <v>7372</v>
      </c>
      <c r="D8921" s="11" t="s">
        <v>2667</v>
      </c>
      <c r="E8921" t="s">
        <v>123</v>
      </c>
    </row>
    <row r="8922" spans="1:5">
      <c r="A8922" s="11">
        <v>1666</v>
      </c>
      <c r="B8922" s="11">
        <v>43</v>
      </c>
      <c r="C8922" t="s">
        <v>9492</v>
      </c>
      <c r="D8922" s="11" t="s">
        <v>8999</v>
      </c>
      <c r="E8922" t="s">
        <v>123</v>
      </c>
    </row>
    <row r="8923" spans="1:5">
      <c r="A8923" s="11">
        <v>522</v>
      </c>
      <c r="B8923" s="11">
        <v>273</v>
      </c>
      <c r="C8923" t="s">
        <v>7373</v>
      </c>
      <c r="D8923" s="11" t="s">
        <v>5873</v>
      </c>
      <c r="E8923" t="s">
        <v>271</v>
      </c>
    </row>
    <row r="8924" spans="1:5">
      <c r="A8924" s="11">
        <v>1523</v>
      </c>
      <c r="B8924" s="11">
        <v>55</v>
      </c>
      <c r="C8924" t="s">
        <v>7374</v>
      </c>
      <c r="D8924" s="11" t="s">
        <v>2335</v>
      </c>
      <c r="E8924" t="s">
        <v>724</v>
      </c>
    </row>
    <row r="8925" spans="1:5">
      <c r="A8925" s="11">
        <v>2856</v>
      </c>
      <c r="B8925" s="11">
        <v>1</v>
      </c>
      <c r="C8925" t="s">
        <v>13478</v>
      </c>
      <c r="D8925" s="11" t="s">
        <v>13479</v>
      </c>
      <c r="E8925" t="s">
        <v>128</v>
      </c>
    </row>
    <row r="8926" spans="1:5">
      <c r="A8926" s="11">
        <v>2373</v>
      </c>
      <c r="B8926" s="11">
        <v>8</v>
      </c>
      <c r="C8926" t="s">
        <v>7375</v>
      </c>
      <c r="D8926" s="11" t="s">
        <v>2090</v>
      </c>
      <c r="E8926" t="s">
        <v>128</v>
      </c>
    </row>
    <row r="8927" spans="1:5">
      <c r="A8927" s="11">
        <v>2856</v>
      </c>
      <c r="B8927" s="11">
        <v>1</v>
      </c>
      <c r="C8927" t="s">
        <v>9493</v>
      </c>
      <c r="D8927" s="11" t="s">
        <v>3765</v>
      </c>
      <c r="E8927" t="s">
        <v>2489</v>
      </c>
    </row>
    <row r="8928" spans="1:5">
      <c r="A8928" s="11">
        <v>16</v>
      </c>
      <c r="B8928" s="11">
        <v>1740</v>
      </c>
      <c r="C8928" t="s">
        <v>676</v>
      </c>
      <c r="D8928" s="11" t="s">
        <v>677</v>
      </c>
      <c r="E8928" t="s">
        <v>742</v>
      </c>
    </row>
    <row r="8929" spans="1:5">
      <c r="A8929" s="11">
        <v>2954</v>
      </c>
      <c r="B8929" s="11">
        <v>0</v>
      </c>
      <c r="C8929" t="s">
        <v>7376</v>
      </c>
      <c r="D8929" s="11" t="s">
        <v>3075</v>
      </c>
      <c r="E8929" t="s">
        <v>150</v>
      </c>
    </row>
    <row r="8930" spans="1:5">
      <c r="A8930" s="11">
        <v>2954</v>
      </c>
      <c r="B8930" s="11">
        <v>0</v>
      </c>
      <c r="C8930" t="s">
        <v>9494</v>
      </c>
      <c r="D8930" s="11" t="s">
        <v>4272</v>
      </c>
      <c r="E8930" t="s">
        <v>308</v>
      </c>
    </row>
    <row r="8931" spans="1:5">
      <c r="A8931" s="11">
        <v>2262</v>
      </c>
      <c r="B8931" s="11">
        <v>11</v>
      </c>
      <c r="C8931" t="s">
        <v>13480</v>
      </c>
      <c r="D8931" s="11" t="s">
        <v>5902</v>
      </c>
      <c r="E8931" t="s">
        <v>10240</v>
      </c>
    </row>
    <row r="8932" spans="1:5">
      <c r="A8932" s="11">
        <v>2954</v>
      </c>
      <c r="B8932" s="11">
        <v>0</v>
      </c>
      <c r="C8932" t="s">
        <v>13481</v>
      </c>
      <c r="D8932" s="11" t="s">
        <v>9685</v>
      </c>
      <c r="E8932" t="s">
        <v>149</v>
      </c>
    </row>
    <row r="8933" spans="1:5">
      <c r="A8933" s="11">
        <v>272</v>
      </c>
      <c r="B8933" s="11">
        <v>484</v>
      </c>
      <c r="C8933" t="s">
        <v>7377</v>
      </c>
      <c r="D8933" s="11" t="s">
        <v>4693</v>
      </c>
      <c r="E8933" t="s">
        <v>1263</v>
      </c>
    </row>
    <row r="8934" spans="1:5">
      <c r="A8934" s="11">
        <v>1629</v>
      </c>
      <c r="B8934" s="11">
        <v>46</v>
      </c>
      <c r="C8934" t="s">
        <v>7378</v>
      </c>
      <c r="D8934" s="11" t="s">
        <v>7379</v>
      </c>
      <c r="E8934" t="s">
        <v>1268</v>
      </c>
    </row>
    <row r="8935" spans="1:5">
      <c r="A8935" s="11">
        <v>1391</v>
      </c>
      <c r="B8935" s="11">
        <v>68</v>
      </c>
      <c r="C8935" t="s">
        <v>9495</v>
      </c>
      <c r="D8935" s="11" t="s">
        <v>2346</v>
      </c>
      <c r="E8935" t="s">
        <v>1566</v>
      </c>
    </row>
    <row r="8936" spans="1:5">
      <c r="A8936" s="11">
        <v>78</v>
      </c>
      <c r="B8936" s="11">
        <v>1070</v>
      </c>
      <c r="C8936" t="s">
        <v>717</v>
      </c>
      <c r="D8936" s="11" t="s">
        <v>690</v>
      </c>
      <c r="E8936" t="s">
        <v>128</v>
      </c>
    </row>
    <row r="8937" spans="1:5">
      <c r="A8937" s="11">
        <v>996</v>
      </c>
      <c r="B8937" s="11">
        <v>119</v>
      </c>
      <c r="C8937" t="s">
        <v>7380</v>
      </c>
      <c r="D8937" s="11" t="s">
        <v>2948</v>
      </c>
      <c r="E8937" t="s">
        <v>122</v>
      </c>
    </row>
    <row r="8938" spans="1:5">
      <c r="A8938" s="11">
        <v>303</v>
      </c>
      <c r="B8938" s="11">
        <v>458</v>
      </c>
      <c r="C8938" t="s">
        <v>1891</v>
      </c>
      <c r="D8938" s="11" t="s">
        <v>1892</v>
      </c>
      <c r="E8938" t="s">
        <v>1131</v>
      </c>
    </row>
    <row r="8939" spans="1:5">
      <c r="A8939" s="11">
        <v>1765</v>
      </c>
      <c r="B8939" s="11">
        <v>35</v>
      </c>
      <c r="C8939" t="s">
        <v>9496</v>
      </c>
      <c r="D8939" s="11" t="s">
        <v>3018</v>
      </c>
      <c r="E8939" t="s">
        <v>136</v>
      </c>
    </row>
    <row r="8940" spans="1:5">
      <c r="A8940" s="11">
        <v>933</v>
      </c>
      <c r="B8940" s="11">
        <v>132</v>
      </c>
      <c r="C8940" t="s">
        <v>13482</v>
      </c>
      <c r="D8940" s="11" t="s">
        <v>10173</v>
      </c>
      <c r="E8940" t="s">
        <v>9991</v>
      </c>
    </row>
    <row r="8941" spans="1:5">
      <c r="A8941" s="11">
        <v>1765</v>
      </c>
      <c r="B8941" s="11">
        <v>35</v>
      </c>
      <c r="C8941" t="s">
        <v>9497</v>
      </c>
      <c r="D8941" s="11" t="s">
        <v>4712</v>
      </c>
      <c r="E8941" t="s">
        <v>128</v>
      </c>
    </row>
    <row r="8942" spans="1:5">
      <c r="A8942" s="11">
        <v>2203</v>
      </c>
      <c r="B8942" s="11">
        <v>13</v>
      </c>
      <c r="C8942" t="s">
        <v>13483</v>
      </c>
      <c r="D8942" s="11" t="s">
        <v>3432</v>
      </c>
      <c r="E8942" t="s">
        <v>755</v>
      </c>
    </row>
    <row r="8943" spans="1:5">
      <c r="A8943" s="11">
        <v>2954</v>
      </c>
      <c r="B8943" s="11">
        <v>0</v>
      </c>
      <c r="C8943" t="s">
        <v>13484</v>
      </c>
      <c r="D8943" s="11" t="s">
        <v>8266</v>
      </c>
      <c r="E8943" t="s">
        <v>128</v>
      </c>
    </row>
    <row r="8944" spans="1:5">
      <c r="A8944" s="11">
        <v>2856</v>
      </c>
      <c r="B8944" s="11">
        <v>1</v>
      </c>
      <c r="C8944" t="s">
        <v>13485</v>
      </c>
      <c r="D8944" s="11" t="s">
        <v>4827</v>
      </c>
      <c r="E8944" t="s">
        <v>2095</v>
      </c>
    </row>
    <row r="8945" spans="1:5">
      <c r="A8945" s="11">
        <v>1894</v>
      </c>
      <c r="B8945" s="11">
        <v>27</v>
      </c>
      <c r="C8945" t="s">
        <v>9499</v>
      </c>
      <c r="D8945" s="11" t="s">
        <v>3206</v>
      </c>
      <c r="E8945" t="s">
        <v>809</v>
      </c>
    </row>
    <row r="8946" spans="1:5">
      <c r="A8946" s="11">
        <v>2954</v>
      </c>
      <c r="B8946" s="11">
        <v>0</v>
      </c>
      <c r="C8946" t="s">
        <v>13486</v>
      </c>
      <c r="D8946" s="11" t="s">
        <v>3524</v>
      </c>
      <c r="E8946" t="s">
        <v>935</v>
      </c>
    </row>
    <row r="8947" spans="1:5">
      <c r="A8947" s="11">
        <v>2172</v>
      </c>
      <c r="B8947" s="11">
        <v>14</v>
      </c>
      <c r="C8947" t="s">
        <v>13487</v>
      </c>
      <c r="D8947" s="11" t="s">
        <v>4</v>
      </c>
      <c r="E8947" t="s">
        <v>1039</v>
      </c>
    </row>
    <row r="8948" spans="1:5">
      <c r="A8948" s="11">
        <v>1346</v>
      </c>
      <c r="B8948" s="11">
        <v>72</v>
      </c>
      <c r="C8948" t="s">
        <v>7381</v>
      </c>
      <c r="D8948" s="11" t="s">
        <v>7382</v>
      </c>
      <c r="E8948" t="s">
        <v>122</v>
      </c>
    </row>
    <row r="8949" spans="1:5">
      <c r="A8949" s="11">
        <v>477</v>
      </c>
      <c r="B8949" s="11">
        <v>296</v>
      </c>
      <c r="C8949" t="s">
        <v>7383</v>
      </c>
      <c r="D8949" s="11" t="s">
        <v>5241</v>
      </c>
      <c r="E8949" t="s">
        <v>997</v>
      </c>
    </row>
    <row r="8950" spans="1:5">
      <c r="A8950" s="11">
        <v>123</v>
      </c>
      <c r="B8950" s="11">
        <v>849</v>
      </c>
      <c r="C8950" t="s">
        <v>7384</v>
      </c>
      <c r="D8950" s="11" t="s">
        <v>1714</v>
      </c>
      <c r="E8950" t="s">
        <v>124</v>
      </c>
    </row>
    <row r="8951" spans="1:5">
      <c r="A8951" s="11">
        <v>2954</v>
      </c>
      <c r="B8951" s="11">
        <v>0</v>
      </c>
      <c r="C8951" t="s">
        <v>13488</v>
      </c>
      <c r="D8951" s="11" t="s">
        <v>4223</v>
      </c>
      <c r="E8951" t="s">
        <v>843</v>
      </c>
    </row>
    <row r="8952" spans="1:5">
      <c r="A8952" s="11">
        <v>1327</v>
      </c>
      <c r="B8952" s="11">
        <v>74</v>
      </c>
      <c r="C8952" t="s">
        <v>7385</v>
      </c>
      <c r="D8952" s="11" t="s">
        <v>2526</v>
      </c>
      <c r="E8952" t="s">
        <v>1079</v>
      </c>
    </row>
    <row r="8953" spans="1:5">
      <c r="A8953" s="11">
        <v>2049</v>
      </c>
      <c r="B8953" s="11">
        <v>19</v>
      </c>
      <c r="C8953" t="s">
        <v>9500</v>
      </c>
      <c r="D8953" s="11" t="s">
        <v>6866</v>
      </c>
      <c r="E8953" t="s">
        <v>122</v>
      </c>
    </row>
    <row r="8954" spans="1:5">
      <c r="A8954" s="11">
        <v>1744</v>
      </c>
      <c r="B8954" s="11">
        <v>37</v>
      </c>
      <c r="C8954" t="s">
        <v>7386</v>
      </c>
      <c r="D8954" s="11" t="s">
        <v>7387</v>
      </c>
      <c r="E8954" t="s">
        <v>138</v>
      </c>
    </row>
    <row r="8955" spans="1:5">
      <c r="A8955" s="11">
        <v>106</v>
      </c>
      <c r="B8955" s="11">
        <v>924</v>
      </c>
      <c r="C8955" t="s">
        <v>7388</v>
      </c>
      <c r="D8955" s="11" t="s">
        <v>2639</v>
      </c>
      <c r="E8955" t="s">
        <v>123</v>
      </c>
    </row>
    <row r="8956" spans="1:5">
      <c r="A8956" s="11">
        <v>1666</v>
      </c>
      <c r="B8956" s="11">
        <v>43</v>
      </c>
      <c r="C8956" t="s">
        <v>9501</v>
      </c>
      <c r="D8956" s="11" t="s">
        <v>9502</v>
      </c>
      <c r="E8956" t="s">
        <v>12577</v>
      </c>
    </row>
    <row r="8957" spans="1:5">
      <c r="A8957" s="11">
        <v>1162</v>
      </c>
      <c r="B8957" s="11">
        <v>92</v>
      </c>
      <c r="C8957" t="s">
        <v>7389</v>
      </c>
      <c r="D8957" s="11" t="s">
        <v>3524</v>
      </c>
      <c r="E8957" t="s">
        <v>814</v>
      </c>
    </row>
    <row r="8958" spans="1:5">
      <c r="A8958" s="11">
        <v>2472</v>
      </c>
      <c r="B8958" s="11">
        <v>6</v>
      </c>
      <c r="C8958" t="s">
        <v>9503</v>
      </c>
      <c r="D8958" s="11" t="s">
        <v>6170</v>
      </c>
      <c r="E8958" t="s">
        <v>190</v>
      </c>
    </row>
    <row r="8959" spans="1:5">
      <c r="A8959" s="11">
        <v>2685</v>
      </c>
      <c r="B8959" s="11">
        <v>3</v>
      </c>
      <c r="C8959" t="s">
        <v>13489</v>
      </c>
      <c r="D8959" s="11" t="s">
        <v>2363</v>
      </c>
      <c r="E8959" t="s">
        <v>149</v>
      </c>
    </row>
    <row r="8960" spans="1:5">
      <c r="A8960" s="11">
        <v>2000</v>
      </c>
      <c r="B8960" s="11">
        <v>21</v>
      </c>
      <c r="C8960" t="s">
        <v>13490</v>
      </c>
      <c r="D8960" s="11" t="s">
        <v>4374</v>
      </c>
      <c r="E8960" t="s">
        <v>892</v>
      </c>
    </row>
    <row r="8961" spans="1:5">
      <c r="A8961" s="11">
        <v>2954</v>
      </c>
      <c r="B8961" s="11">
        <v>0</v>
      </c>
      <c r="C8961" t="s">
        <v>13490</v>
      </c>
      <c r="D8961" s="11" t="s">
        <v>3142</v>
      </c>
      <c r="E8961" t="s">
        <v>122</v>
      </c>
    </row>
    <row r="8962" spans="1:5">
      <c r="A8962" s="11">
        <v>2121</v>
      </c>
      <c r="B8962" s="11">
        <v>16</v>
      </c>
      <c r="C8962" t="s">
        <v>7390</v>
      </c>
      <c r="D8962" s="11" t="s">
        <v>3468</v>
      </c>
      <c r="E8962" t="s">
        <v>740</v>
      </c>
    </row>
    <row r="8963" spans="1:5">
      <c r="A8963" s="11">
        <v>2954</v>
      </c>
      <c r="B8963" s="11">
        <v>0</v>
      </c>
      <c r="C8963" t="s">
        <v>7390</v>
      </c>
      <c r="D8963" s="11" t="s">
        <v>6714</v>
      </c>
      <c r="E8963" t="s">
        <v>145</v>
      </c>
    </row>
    <row r="8964" spans="1:5">
      <c r="A8964" s="11">
        <v>2954</v>
      </c>
      <c r="B8964" s="11">
        <v>0</v>
      </c>
      <c r="C8964" t="s">
        <v>13491</v>
      </c>
      <c r="D8964" s="11" t="s">
        <v>11188</v>
      </c>
      <c r="E8964" t="s">
        <v>127</v>
      </c>
    </row>
    <row r="8965" spans="1:5">
      <c r="A8965" s="11">
        <v>722</v>
      </c>
      <c r="B8965" s="11">
        <v>191</v>
      </c>
      <c r="C8965" t="s">
        <v>7391</v>
      </c>
      <c r="D8965" s="11" t="s">
        <v>6632</v>
      </c>
      <c r="E8965" t="s">
        <v>133</v>
      </c>
    </row>
    <row r="8966" spans="1:5">
      <c r="A8966" s="11">
        <v>2954</v>
      </c>
      <c r="B8966" s="11">
        <v>0</v>
      </c>
      <c r="C8966" t="s">
        <v>9504</v>
      </c>
      <c r="D8966" s="11" t="s">
        <v>9505</v>
      </c>
      <c r="E8966" t="s">
        <v>710</v>
      </c>
    </row>
    <row r="8967" spans="1:5">
      <c r="A8967" s="11">
        <v>2856</v>
      </c>
      <c r="B8967" s="11">
        <v>1</v>
      </c>
      <c r="C8967" t="s">
        <v>1985</v>
      </c>
      <c r="D8967" s="11" t="s">
        <v>10604</v>
      </c>
      <c r="E8967" t="s">
        <v>271</v>
      </c>
    </row>
    <row r="8968" spans="1:5">
      <c r="A8968" s="11">
        <v>2172</v>
      </c>
      <c r="B8968" s="11">
        <v>14</v>
      </c>
      <c r="C8968" t="s">
        <v>13492</v>
      </c>
      <c r="D8968" s="11" t="s">
        <v>2441</v>
      </c>
      <c r="E8968" t="s">
        <v>749</v>
      </c>
    </row>
    <row r="8969" spans="1:5">
      <c r="A8969" s="11">
        <v>1569</v>
      </c>
      <c r="B8969" s="11">
        <v>51</v>
      </c>
      <c r="C8969" t="s">
        <v>7392</v>
      </c>
      <c r="D8969" s="11" t="s">
        <v>4142</v>
      </c>
      <c r="E8969" t="s">
        <v>140</v>
      </c>
    </row>
    <row r="8970" spans="1:5">
      <c r="A8970" s="11">
        <v>1946</v>
      </c>
      <c r="B8970" s="11">
        <v>24</v>
      </c>
      <c r="C8970" t="s">
        <v>7393</v>
      </c>
      <c r="D8970" s="11" t="s">
        <v>7394</v>
      </c>
      <c r="E8970" t="s">
        <v>130</v>
      </c>
    </row>
    <row r="8971" spans="1:5">
      <c r="A8971" s="11">
        <v>2318</v>
      </c>
      <c r="B8971" s="11">
        <v>9</v>
      </c>
      <c r="C8971" t="s">
        <v>7395</v>
      </c>
      <c r="D8971" s="11" t="s">
        <v>7366</v>
      </c>
      <c r="E8971" t="s">
        <v>140</v>
      </c>
    </row>
    <row r="8972" spans="1:5">
      <c r="A8972" s="11">
        <v>2421</v>
      </c>
      <c r="B8972" s="11">
        <v>7</v>
      </c>
      <c r="C8972" t="s">
        <v>9506</v>
      </c>
      <c r="D8972" s="11" t="s">
        <v>4934</v>
      </c>
      <c r="E8972" t="s">
        <v>2570</v>
      </c>
    </row>
    <row r="8973" spans="1:5">
      <c r="A8973" s="11">
        <v>572</v>
      </c>
      <c r="B8973" s="11">
        <v>248</v>
      </c>
      <c r="C8973" t="s">
        <v>7396</v>
      </c>
      <c r="D8973" s="11" t="s">
        <v>4265</v>
      </c>
      <c r="E8973" t="s">
        <v>149</v>
      </c>
    </row>
    <row r="8974" spans="1:5">
      <c r="A8974" s="11">
        <v>702</v>
      </c>
      <c r="B8974" s="11">
        <v>197</v>
      </c>
      <c r="C8974" t="s">
        <v>7397</v>
      </c>
      <c r="D8974" s="11" t="s">
        <v>2619</v>
      </c>
      <c r="E8974" t="s">
        <v>1878</v>
      </c>
    </row>
    <row r="8975" spans="1:5">
      <c r="A8975" s="11">
        <v>825</v>
      </c>
      <c r="B8975" s="11">
        <v>157</v>
      </c>
      <c r="C8975" t="s">
        <v>7398</v>
      </c>
      <c r="D8975" s="11" t="s">
        <v>5352</v>
      </c>
      <c r="E8975" t="s">
        <v>823</v>
      </c>
    </row>
    <row r="8976" spans="1:5">
      <c r="A8976" s="11">
        <v>1666</v>
      </c>
      <c r="B8976" s="11">
        <v>43</v>
      </c>
      <c r="C8976" t="s">
        <v>7399</v>
      </c>
      <c r="D8976" s="11" t="s">
        <v>5586</v>
      </c>
      <c r="E8976" t="s">
        <v>135</v>
      </c>
    </row>
    <row r="8977" spans="1:5">
      <c r="A8977" s="11">
        <v>2753</v>
      </c>
      <c r="B8977" s="11">
        <v>2</v>
      </c>
      <c r="C8977" t="s">
        <v>9507</v>
      </c>
      <c r="D8977" s="11" t="s">
        <v>4039</v>
      </c>
      <c r="E8977" t="s">
        <v>1907</v>
      </c>
    </row>
    <row r="8978" spans="1:5">
      <c r="A8978" s="11">
        <v>996</v>
      </c>
      <c r="B8978" s="11">
        <v>119</v>
      </c>
      <c r="C8978" t="s">
        <v>7400</v>
      </c>
      <c r="D8978" s="11" t="s">
        <v>2766</v>
      </c>
      <c r="E8978" t="s">
        <v>142</v>
      </c>
    </row>
    <row r="8979" spans="1:5">
      <c r="A8979" s="11">
        <v>645</v>
      </c>
      <c r="B8979" s="11">
        <v>218</v>
      </c>
      <c r="C8979" t="s">
        <v>7401</v>
      </c>
      <c r="D8979" s="11" t="s">
        <v>5052</v>
      </c>
      <c r="E8979" t="s">
        <v>238</v>
      </c>
    </row>
    <row r="8980" spans="1:5">
      <c r="A8980" s="11">
        <v>2954</v>
      </c>
      <c r="B8980" s="11">
        <v>0</v>
      </c>
      <c r="C8980" t="s">
        <v>13493</v>
      </c>
      <c r="D8980" s="11" t="s">
        <v>9445</v>
      </c>
      <c r="E8980" t="s">
        <v>1183</v>
      </c>
    </row>
    <row r="8981" spans="1:5">
      <c r="A8981" s="11">
        <v>2318</v>
      </c>
      <c r="B8981" s="11">
        <v>9</v>
      </c>
      <c r="C8981" t="s">
        <v>9508</v>
      </c>
      <c r="D8981" s="11" t="s">
        <v>9127</v>
      </c>
      <c r="E8981" t="s">
        <v>1619</v>
      </c>
    </row>
    <row r="8982" spans="1:5">
      <c r="A8982" s="11">
        <v>2856</v>
      </c>
      <c r="B8982" s="11">
        <v>1</v>
      </c>
      <c r="C8982" t="s">
        <v>7402</v>
      </c>
      <c r="D8982" s="11" t="s">
        <v>2030</v>
      </c>
      <c r="E8982" t="s">
        <v>130</v>
      </c>
    </row>
    <row r="8983" spans="1:5">
      <c r="A8983" s="11">
        <v>658</v>
      </c>
      <c r="B8983" s="11">
        <v>215</v>
      </c>
      <c r="C8983" t="s">
        <v>7403</v>
      </c>
      <c r="D8983" s="11" t="s">
        <v>4254</v>
      </c>
      <c r="E8983" t="s">
        <v>769</v>
      </c>
    </row>
    <row r="8984" spans="1:5">
      <c r="A8984" s="11">
        <v>1306</v>
      </c>
      <c r="B8984" s="11">
        <v>76</v>
      </c>
      <c r="C8984" t="s">
        <v>9509</v>
      </c>
      <c r="D8984" s="11" t="s">
        <v>9510</v>
      </c>
      <c r="E8984" t="s">
        <v>809</v>
      </c>
    </row>
    <row r="8985" spans="1:5">
      <c r="A8985" s="11">
        <v>414</v>
      </c>
      <c r="B8985" s="11">
        <v>338</v>
      </c>
      <c r="C8985" t="s">
        <v>1810</v>
      </c>
      <c r="D8985" s="11" t="s">
        <v>1021</v>
      </c>
      <c r="E8985" t="s">
        <v>992</v>
      </c>
    </row>
    <row r="8986" spans="1:5">
      <c r="A8986" s="11">
        <v>1336</v>
      </c>
      <c r="B8986" s="11">
        <v>73</v>
      </c>
      <c r="C8986" t="s">
        <v>7404</v>
      </c>
      <c r="D8986" s="11" t="s">
        <v>7405</v>
      </c>
      <c r="E8986" t="s">
        <v>190</v>
      </c>
    </row>
    <row r="8987" spans="1:5">
      <c r="A8987" s="11">
        <v>2613</v>
      </c>
      <c r="B8987" s="11">
        <v>4</v>
      </c>
      <c r="C8987" t="s">
        <v>13494</v>
      </c>
      <c r="D8987" s="11" t="s">
        <v>3200</v>
      </c>
      <c r="E8987" t="s">
        <v>2028</v>
      </c>
    </row>
    <row r="8988" spans="1:5">
      <c r="A8988" s="11">
        <v>2318</v>
      </c>
      <c r="B8988" s="11">
        <v>9</v>
      </c>
      <c r="C8988" t="s">
        <v>13495</v>
      </c>
      <c r="D8988" s="11" t="s">
        <v>7957</v>
      </c>
      <c r="E8988" t="s">
        <v>124</v>
      </c>
    </row>
    <row r="8989" spans="1:5">
      <c r="A8989" s="11">
        <v>460</v>
      </c>
      <c r="B8989" s="11">
        <v>310</v>
      </c>
      <c r="C8989" t="s">
        <v>9511</v>
      </c>
      <c r="D8989" s="11" t="s">
        <v>13496</v>
      </c>
      <c r="E8989" t="s">
        <v>766</v>
      </c>
    </row>
    <row r="8990" spans="1:5">
      <c r="A8990" s="11">
        <v>2954</v>
      </c>
      <c r="B8990" s="11">
        <v>0</v>
      </c>
      <c r="C8990" t="s">
        <v>7406</v>
      </c>
      <c r="D8990" s="11" t="s">
        <v>4382</v>
      </c>
      <c r="E8990" t="s">
        <v>138</v>
      </c>
    </row>
    <row r="8991" spans="1:5">
      <c r="A8991" s="11">
        <v>2536</v>
      </c>
      <c r="B8991" s="11">
        <v>5</v>
      </c>
      <c r="C8991" t="s">
        <v>13497</v>
      </c>
      <c r="D8991" s="11" t="s">
        <v>7852</v>
      </c>
      <c r="E8991" t="s">
        <v>6067</v>
      </c>
    </row>
    <row r="8992" spans="1:5">
      <c r="A8992" s="11">
        <v>2536</v>
      </c>
      <c r="B8992" s="11">
        <v>5</v>
      </c>
      <c r="C8992" t="s">
        <v>13498</v>
      </c>
      <c r="D8992" s="11" t="s">
        <v>8257</v>
      </c>
      <c r="E8992" t="s">
        <v>13499</v>
      </c>
    </row>
    <row r="8993" spans="1:5">
      <c r="A8993" s="11">
        <v>2685</v>
      </c>
      <c r="B8993" s="11">
        <v>3</v>
      </c>
      <c r="C8993" t="s">
        <v>13500</v>
      </c>
      <c r="D8993" s="11" t="s">
        <v>3987</v>
      </c>
      <c r="E8993" t="s">
        <v>1131</v>
      </c>
    </row>
  </sheetData>
  <phoneticPr fontId="3" type="noConversion"/>
  <pageMargins left="0.75" right="0.75" top="1" bottom="1" header="0.5" footer="0.5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72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14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14</v>
      </c>
      <c r="D16" s="413"/>
      <c r="E16" s="414" t="str">
        <f>IF(A16="","",VLOOKUP(A16,СПИСКИ!$B:$J,2,FALSE))</f>
        <v>"Омега" г.Севастополь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"ТТ-Симферополь" г.Симферополь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102</v>
      </c>
      <c r="C19" s="193" t="s">
        <v>81</v>
      </c>
      <c r="D19" s="78">
        <v>134</v>
      </c>
      <c r="E19" s="42" t="s">
        <v>92</v>
      </c>
      <c r="F19" s="399" t="str">
        <f>IF(B19="","",VLOOKUP(B19,СПИСКИ!$D:$J,2,FALSE))</f>
        <v>УКРАИНСКИЙ Александр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287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СОЛОВЕЙ Юрий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101</v>
      </c>
      <c r="C20" s="193" t="s">
        <v>80</v>
      </c>
      <c r="D20" s="78">
        <v>131</v>
      </c>
      <c r="E20" s="42" t="s">
        <v>93</v>
      </c>
      <c r="F20" s="399" t="str">
        <f>IF(B20="","",VLOOKUP(B20,СПИСКИ!$D:$J,2,FALSE))</f>
        <v>БОРОДИН Илья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626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ТОМУЛИС Дарья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103</v>
      </c>
      <c r="C21" s="193" t="s">
        <v>82</v>
      </c>
      <c r="D21" s="78">
        <v>133</v>
      </c>
      <c r="E21" s="50" t="s">
        <v>84</v>
      </c>
      <c r="F21" s="402" t="str">
        <f>IF(B21="","",VLOOKUP(B21,СПИСКИ!$D:$J,2,FALSE))</f>
        <v>ГУБАНОВ Никита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630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ИВАНОВ Константин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102</v>
      </c>
      <c r="B24" s="75"/>
      <c r="C24" s="74">
        <f>IF(D20="","",D20)</f>
        <v>131</v>
      </c>
      <c r="D24" s="76"/>
      <c r="E24" s="59" t="s">
        <v>92</v>
      </c>
      <c r="F24" s="396" t="str">
        <f>IF(A24="","",VLOOKUP(A24,СПИСКИ!$D:$J,2,FALSE))</f>
        <v>УКРАИНСКИЙ Александр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СОЛОВЕЙ Юрий</v>
      </c>
      <c r="M24" s="397"/>
      <c r="N24" s="397"/>
      <c r="O24" s="397"/>
      <c r="P24" s="397"/>
      <c r="Q24" s="397"/>
      <c r="R24" s="398">
        <v>-10</v>
      </c>
      <c r="S24" s="383"/>
      <c r="T24" s="383">
        <v>-2</v>
      </c>
      <c r="U24" s="383"/>
      <c r="V24" s="383">
        <v>13</v>
      </c>
      <c r="W24" s="383"/>
      <c r="X24" s="383">
        <v>-7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101</v>
      </c>
      <c r="B25" s="75"/>
      <c r="C25" s="74">
        <f>IF(D19="","",D19)</f>
        <v>134</v>
      </c>
      <c r="D25" s="76"/>
      <c r="E25" s="60" t="s">
        <v>93</v>
      </c>
      <c r="F25" s="379" t="str">
        <f>IF(A25="","",VLOOKUP(A25,СПИСКИ!$D:$J,2,FALSE))</f>
        <v>БОРОДИН Илья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ТОМУЛИС Дарья</v>
      </c>
      <c r="M25" s="364"/>
      <c r="N25" s="364"/>
      <c r="O25" s="364"/>
      <c r="P25" s="364"/>
      <c r="Q25" s="364"/>
      <c r="R25" s="365">
        <v>5</v>
      </c>
      <c r="S25" s="352"/>
      <c r="T25" s="352">
        <v>9</v>
      </c>
      <c r="U25" s="352"/>
      <c r="V25" s="352">
        <v>8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103</v>
      </c>
      <c r="B26" s="75"/>
      <c r="C26" s="74">
        <f>IF(D21="","",D21)</f>
        <v>133</v>
      </c>
      <c r="D26" s="76"/>
      <c r="E26" s="61" t="s">
        <v>84</v>
      </c>
      <c r="F26" s="379" t="str">
        <f>IF(A26="","",VLOOKUP(A26,СПИСКИ!$D:$J,2,FALSE))</f>
        <v>ГУБАНОВ Никита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ИВАНОВ Константин</v>
      </c>
      <c r="M26" s="380"/>
      <c r="N26" s="380"/>
      <c r="O26" s="380"/>
      <c r="P26" s="380"/>
      <c r="Q26" s="381"/>
      <c r="R26" s="382">
        <v>8</v>
      </c>
      <c r="S26" s="366"/>
      <c r="T26" s="366">
        <v>7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102</v>
      </c>
      <c r="B27" s="75"/>
      <c r="C27" s="74">
        <f>IF(D19="","",D19)</f>
        <v>134</v>
      </c>
      <c r="D27" s="76"/>
      <c r="E27" s="60" t="s">
        <v>986</v>
      </c>
      <c r="F27" s="363" t="str">
        <f>IF(A27="","",VLOOKUP(A27,СПИСКИ!$D:$J,2,FALSE))</f>
        <v>УКРАИНСКИЙ Александр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ТОМУЛИС Дарья</v>
      </c>
      <c r="M27" s="364"/>
      <c r="N27" s="364"/>
      <c r="O27" s="364"/>
      <c r="P27" s="364"/>
      <c r="Q27" s="364"/>
      <c r="R27" s="365">
        <v>-8</v>
      </c>
      <c r="S27" s="352"/>
      <c r="T27" s="352">
        <v>-7</v>
      </c>
      <c r="U27" s="352"/>
      <c r="V27" s="352">
        <v>-7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101</v>
      </c>
      <c r="B28" s="75"/>
      <c r="C28" s="74">
        <f>D20</f>
        <v>131</v>
      </c>
      <c r="D28" s="76"/>
      <c r="E28" s="63" t="s">
        <v>985</v>
      </c>
      <c r="F28" s="360" t="str">
        <f>IF(A28="","",VLOOKUP(A28,СПИСКИ!$D:$J,2,FALSE))</f>
        <v>БОРОДИН Илья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СОЛОВЕЙ Юрий</v>
      </c>
      <c r="M28" s="361"/>
      <c r="N28" s="361"/>
      <c r="O28" s="361"/>
      <c r="P28" s="361"/>
      <c r="Q28" s="361"/>
      <c r="R28" s="362">
        <v>4</v>
      </c>
      <c r="S28" s="344"/>
      <c r="T28" s="344">
        <v>10</v>
      </c>
      <c r="U28" s="344"/>
      <c r="V28" s="344">
        <v>5</v>
      </c>
      <c r="W28" s="344"/>
      <c r="X28" s="344"/>
      <c r="Y28" s="344"/>
      <c r="Z28" s="344"/>
      <c r="AA28" s="345"/>
      <c r="AB28" s="346">
        <f>IF(R28="","",SUM(AJ28:AN28))</f>
        <v>3</v>
      </c>
      <c r="AC28" s="347"/>
      <c r="AD28" s="347">
        <f>IF(R28="","",SUM(AO28:AS28))</f>
        <v>0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"Омега" г.Севастополь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6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54" t="s">
        <v>13573</v>
      </c>
      <c r="W8" s="455"/>
      <c r="X8" s="456"/>
      <c r="Y8" s="441"/>
      <c r="Z8" s="442"/>
      <c r="AA8" s="443"/>
      <c r="AB8" s="448">
        <v>12</v>
      </c>
      <c r="AC8" s="449"/>
      <c r="AD8" s="450"/>
      <c r="AE8" s="441">
        <v>73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12</v>
      </c>
      <c r="B13" s="425"/>
      <c r="C13" s="426">
        <v>13</v>
      </c>
      <c r="D13" s="426"/>
      <c r="E13" s="427" t="str">
        <f>IF(A13="","",VLOOKUP(A13,СПИСКИ!$B:$J,2,FALSE))</f>
        <v>"СШОР-13" г.Таганрог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12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121</v>
      </c>
      <c r="C19" s="193" t="s">
        <v>81</v>
      </c>
      <c r="D19" s="78">
        <v>112</v>
      </c>
      <c r="E19" s="42" t="s">
        <v>92</v>
      </c>
      <c r="F19" s="399" t="str">
        <f>IF(B19="","",VLOOKUP(B19,СПИСКИ!$D:$J,2,FALSE))</f>
        <v>БОРДЮГОВСКАЯ Дарья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1268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ТРЕТЬЯКОВ Даниил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345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124</v>
      </c>
      <c r="C20" s="193" t="s">
        <v>80</v>
      </c>
      <c r="D20" s="78">
        <v>113</v>
      </c>
      <c r="E20" s="42" t="s">
        <v>93</v>
      </c>
      <c r="F20" s="399" t="str">
        <f>IF(B20="","",VLOOKUP(B20,СПИСКИ!$D:$J,2,FALSE))</f>
        <v>ЮСУПОВА Карина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924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ЛЕЩЕНКО Дмитрий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474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123</v>
      </c>
      <c r="C21" s="193" t="s">
        <v>82</v>
      </c>
      <c r="D21" s="78">
        <v>111</v>
      </c>
      <c r="E21" s="50" t="s">
        <v>84</v>
      </c>
      <c r="F21" s="402" t="str">
        <f>IF(B21="","",VLOOKUP(B21,СПИСКИ!$D:$J,2,FALSE))</f>
        <v>РАКОВА Мария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846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ЖУРЕНКО Денис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121</v>
      </c>
      <c r="B24" s="75"/>
      <c r="C24" s="74">
        <f>IF(D20="","",D20)</f>
        <v>113</v>
      </c>
      <c r="D24" s="76"/>
      <c r="E24" s="59" t="s">
        <v>92</v>
      </c>
      <c r="F24" s="396" t="str">
        <f>IF(A24="","",VLOOKUP(A24,СПИСКИ!$D:$J,2,FALSE))</f>
        <v>БОРДЮГОВСКАЯ Дарья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ТРЕТЬЯКОВ Даниил</v>
      </c>
      <c r="M24" s="397"/>
      <c r="N24" s="397"/>
      <c r="O24" s="397"/>
      <c r="P24" s="397"/>
      <c r="Q24" s="397"/>
      <c r="R24" s="398">
        <v>4</v>
      </c>
      <c r="S24" s="383"/>
      <c r="T24" s="383">
        <v>8</v>
      </c>
      <c r="U24" s="383"/>
      <c r="V24" s="383">
        <v>6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124</v>
      </c>
      <c r="B25" s="75"/>
      <c r="C25" s="74">
        <f>IF(D19="","",D19)</f>
        <v>112</v>
      </c>
      <c r="D25" s="76"/>
      <c r="E25" s="60" t="s">
        <v>93</v>
      </c>
      <c r="F25" s="379" t="str">
        <f>IF(A25="","",VLOOKUP(A25,СПИСКИ!$D:$J,2,FALSE))</f>
        <v>ЮСУПОВА Карина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ЛЕЩЕНКО Дмитрий</v>
      </c>
      <c r="M25" s="364"/>
      <c r="N25" s="364"/>
      <c r="O25" s="364"/>
      <c r="P25" s="364"/>
      <c r="Q25" s="364"/>
      <c r="R25" s="365">
        <v>2</v>
      </c>
      <c r="S25" s="352"/>
      <c r="T25" s="352">
        <v>7</v>
      </c>
      <c r="U25" s="352"/>
      <c r="V25" s="352">
        <v>4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123</v>
      </c>
      <c r="B26" s="75"/>
      <c r="C26" s="74">
        <f>IF(D21="","",D21)</f>
        <v>111</v>
      </c>
      <c r="D26" s="76"/>
      <c r="E26" s="61" t="s">
        <v>84</v>
      </c>
      <c r="F26" s="379" t="str">
        <f>IF(A26="","",VLOOKUP(A26,СПИСКИ!$D:$J,2,FALSE))</f>
        <v>РАКОВА Мария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ЖУРЕНКО Денис</v>
      </c>
      <c r="M26" s="380"/>
      <c r="N26" s="380"/>
      <c r="O26" s="380"/>
      <c r="P26" s="380"/>
      <c r="Q26" s="381"/>
      <c r="R26" s="382">
        <v>-9</v>
      </c>
      <c r="S26" s="366"/>
      <c r="T26" s="366">
        <v>8</v>
      </c>
      <c r="U26" s="366"/>
      <c r="V26" s="366">
        <v>-3</v>
      </c>
      <c r="W26" s="366"/>
      <c r="X26" s="366">
        <v>-8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121</v>
      </c>
      <c r="B27" s="75"/>
      <c r="C27" s="74">
        <f>IF(D19="","",D19)</f>
        <v>112</v>
      </c>
      <c r="D27" s="76"/>
      <c r="E27" s="60" t="s">
        <v>986</v>
      </c>
      <c r="F27" s="363" t="str">
        <f>IF(A27="","",VLOOKUP(A27,СПИСКИ!$D:$J,2,FALSE))</f>
        <v>БОРДЮГОВСКАЯ Дарья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ЛЕЩЕНКО Дмитрий</v>
      </c>
      <c r="M27" s="364"/>
      <c r="N27" s="364"/>
      <c r="O27" s="364"/>
      <c r="P27" s="364"/>
      <c r="Q27" s="364"/>
      <c r="R27" s="365">
        <v>-9</v>
      </c>
      <c r="S27" s="352"/>
      <c r="T27" s="352">
        <v>8</v>
      </c>
      <c r="U27" s="352"/>
      <c r="V27" s="352">
        <v>6</v>
      </c>
      <c r="W27" s="352"/>
      <c r="X27" s="352">
        <v>4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0</v>
      </c>
      <c r="AK27" s="100">
        <f>IF(T27&gt;0,1,0)</f>
        <v>1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1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124</v>
      </c>
      <c r="B28" s="75"/>
      <c r="C28" s="74">
        <f>D20</f>
        <v>113</v>
      </c>
      <c r="D28" s="76"/>
      <c r="E28" s="63" t="s">
        <v>985</v>
      </c>
      <c r="F28" s="360" t="str">
        <f>IF(A28="","",VLOOKUP(A28,СПИСКИ!$D:$J,2,FALSE))</f>
        <v>ЮСУПОВА Карина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ТРЕТЬЯКОВ Даниил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10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2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2</v>
      </c>
      <c r="D16" s="413"/>
      <c r="E16" s="414" t="str">
        <f>IF(A16="","",VLOOKUP(A16,СПИСКИ!$B:$J,2,FALSE))</f>
        <v>"Адреналин" г.Славянск-на-Кубани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"Торнадо"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53</v>
      </c>
      <c r="C19" s="193" t="s">
        <v>81</v>
      </c>
      <c r="D19" s="78">
        <v>11</v>
      </c>
      <c r="E19" s="42" t="s">
        <v>92</v>
      </c>
      <c r="F19" s="399" t="str">
        <f>IF(B19="","",VLOOKUP(B19,СПИСКИ!$D:$J,2,FALSE))</f>
        <v>ТКАЧЕНКО Максим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637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ЛОПАТИН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808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54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СУСЛИН Анатолий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825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14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КОСТКИН Денис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561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53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ТКАЧЕНКО Максим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ЛОПАТИН Александр</v>
      </c>
      <c r="M24" s="397"/>
      <c r="N24" s="397"/>
      <c r="O24" s="397"/>
      <c r="P24" s="397"/>
      <c r="Q24" s="397"/>
      <c r="R24" s="398">
        <v>2</v>
      </c>
      <c r="S24" s="383"/>
      <c r="T24" s="383">
        <v>7</v>
      </c>
      <c r="U24" s="383"/>
      <c r="V24" s="383">
        <v>6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54</v>
      </c>
      <c r="B25" s="75"/>
      <c r="C25" s="74">
        <f>IF(D19="","",D19)</f>
        <v>11</v>
      </c>
      <c r="D25" s="76"/>
      <c r="E25" s="60" t="s">
        <v>93</v>
      </c>
      <c r="F25" s="379" t="str">
        <f>IF(A25="","",VLOOKUP(A25,СПИСКИ!$D:$J,2,FALSE))</f>
        <v>СУСЛИН Анатолий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>
        <v>-3</v>
      </c>
      <c r="S25" s="352"/>
      <c r="T25" s="352">
        <v>-3</v>
      </c>
      <c r="U25" s="352"/>
      <c r="V25" s="352">
        <v>-8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52</v>
      </c>
      <c r="B26" s="75"/>
      <c r="C26" s="74">
        <f>IF(D21="","",D21)</f>
        <v>14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КОСТКИН Денис</v>
      </c>
      <c r="M26" s="380"/>
      <c r="N26" s="380"/>
      <c r="O26" s="380"/>
      <c r="P26" s="380"/>
      <c r="Q26" s="381"/>
      <c r="R26" s="382">
        <v>-1</v>
      </c>
      <c r="S26" s="366"/>
      <c r="T26" s="366">
        <v>-1</v>
      </c>
      <c r="U26" s="366"/>
      <c r="V26" s="366">
        <v>-1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53</v>
      </c>
      <c r="B27" s="75"/>
      <c r="C27" s="74">
        <f>IF(D19="","",D19)</f>
        <v>11</v>
      </c>
      <c r="D27" s="76"/>
      <c r="E27" s="60" t="s">
        <v>986</v>
      </c>
      <c r="F27" s="363" t="str">
        <f>IF(A27="","",VLOOKUP(A27,СПИСКИ!$D:$J,2,FALSE))</f>
        <v>ТКАЧЕНКО Максим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>
        <v>-6</v>
      </c>
      <c r="S27" s="352"/>
      <c r="T27" s="352">
        <v>-9</v>
      </c>
      <c r="U27" s="352"/>
      <c r="V27" s="352">
        <v>-9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54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СУСЛИН Анатолий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ЛОПАТИН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"Торнадо"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3</v>
      </c>
      <c r="AC29" s="341"/>
      <c r="AD29" s="341">
        <f>IF(R24="","",SUM(AD24:AE28))</f>
        <v>9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6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16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7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151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КЛИМЧЕНКО Виктория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965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152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ВИНОГРАДОВ Алексей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217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154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ВАРТАНОВ Армен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255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151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КЛИМЧЕНКО Виктория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-7</v>
      </c>
      <c r="S24" s="383"/>
      <c r="T24" s="383">
        <v>3</v>
      </c>
      <c r="U24" s="383"/>
      <c r="V24" s="383">
        <v>3</v>
      </c>
      <c r="W24" s="383"/>
      <c r="X24" s="383">
        <v>-9</v>
      </c>
      <c r="Y24" s="383"/>
      <c r="Z24" s="383">
        <v>6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1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152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ВИНОГРАДОВ Алексей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-6</v>
      </c>
      <c r="S25" s="352"/>
      <c r="T25" s="352">
        <v>-3</v>
      </c>
      <c r="U25" s="352"/>
      <c r="V25" s="352">
        <v>-7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154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ВАРТАНОВ Армен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8</v>
      </c>
      <c r="S26" s="366"/>
      <c r="T26" s="366">
        <v>8</v>
      </c>
      <c r="U26" s="366"/>
      <c r="V26" s="366">
        <v>4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151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КЛИМЧЕНКО Виктория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7</v>
      </c>
      <c r="S27" s="352"/>
      <c r="T27" s="352">
        <v>-8</v>
      </c>
      <c r="U27" s="352"/>
      <c r="V27" s="352">
        <v>7</v>
      </c>
      <c r="W27" s="352"/>
      <c r="X27" s="352">
        <v>-6</v>
      </c>
      <c r="Y27" s="352"/>
      <c r="Z27" s="352">
        <v>-8</v>
      </c>
      <c r="AA27" s="353"/>
      <c r="AB27" s="354">
        <f>IF(R27="","",SUM(AJ27:AN27))</f>
        <v>2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1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0</v>
      </c>
      <c r="AR27" s="100">
        <f>IF(X27&lt;0,1,0)</f>
        <v>1</v>
      </c>
      <c r="AS27" s="100">
        <f>IF(Z27&lt;0,1,0)</f>
        <v>1</v>
      </c>
    </row>
    <row r="28" spans="1:45" ht="30" customHeight="1" thickBot="1">
      <c r="A28" s="74">
        <f>IF(B20="","",B20)</f>
        <v>152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ВИНОГРАДОВ Алексей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>
        <v>-13</v>
      </c>
      <c r="S28" s="344"/>
      <c r="T28" s="344">
        <v>-6</v>
      </c>
      <c r="U28" s="344"/>
      <c r="V28" s="344">
        <v>-7</v>
      </c>
      <c r="W28" s="344"/>
      <c r="X28" s="344"/>
      <c r="Y28" s="344"/>
      <c r="Z28" s="344"/>
      <c r="AA28" s="345"/>
      <c r="AB28" s="346">
        <f>IF(R28="","",SUM(AJ28:AN28))</f>
        <v>0</v>
      </c>
      <c r="AC28" s="347"/>
      <c r="AD28" s="347">
        <f>IF(R28="","",SUM(AO28:AS28))</f>
        <v>3</v>
      </c>
      <c r="AE28" s="348"/>
      <c r="AF28" s="349">
        <f>IF(R28="","",IF(AB28&gt;AD28,1,0))</f>
        <v>0</v>
      </c>
      <c r="AG28" s="350"/>
      <c r="AH28" s="350">
        <f>IF(R28="","",IF(AD28&gt;AB28,1,0))</f>
        <v>1</v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1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7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"Аромадон" г.Ростов-на-Дону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8</v>
      </c>
      <c r="AC29" s="341"/>
      <c r="AD29" s="341">
        <f>IF(R24="","",SUM(AD24:AE28))</f>
        <v>11</v>
      </c>
      <c r="AE29" s="342"/>
      <c r="AF29" s="343">
        <f>IF(R24="","",SUM(AF24:AG28))</f>
        <v>2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"ЦОП-1"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8</v>
      </c>
      <c r="B13" s="425"/>
      <c r="C13" s="426">
        <v>15</v>
      </c>
      <c r="D13" s="426"/>
      <c r="E13" s="427" t="str">
        <f>IF(A13="","",VLOOKUP(A13,СПИСКИ!$B:$J,2,FALSE))</f>
        <v>"ЦОП-1"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8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"ЦОП-1"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40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143</v>
      </c>
      <c r="C19" s="193" t="s">
        <v>81</v>
      </c>
      <c r="D19" s="78">
        <v>71</v>
      </c>
      <c r="E19" s="42" t="s">
        <v>92</v>
      </c>
      <c r="F19" s="399" t="str">
        <f>IF(B19="","",VLOOKUP(B19,СПИСКИ!$D:$J,2,FALSE))</f>
        <v>ВАСИЛЕНКО Михаил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274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НАУМОВ Михаил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615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142</v>
      </c>
      <c r="C20" s="193" t="s">
        <v>80</v>
      </c>
      <c r="D20" s="78">
        <v>72</v>
      </c>
      <c r="E20" s="42" t="s">
        <v>93</v>
      </c>
      <c r="F20" s="399" t="str">
        <f>IF(B20="","",VLOOKUP(B20,СПИСКИ!$D:$J,2,FALSE))</f>
        <v>ЕЛИСЕЕВ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596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ЧЕРНОКНИЖНИКОВ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601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141</v>
      </c>
      <c r="C21" s="193" t="s">
        <v>82</v>
      </c>
      <c r="D21" s="78">
        <v>73</v>
      </c>
      <c r="E21" s="50" t="s">
        <v>84</v>
      </c>
      <c r="F21" s="402" t="str">
        <f>IF(B21="","",VLOOKUP(B21,СПИСКИ!$D:$J,2,FALSE))</f>
        <v>АНТИФЕЕВ Олег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416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КАЛАШНИКОВА Эвелина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664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143</v>
      </c>
      <c r="B24" s="75"/>
      <c r="C24" s="74">
        <f>IF(D20="","",D20)</f>
        <v>72</v>
      </c>
      <c r="D24" s="76"/>
      <c r="E24" s="59" t="s">
        <v>92</v>
      </c>
      <c r="F24" s="396" t="str">
        <f>IF(A24="","",VLOOKUP(A24,СПИСКИ!$D:$J,2,FALSE))</f>
        <v>ВАСИЛЕНКО Михаил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НАУМОВ Михаил</v>
      </c>
      <c r="M24" s="397"/>
      <c r="N24" s="397"/>
      <c r="O24" s="397"/>
      <c r="P24" s="397"/>
      <c r="Q24" s="397"/>
      <c r="R24" s="398">
        <v>-7</v>
      </c>
      <c r="S24" s="383"/>
      <c r="T24" s="383">
        <v>-2</v>
      </c>
      <c r="U24" s="383"/>
      <c r="V24" s="383">
        <v>-7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142</v>
      </c>
      <c r="B25" s="75"/>
      <c r="C25" s="74">
        <f>IF(D19="","",D19)</f>
        <v>71</v>
      </c>
      <c r="D25" s="76"/>
      <c r="E25" s="60" t="s">
        <v>93</v>
      </c>
      <c r="F25" s="379" t="str">
        <f>IF(A25="","",VLOOKUP(A25,СПИСКИ!$D:$J,2,FALSE))</f>
        <v>ЕЛИСЕЕВ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ЧЕРНОКНИЖНИКОВ Александр</v>
      </c>
      <c r="M25" s="364"/>
      <c r="N25" s="364"/>
      <c r="O25" s="364"/>
      <c r="P25" s="364"/>
      <c r="Q25" s="364"/>
      <c r="R25" s="365">
        <v>7</v>
      </c>
      <c r="S25" s="352"/>
      <c r="T25" s="352">
        <v>-5</v>
      </c>
      <c r="U25" s="352"/>
      <c r="V25" s="352">
        <v>5</v>
      </c>
      <c r="W25" s="352"/>
      <c r="X25" s="352">
        <v>-7</v>
      </c>
      <c r="Y25" s="352"/>
      <c r="Z25" s="352">
        <v>5</v>
      </c>
      <c r="AA25" s="353"/>
      <c r="AB25" s="376">
        <f>IF(R25="","",SUM(AJ25:AN25))</f>
        <v>3</v>
      </c>
      <c r="AC25" s="377"/>
      <c r="AD25" s="377">
        <f>IF(R25="","",SUM(AO25:AS25))</f>
        <v>2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0</v>
      </c>
      <c r="AN25" s="100">
        <f>IF(Z25&gt;0,1,0)</f>
        <v>1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1</v>
      </c>
      <c r="AS25" s="100">
        <f>IF(Z25&lt;0,1,0)</f>
        <v>0</v>
      </c>
    </row>
    <row r="26" spans="1:45" ht="30" customHeight="1">
      <c r="A26" s="74">
        <f>IF(B21="","",B21)</f>
        <v>141</v>
      </c>
      <c r="B26" s="75"/>
      <c r="C26" s="74">
        <f>IF(D21="","",D21)</f>
        <v>73</v>
      </c>
      <c r="D26" s="76"/>
      <c r="E26" s="61" t="s">
        <v>84</v>
      </c>
      <c r="F26" s="379" t="str">
        <f>IF(A26="","",VLOOKUP(A26,СПИСКИ!$D:$J,2,FALSE))</f>
        <v>АНТИФЕЕВ Олег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КАЛАШНИКОВА Эвелина</v>
      </c>
      <c r="M26" s="380"/>
      <c r="N26" s="380"/>
      <c r="O26" s="380"/>
      <c r="P26" s="380"/>
      <c r="Q26" s="381"/>
      <c r="R26" s="382">
        <v>-14</v>
      </c>
      <c r="S26" s="366"/>
      <c r="T26" s="366">
        <v>-7</v>
      </c>
      <c r="U26" s="366"/>
      <c r="V26" s="366">
        <v>12</v>
      </c>
      <c r="W26" s="366"/>
      <c r="X26" s="366">
        <v>-10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0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143</v>
      </c>
      <c r="B27" s="75"/>
      <c r="C27" s="74">
        <f>IF(D19="","",D19)</f>
        <v>71</v>
      </c>
      <c r="D27" s="76"/>
      <c r="E27" s="60" t="s">
        <v>986</v>
      </c>
      <c r="F27" s="363" t="str">
        <f>IF(A27="","",VLOOKUP(A27,СПИСКИ!$D:$J,2,FALSE))</f>
        <v>ВАСИЛЕНКО Михаил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ЧЕРНОКНИЖНИКОВ Александр</v>
      </c>
      <c r="M27" s="364"/>
      <c r="N27" s="364"/>
      <c r="O27" s="364"/>
      <c r="P27" s="364"/>
      <c r="Q27" s="364"/>
      <c r="R27" s="365">
        <v>-7</v>
      </c>
      <c r="S27" s="352"/>
      <c r="T27" s="352">
        <v>-6</v>
      </c>
      <c r="U27" s="352"/>
      <c r="V27" s="352">
        <v>-6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142</v>
      </c>
      <c r="B28" s="75"/>
      <c r="C28" s="74">
        <f>D20</f>
        <v>72</v>
      </c>
      <c r="D28" s="76"/>
      <c r="E28" s="63" t="s">
        <v>985</v>
      </c>
      <c r="F28" s="360" t="str">
        <f>IF(A28="","",VLOOKUP(A28,СПИСКИ!$D:$J,2,FALSE))</f>
        <v>ЕЛИСЕЕВ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НАУМОВ Михаил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4</v>
      </c>
      <c r="AC29" s="341"/>
      <c r="AD29" s="341">
        <f>IF(R24="","",SUM(AD24:AE28))</f>
        <v>11</v>
      </c>
      <c r="AE29" s="342"/>
      <c r="AF29" s="343">
        <f>IF(R24="","",SUM(AF24:AG28))</f>
        <v>1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"ТТ-Симферополь" г.Симферополь</v>
      </c>
      <c r="B3" s="445"/>
      <c r="C3" s="446" t="str">
        <f>IF(C16="","",VLOOKUP(C16,СПИСКИ!$B:$J,2,FALSE))</f>
        <v>"Титан" г.Батайск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14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14</v>
      </c>
      <c r="B16" s="411"/>
      <c r="C16" s="412">
        <v>9</v>
      </c>
      <c r="D16" s="413"/>
      <c r="E16" s="414" t="str">
        <f>IF(A16="","",VLOOKUP(A16,СПИСКИ!$B:$J,2,FALSE))</f>
        <v>"ТТ-Симферополь" г.Симферополь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"Титан" г.Батайск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70</v>
      </c>
      <c r="B17" s="419"/>
      <c r="C17" s="419">
        <f>5*C16</f>
        <v>45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132</v>
      </c>
      <c r="C19" s="193" t="s">
        <v>81</v>
      </c>
      <c r="D19" s="78">
        <v>81</v>
      </c>
      <c r="E19" s="42" t="s">
        <v>92</v>
      </c>
      <c r="F19" s="399" t="str">
        <f>IF(B19="","",VLOOKUP(B19,СПИСКИ!$D:$J,2,FALSE))</f>
        <v>СЕРДЮК Роман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392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ЧЕРЕДНИЧЕНКО Сергей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663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133</v>
      </c>
      <c r="C20" s="193" t="s">
        <v>80</v>
      </c>
      <c r="D20" s="78">
        <v>83</v>
      </c>
      <c r="E20" s="42" t="s">
        <v>93</v>
      </c>
      <c r="F20" s="399" t="str">
        <f>IF(B20="","",VLOOKUP(B20,СПИСКИ!$D:$J,2,FALSE))</f>
        <v>ИВАНОВ Константин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255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ШЕПЕЛЕВ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131</v>
      </c>
      <c r="C21" s="193" t="s">
        <v>82</v>
      </c>
      <c r="D21" s="78">
        <v>82</v>
      </c>
      <c r="E21" s="50" t="s">
        <v>84</v>
      </c>
      <c r="F21" s="402" t="str">
        <f>IF(B21="","",VLOOKUP(B21,СПИСКИ!$D:$J,2,FALSE))</f>
        <v>ТОМУЛИС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291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ЛАПИН Андрей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496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132</v>
      </c>
      <c r="B24" s="75"/>
      <c r="C24" s="74">
        <f>IF(D20="","",D20)</f>
        <v>83</v>
      </c>
      <c r="D24" s="76"/>
      <c r="E24" s="59" t="s">
        <v>92</v>
      </c>
      <c r="F24" s="396" t="str">
        <f>IF(A24="","",VLOOKUP(A24,СПИСКИ!$D:$J,2,FALSE))</f>
        <v>СЕРДЮК Роман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ЧЕРЕДНИЧЕНКО Сергей</v>
      </c>
      <c r="M24" s="397"/>
      <c r="N24" s="397"/>
      <c r="O24" s="397"/>
      <c r="P24" s="397"/>
      <c r="Q24" s="397"/>
      <c r="R24" s="398">
        <v>-7</v>
      </c>
      <c r="S24" s="383"/>
      <c r="T24" s="383">
        <v>9</v>
      </c>
      <c r="U24" s="383"/>
      <c r="V24" s="383">
        <v>-6</v>
      </c>
      <c r="W24" s="383"/>
      <c r="X24" s="383">
        <v>5</v>
      </c>
      <c r="Y24" s="383"/>
      <c r="Z24" s="383">
        <v>-11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133</v>
      </c>
      <c r="B25" s="75"/>
      <c r="C25" s="74">
        <f>IF(D19="","",D19)</f>
        <v>81</v>
      </c>
      <c r="D25" s="76"/>
      <c r="E25" s="60" t="s">
        <v>93</v>
      </c>
      <c r="F25" s="379" t="str">
        <f>IF(A25="","",VLOOKUP(A25,СПИСКИ!$D:$J,2,FALSE))</f>
        <v>ИВАНОВ Константин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ШЕПЕЛЕВ Роман</v>
      </c>
      <c r="M25" s="364"/>
      <c r="N25" s="364"/>
      <c r="O25" s="364"/>
      <c r="P25" s="364"/>
      <c r="Q25" s="364"/>
      <c r="R25" s="365">
        <v>-6</v>
      </c>
      <c r="S25" s="352"/>
      <c r="T25" s="352">
        <v>-6</v>
      </c>
      <c r="U25" s="352"/>
      <c r="V25" s="352">
        <v>-7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131</v>
      </c>
      <c r="B26" s="75"/>
      <c r="C26" s="74">
        <f>IF(D21="","",D21)</f>
        <v>82</v>
      </c>
      <c r="D26" s="76"/>
      <c r="E26" s="61" t="s">
        <v>84</v>
      </c>
      <c r="F26" s="379" t="str">
        <f>IF(A26="","",VLOOKUP(A26,СПИСКИ!$D:$J,2,FALSE))</f>
        <v>ТОМУЛИС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ЛАПИН Андрей</v>
      </c>
      <c r="M26" s="380"/>
      <c r="N26" s="380"/>
      <c r="O26" s="380"/>
      <c r="P26" s="380"/>
      <c r="Q26" s="381"/>
      <c r="R26" s="382">
        <v>-4</v>
      </c>
      <c r="S26" s="366"/>
      <c r="T26" s="366">
        <v>-7</v>
      </c>
      <c r="U26" s="366"/>
      <c r="V26" s="366">
        <v>-4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132</v>
      </c>
      <c r="B27" s="75"/>
      <c r="C27" s="74">
        <f>IF(D19="","",D19)</f>
        <v>81</v>
      </c>
      <c r="D27" s="76"/>
      <c r="E27" s="60" t="s">
        <v>986</v>
      </c>
      <c r="F27" s="363" t="str">
        <f>IF(A27="","",VLOOKUP(A27,СПИСКИ!$D:$J,2,FALSE))</f>
        <v>СЕРДЮК Роман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ШЕПЕЛЕВ Роман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133</v>
      </c>
      <c r="B28" s="75"/>
      <c r="C28" s="74">
        <f>D20</f>
        <v>83</v>
      </c>
      <c r="D28" s="76"/>
      <c r="E28" s="63" t="s">
        <v>985</v>
      </c>
      <c r="F28" s="360" t="str">
        <f>IF(A28="","",VLOOKUP(A28,СПИСКИ!$D:$J,2,FALSE))</f>
        <v>ИВАНОВ Константин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ЧЕРЕДНИЧЕНКО Сергей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2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5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"ЦОП-2" г.Краснодар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13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13</v>
      </c>
      <c r="B16" s="411"/>
      <c r="C16" s="412">
        <v>10</v>
      </c>
      <c r="D16" s="413"/>
      <c r="E16" s="414" t="str">
        <f>IF(A16="","",VLOOKUP(A16,СПИСКИ!$B:$J,2,FALSE))</f>
        <v>"ЦОП-2"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65</v>
      </c>
      <c r="B17" s="419"/>
      <c r="C17" s="419">
        <v>1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124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ЮСУПОВА Карина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924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123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РАКОВА Мария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846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121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БОРДЮГОВСКАЯ Дарья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1268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124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ЮСУПОВА Карина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8</v>
      </c>
      <c r="S24" s="383"/>
      <c r="T24" s="383">
        <v>5</v>
      </c>
      <c r="U24" s="383"/>
      <c r="V24" s="383">
        <v>3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123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РАКОВА Мария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>
        <v>4</v>
      </c>
      <c r="S25" s="352"/>
      <c r="T25" s="352">
        <v>-9</v>
      </c>
      <c r="U25" s="352"/>
      <c r="V25" s="352">
        <v>5</v>
      </c>
      <c r="W25" s="352"/>
      <c r="X25" s="352">
        <v>9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121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БОРДЮГОВСКАЯ Дарья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8</v>
      </c>
      <c r="S26" s="366"/>
      <c r="T26" s="366">
        <v>3</v>
      </c>
      <c r="U26" s="366"/>
      <c r="V26" s="366">
        <v>6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124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ЮСУПОВА Карина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123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РАКОВА Мария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13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"ЦОП-2"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1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43764</v>
      </c>
      <c r="T8" s="439"/>
      <c r="U8" s="440"/>
      <c r="V8" s="441" t="s">
        <v>13571</v>
      </c>
      <c r="W8" s="442"/>
      <c r="X8" s="443"/>
      <c r="Y8" s="441"/>
      <c r="Z8" s="442"/>
      <c r="AA8" s="443"/>
      <c r="AB8" s="448">
        <v>13</v>
      </c>
      <c r="AC8" s="449"/>
      <c r="AD8" s="450"/>
      <c r="AE8" s="441">
        <v>79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11</v>
      </c>
      <c r="B13" s="425"/>
      <c r="C13" s="426">
        <v>12</v>
      </c>
      <c r="D13" s="426"/>
      <c r="E13" s="427" t="str">
        <f>IF(A13="","",VLOOKUP(A13,СПИСКИ!$B:$J,2,FALSE))</f>
        <v>"Омега" г.Севастополь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12</v>
      </c>
      <c r="D16" s="413"/>
      <c r="E16" s="414" t="str">
        <f>IF(A16="","",VLOOKUP(A16,СПИСКИ!$B:$J,2,FALSE))</f>
        <v>"Омега" г.Севастополь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101</v>
      </c>
      <c r="C19" s="193" t="s">
        <v>81</v>
      </c>
      <c r="D19" s="78">
        <v>112</v>
      </c>
      <c r="E19" s="42" t="s">
        <v>92</v>
      </c>
      <c r="F19" s="399" t="str">
        <f>IF(B19="","",VLOOKUP(B19,СПИСКИ!$D:$J,2,FALSE))</f>
        <v>БОРОДИН Илья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626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ТРЕТЬЯКОВ Даниил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345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102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УКРАИНСКИЙ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287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104</v>
      </c>
      <c r="C21" s="193" t="s">
        <v>82</v>
      </c>
      <c r="D21" s="78">
        <v>113</v>
      </c>
      <c r="E21" s="50" t="s">
        <v>84</v>
      </c>
      <c r="F21" s="402" t="str">
        <f>IF(B21="","",VLOOKUP(B21,СПИСКИ!$D:$J,2,FALSE))</f>
        <v>ЗАЙЦЕВ Игорь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532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ЛЕЩЕНКО Дмитрий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474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101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БОРОДИН Илья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ТРЕТЬЯКОВ Даниил</v>
      </c>
      <c r="M24" s="397"/>
      <c r="N24" s="397"/>
      <c r="O24" s="397"/>
      <c r="P24" s="397"/>
      <c r="Q24" s="397"/>
      <c r="R24" s="398">
        <v>5</v>
      </c>
      <c r="S24" s="383"/>
      <c r="T24" s="383">
        <v>5</v>
      </c>
      <c r="U24" s="383"/>
      <c r="V24" s="383">
        <v>8</v>
      </c>
      <c r="W24" s="383"/>
      <c r="X24" s="383"/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0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1</v>
      </c>
      <c r="AL24" s="100">
        <f>IF(V24&gt;0,1,0)</f>
        <v>1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102</v>
      </c>
      <c r="B25" s="75"/>
      <c r="C25" s="74">
        <f>IF(D19="","",D19)</f>
        <v>112</v>
      </c>
      <c r="D25" s="76"/>
      <c r="E25" s="60" t="s">
        <v>93</v>
      </c>
      <c r="F25" s="379" t="str">
        <f>IF(A25="","",VLOOKUP(A25,СПИСКИ!$D:$J,2,FALSE))</f>
        <v>УКРАИНСКИЙ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>
        <v>-5</v>
      </c>
      <c r="S25" s="352"/>
      <c r="T25" s="352">
        <v>-10</v>
      </c>
      <c r="U25" s="352"/>
      <c r="V25" s="352">
        <v>-12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104</v>
      </c>
      <c r="B26" s="75"/>
      <c r="C26" s="74">
        <f>IF(D21="","",D21)</f>
        <v>113</v>
      </c>
      <c r="D26" s="76"/>
      <c r="E26" s="61" t="s">
        <v>84</v>
      </c>
      <c r="F26" s="379" t="str">
        <f>IF(A26="","",VLOOKUP(A26,СПИСКИ!$D:$J,2,FALSE))</f>
        <v>ЗАЙЦЕВ Игорь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ЛЕЩЕНКО Дмитрий</v>
      </c>
      <c r="M26" s="380"/>
      <c r="N26" s="380"/>
      <c r="O26" s="380"/>
      <c r="P26" s="380"/>
      <c r="Q26" s="381"/>
      <c r="R26" s="382">
        <v>7</v>
      </c>
      <c r="S26" s="366"/>
      <c r="T26" s="366">
        <v>7</v>
      </c>
      <c r="U26" s="366"/>
      <c r="V26" s="366">
        <v>9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1</v>
      </c>
      <c r="AK26" s="101">
        <f>IF(T26&gt;0,1,0)</f>
        <v>1</v>
      </c>
      <c r="AL26" s="101">
        <f>IF(V26&gt;0,1,0)</f>
        <v>1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101</v>
      </c>
      <c r="B27" s="75"/>
      <c r="C27" s="74">
        <f>IF(D19="","",D19)</f>
        <v>112</v>
      </c>
      <c r="D27" s="76"/>
      <c r="E27" s="60" t="s">
        <v>986</v>
      </c>
      <c r="F27" s="363" t="str">
        <f>IF(A27="","",VLOOKUP(A27,СПИСКИ!$D:$J,2,FALSE))</f>
        <v>БОРОДИН Илья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>
        <v>8</v>
      </c>
      <c r="S27" s="352"/>
      <c r="T27" s="352">
        <v>-11</v>
      </c>
      <c r="U27" s="352"/>
      <c r="V27" s="352">
        <v>10</v>
      </c>
      <c r="W27" s="352"/>
      <c r="X27" s="352">
        <v>10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0</v>
      </c>
      <c r="AL27" s="100">
        <f>IF(V27&gt;0,1,0)</f>
        <v>1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1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102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УКРАИНСКИЙ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ТРЕТЬЯКОВ Даниил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"Омега" г.Севастополь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"Эдельвейс-юг"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1</v>
      </c>
      <c r="Z8" s="442"/>
      <c r="AA8" s="443"/>
      <c r="AB8" s="448">
        <v>14</v>
      </c>
      <c r="AC8" s="449"/>
      <c r="AD8" s="450"/>
      <c r="AE8" s="441">
        <v>80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3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"Эдельвейс-юг"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11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3</v>
      </c>
      <c r="D16" s="413"/>
      <c r="E16" s="461" t="str">
        <f>IF(A16="","",VLOOKUP(A16,СПИСКИ!$B:$J,2,FALSE))</f>
        <v>"ДПМ-Альянс" г.Краснодар</v>
      </c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462"/>
      <c r="Q16" s="463"/>
      <c r="R16" s="31"/>
      <c r="S16" s="32"/>
      <c r="T16" s="33"/>
      <c r="U16" s="417" t="str">
        <f>IF(A16="","",VLOOKUP(C16,СПИСКИ!$B:$J,2,FALSE))</f>
        <v>"Эдельвейс-юг"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15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</v>
      </c>
      <c r="C19" s="193" t="s">
        <v>81</v>
      </c>
      <c r="D19" s="78">
        <v>24</v>
      </c>
      <c r="E19" s="42" t="s">
        <v>92</v>
      </c>
      <c r="F19" s="399" t="str">
        <f>IF(B19="","",VLOOKUP(B19,СПИСКИ!$D:$J,2,FALSE))</f>
        <v>ДОРОФЕЕВ Петр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295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ШУМАКОВ Виталий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1067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</v>
      </c>
      <c r="C20" s="193" t="s">
        <v>80</v>
      </c>
      <c r="D20" s="78">
        <v>25</v>
      </c>
      <c r="E20" s="42" t="s">
        <v>93</v>
      </c>
      <c r="F20" s="399" t="str">
        <f>IF(B20="","",VLOOKUP(B20,СПИСКИ!$D:$J,2,FALSE))</f>
        <v>ДОБРОТВОРСКИЙ Дмитрий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288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ЗУБОТЫКИН Юрий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655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3</v>
      </c>
      <c r="C21" s="193" t="s">
        <v>82</v>
      </c>
      <c r="D21" s="78">
        <v>22</v>
      </c>
      <c r="E21" s="50" t="s">
        <v>84</v>
      </c>
      <c r="F21" s="402" t="str">
        <f>IF(B21="","",VLOOKUP(B21,СПИСКИ!$D:$J,2,FALSE))</f>
        <v>ДЕМЕНТЬЕВ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441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БОНДАРЬ Владимир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618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</v>
      </c>
      <c r="B24" s="75"/>
      <c r="C24" s="74">
        <f>IF(D20="","",D20)</f>
        <v>25</v>
      </c>
      <c r="D24" s="76"/>
      <c r="E24" s="59" t="s">
        <v>92</v>
      </c>
      <c r="F24" s="396" t="str">
        <f>IF(A24="","",VLOOKUP(A24,СПИСКИ!$D:$J,2,FALSE))</f>
        <v>ДОРОФЕЕВ Петр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ШУМАКОВ Виталий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</v>
      </c>
      <c r="B25" s="75"/>
      <c r="C25" s="74">
        <f>IF(D19="","",D19)</f>
        <v>24</v>
      </c>
      <c r="D25" s="76"/>
      <c r="E25" s="60" t="s">
        <v>93</v>
      </c>
      <c r="F25" s="379" t="str">
        <f>IF(A25="","",VLOOKUP(A25,СПИСКИ!$D:$J,2,FALSE))</f>
        <v>ДОБРОТВОРСКИЙ Дмитрий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ЗУБОТЫКИН Юрий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3</v>
      </c>
      <c r="B26" s="75"/>
      <c r="C26" s="74">
        <f>IF(D21="","",D21)</f>
        <v>22</v>
      </c>
      <c r="D26" s="76"/>
      <c r="E26" s="61" t="s">
        <v>84</v>
      </c>
      <c r="F26" s="379" t="str">
        <f>IF(A26="","",VLOOKUP(A26,СПИСКИ!$D:$J,2,FALSE))</f>
        <v>ДЕМЕНТЬЕВ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БОНДАРЬ Владимир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</v>
      </c>
      <c r="B27" s="75"/>
      <c r="C27" s="74">
        <f>IF(D19="","",D19)</f>
        <v>24</v>
      </c>
      <c r="D27" s="76"/>
      <c r="E27" s="60" t="s">
        <v>986</v>
      </c>
      <c r="F27" s="363" t="str">
        <f>IF(A27="","",VLOOKUP(A27,СПИСКИ!$D:$J,2,FALSE))</f>
        <v>ДОРОФЕЕВ Петр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ЗУБОТЫКИН Юрий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</v>
      </c>
      <c r="B28" s="75"/>
      <c r="C28" s="74">
        <f>D20</f>
        <v>25</v>
      </c>
      <c r="D28" s="76"/>
      <c r="E28" s="63" t="s">
        <v>985</v>
      </c>
      <c r="F28" s="360" t="str">
        <f>IF(A28="","",VLOOKUP(A28,СПИСКИ!$D:$J,2,FALSE))</f>
        <v>ДОБРОТВОРСКИЙ Дмитрий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ШУМАКОВ Виталий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9544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8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"Машиностроитель" г.Тихорецк</v>
      </c>
      <c r="B3" s="445"/>
      <c r="C3" s="446" t="str">
        <f>IF(C16="","",VLOOKUP(C16,СПИСКИ!$B:$J,2,FALSE))</f>
        <v>"Адреналин"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2</v>
      </c>
      <c r="Z8" s="442"/>
      <c r="AA8" s="443"/>
      <c r="AB8" s="448">
        <v>14</v>
      </c>
      <c r="AC8" s="449"/>
      <c r="AD8" s="450"/>
      <c r="AE8" s="441">
        <v>81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15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"Машиностроитель" г.Тихорецк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26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15</v>
      </c>
      <c r="B16" s="411"/>
      <c r="C16" s="412">
        <v>6</v>
      </c>
      <c r="D16" s="413"/>
      <c r="E16" s="414" t="str">
        <f>IF(A16="","",VLOOKUP(A16,СПИСКИ!$B:$J,2,FALSE))</f>
        <v>"Машиностроитель" г.Тихорецк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"Адреналин" г.Славянск-на-Кубани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75</v>
      </c>
      <c r="B17" s="419"/>
      <c r="C17" s="419">
        <f>5*C16</f>
        <v>30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143</v>
      </c>
      <c r="C19" s="193" t="s">
        <v>81</v>
      </c>
      <c r="D19" s="78">
        <v>54</v>
      </c>
      <c r="E19" s="42" t="s">
        <v>92</v>
      </c>
      <c r="F19" s="399" t="str">
        <f>IF(B19="","",VLOOKUP(B19,СПИСКИ!$D:$J,2,FALSE))</f>
        <v>ВАСИЛЕНКО Михаил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274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СУСЛИН Анатолий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825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142</v>
      </c>
      <c r="C20" s="193" t="s">
        <v>80</v>
      </c>
      <c r="D20" s="78">
        <v>53</v>
      </c>
      <c r="E20" s="42" t="s">
        <v>93</v>
      </c>
      <c r="F20" s="399" t="str">
        <f>IF(B20="","",VLOOKUP(B20,СПИСКИ!$D:$J,2,FALSE))</f>
        <v>ЕЛИСЕЕВ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596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ТКАЧЕНКО Максим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637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141</v>
      </c>
      <c r="C21" s="193" t="s">
        <v>82</v>
      </c>
      <c r="D21" s="78">
        <v>52</v>
      </c>
      <c r="E21" s="50" t="s">
        <v>84</v>
      </c>
      <c r="F21" s="402" t="str">
        <f>IF(B21="","",VLOOKUP(B21,СПИСКИ!$D:$J,2,FALSE))</f>
        <v>АНТИФЕЕВ Олег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416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ЧЕРНЫШКОВА Нина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676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143</v>
      </c>
      <c r="B24" s="75"/>
      <c r="C24" s="74">
        <f>IF(D20="","",D20)</f>
        <v>53</v>
      </c>
      <c r="D24" s="76"/>
      <c r="E24" s="59" t="s">
        <v>92</v>
      </c>
      <c r="F24" s="396" t="str">
        <f>IF(A24="","",VLOOKUP(A24,СПИСКИ!$D:$J,2,FALSE))</f>
        <v>ВАСИЛЕНКО Михаил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СУСЛИН Анатолий</v>
      </c>
      <c r="M24" s="397"/>
      <c r="N24" s="397"/>
      <c r="O24" s="397"/>
      <c r="P24" s="397"/>
      <c r="Q24" s="397"/>
      <c r="R24" s="398">
        <v>-3</v>
      </c>
      <c r="S24" s="383"/>
      <c r="T24" s="383">
        <v>7</v>
      </c>
      <c r="U24" s="383"/>
      <c r="V24" s="383">
        <v>-4</v>
      </c>
      <c r="W24" s="383"/>
      <c r="X24" s="383">
        <v>-4</v>
      </c>
      <c r="Y24" s="383"/>
      <c r="Z24" s="383"/>
      <c r="AA24" s="384"/>
      <c r="AB24" s="385">
        <f>IF(R24="","",SUM(AJ24:AN24))</f>
        <v>1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1</v>
      </c>
      <c r="AR24" s="100">
        <f>IF(X24&lt;0,1,0)</f>
        <v>1</v>
      </c>
      <c r="AS24" s="100">
        <f>IF(Z24&lt;0,1,0)</f>
        <v>0</v>
      </c>
    </row>
    <row r="25" spans="1:45" ht="30" customHeight="1">
      <c r="A25" s="74">
        <f>IF(B20="","",B20)</f>
        <v>142</v>
      </c>
      <c r="B25" s="75"/>
      <c r="C25" s="74">
        <f>IF(D19="","",D19)</f>
        <v>54</v>
      </c>
      <c r="D25" s="76"/>
      <c r="E25" s="60" t="s">
        <v>93</v>
      </c>
      <c r="F25" s="379" t="str">
        <f>IF(A25="","",VLOOKUP(A25,СПИСКИ!$D:$J,2,FALSE))</f>
        <v>ЕЛИСЕЕВ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ТКАЧЕНКО Максим</v>
      </c>
      <c r="M25" s="364"/>
      <c r="N25" s="364"/>
      <c r="O25" s="364"/>
      <c r="P25" s="364"/>
      <c r="Q25" s="364"/>
      <c r="R25" s="365">
        <v>8</v>
      </c>
      <c r="S25" s="352"/>
      <c r="T25" s="352">
        <v>-8</v>
      </c>
      <c r="U25" s="352"/>
      <c r="V25" s="352">
        <v>7</v>
      </c>
      <c r="W25" s="352"/>
      <c r="X25" s="352">
        <v>11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141</v>
      </c>
      <c r="B26" s="75"/>
      <c r="C26" s="74">
        <f>IF(D21="","",D21)</f>
        <v>52</v>
      </c>
      <c r="D26" s="76"/>
      <c r="E26" s="61" t="s">
        <v>84</v>
      </c>
      <c r="F26" s="379" t="str">
        <f>IF(A26="","",VLOOKUP(A26,СПИСКИ!$D:$J,2,FALSE))</f>
        <v>АНТИФЕЕВ Олег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ЧЕРНЫШКОВА Нина</v>
      </c>
      <c r="M26" s="380"/>
      <c r="N26" s="380"/>
      <c r="O26" s="380"/>
      <c r="P26" s="380"/>
      <c r="Q26" s="381"/>
      <c r="R26" s="382" t="s">
        <v>13660</v>
      </c>
      <c r="S26" s="366"/>
      <c r="T26" s="366" t="s">
        <v>13660</v>
      </c>
      <c r="U26" s="366"/>
      <c r="V26" s="366" t="s">
        <v>13660</v>
      </c>
      <c r="W26" s="366"/>
      <c r="X26" s="366"/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0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v>1</v>
      </c>
      <c r="AK26" s="101">
        <v>1</v>
      </c>
      <c r="AL26" s="101">
        <v>1</v>
      </c>
      <c r="AM26" s="101">
        <v>0</v>
      </c>
      <c r="AN26" s="101">
        <v>0</v>
      </c>
      <c r="AO26" s="100"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143</v>
      </c>
      <c r="B27" s="75"/>
      <c r="C27" s="74">
        <f>IF(D19="","",D19)</f>
        <v>54</v>
      </c>
      <c r="D27" s="76"/>
      <c r="E27" s="60" t="s">
        <v>986</v>
      </c>
      <c r="F27" s="363" t="str">
        <f>IF(A27="","",VLOOKUP(A27,СПИСКИ!$D:$J,2,FALSE))</f>
        <v>ВАСИЛЕНКО Михаил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ТКАЧЕНКО Максим</v>
      </c>
      <c r="M27" s="364"/>
      <c r="N27" s="364"/>
      <c r="O27" s="364"/>
      <c r="P27" s="364"/>
      <c r="Q27" s="364"/>
      <c r="R27" s="365">
        <v>-4</v>
      </c>
      <c r="S27" s="352"/>
      <c r="T27" s="352">
        <v>10</v>
      </c>
      <c r="U27" s="352"/>
      <c r="V27" s="352">
        <v>-7</v>
      </c>
      <c r="W27" s="352"/>
      <c r="X27" s="352">
        <v>-7</v>
      </c>
      <c r="Y27" s="352"/>
      <c r="Z27" s="352"/>
      <c r="AA27" s="353"/>
      <c r="AB27" s="354">
        <f>IF(R27="","",SUM(AJ27:AN27))</f>
        <v>1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1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0</v>
      </c>
      <c r="AQ27" s="100">
        <f>IF(V27&lt;0,1,0)</f>
        <v>1</v>
      </c>
      <c r="AR27" s="100">
        <f>IF(X27&lt;0,1,0)</f>
        <v>1</v>
      </c>
      <c r="AS27" s="100">
        <f>IF(Z27&lt;0,1,0)</f>
        <v>0</v>
      </c>
    </row>
    <row r="28" spans="1:45" ht="30" customHeight="1" thickBot="1">
      <c r="A28" s="74">
        <f>IF(B20="","",B20)</f>
        <v>142</v>
      </c>
      <c r="B28" s="75"/>
      <c r="C28" s="74">
        <f>D20</f>
        <v>53</v>
      </c>
      <c r="D28" s="76"/>
      <c r="E28" s="63" t="s">
        <v>985</v>
      </c>
      <c r="F28" s="360" t="str">
        <f>IF(A28="","",VLOOKUP(A28,СПИСКИ!$D:$J,2,FALSE))</f>
        <v>ЕЛИСЕЕВ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СУСЛИН Анатолий</v>
      </c>
      <c r="M28" s="361"/>
      <c r="N28" s="361"/>
      <c r="O28" s="361"/>
      <c r="P28" s="361"/>
      <c r="Q28" s="361"/>
      <c r="R28" s="362">
        <v>5</v>
      </c>
      <c r="S28" s="344"/>
      <c r="T28" s="344">
        <v>-6</v>
      </c>
      <c r="U28" s="344"/>
      <c r="V28" s="344">
        <v>-1</v>
      </c>
      <c r="W28" s="344"/>
      <c r="X28" s="344">
        <v>8</v>
      </c>
      <c r="Y28" s="344"/>
      <c r="Z28" s="344">
        <v>9</v>
      </c>
      <c r="AA28" s="345"/>
      <c r="AB28" s="346">
        <f>IF(R28="","",SUM(AJ28:AN28))</f>
        <v>3</v>
      </c>
      <c r="AC28" s="347"/>
      <c r="AD28" s="347">
        <f>IF(R28="","",SUM(AO28:AS28))</f>
        <v>2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1</v>
      </c>
      <c r="AN28" s="100">
        <f>IF(Z28&gt;0,1,0)</f>
        <v>1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15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"Машиностроитель" г.Тихорецк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9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14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37"/>
    </row>
    <row r="3" spans="1:48" ht="35.1" customHeight="1">
      <c r="A3" s="445" t="str">
        <f>IF(A16="","",VLOOKUP(A16,СПИСКИ!$B:$J,2,FALSE))</f>
        <v>"Мирмекс" г.Краснодар</v>
      </c>
      <c r="B3" s="445"/>
      <c r="C3" s="446" t="str">
        <f>IF(C16="","",VLOOKUP(C16,СПИСКИ!$B:$J,2,FALSE))</f>
        <v>"ДПМ-Альянс"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40"/>
    </row>
    <row r="4" spans="1:48" ht="35.1" customHeight="1">
      <c r="A4" s="138">
        <v>1</v>
      </c>
      <c r="B4" s="98" t="str">
        <f>IF(A4="","",VLOOKUP(A4,СПИСКИ!$D:$J,2,FALSE))</f>
        <v>ДОРОФЕЕВ Петр</v>
      </c>
      <c r="C4" s="139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41"/>
      <c r="AK4" s="24" t="str">
        <f>[25]Список!$A$1</f>
        <v>Чемпионат Уральского федерального округа - 2010</v>
      </c>
    </row>
    <row r="5" spans="1:48" ht="35.1" customHeight="1">
      <c r="A5" s="138">
        <v>2</v>
      </c>
      <c r="B5" s="98" t="str">
        <f>IF(A5="","",VLOOKUP(A5,СПИСКИ!$D:$J,2,FALSE))</f>
        <v>ДОБРОТВОРСКИЙ Дмитрий</v>
      </c>
      <c r="C5" s="139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41"/>
    </row>
    <row r="6" spans="1:48" ht="35.1" customHeight="1" thickBot="1">
      <c r="A6" s="138">
        <v>3</v>
      </c>
      <c r="B6" s="98" t="str">
        <f>IF(A6="","",VLOOKUP(A6,СПИСКИ!$D:$J,2,FALSE))</f>
        <v>ДЕМЕНТЬЕВ Петр</v>
      </c>
      <c r="C6" s="139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41"/>
      <c r="AT6" s="25"/>
      <c r="AU6" s="25"/>
      <c r="AV6" s="25"/>
    </row>
    <row r="7" spans="1:48" ht="35.1" customHeight="1">
      <c r="A7" s="138">
        <v>4</v>
      </c>
      <c r="B7" s="98" t="str">
        <f>IF(A7="","",VLOOKUP(A7,СПИСКИ!$D:$J,2,FALSE))</f>
        <v>ИВАНОВ Михаил</v>
      </c>
      <c r="C7" s="139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41"/>
    </row>
    <row r="8" spans="1:48" ht="30" customHeight="1" thickBot="1">
      <c r="A8" s="138">
        <v>5</v>
      </c>
      <c r="B8" s="98" t="str">
        <f>IF(A8="","",VLOOKUP(A8,СПИСКИ!$D:$J,2,FALSE))</f>
        <v>ЧИМБАРЦЕВ Владислав</v>
      </c>
      <c r="C8" s="139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43762</v>
      </c>
      <c r="T8" s="439"/>
      <c r="U8" s="440"/>
      <c r="V8" s="441" t="s">
        <v>13575</v>
      </c>
      <c r="W8" s="442"/>
      <c r="X8" s="443"/>
      <c r="Y8" s="441">
        <v>1</v>
      </c>
      <c r="Z8" s="442"/>
      <c r="AA8" s="443"/>
      <c r="AB8" s="448">
        <v>1</v>
      </c>
      <c r="AC8" s="449"/>
      <c r="AD8" s="450"/>
      <c r="AE8" s="441">
        <v>1</v>
      </c>
      <c r="AF8" s="442"/>
      <c r="AG8" s="443"/>
      <c r="AJ8" s="141"/>
    </row>
    <row r="9" spans="1:48" ht="30" customHeight="1">
      <c r="A9" s="138">
        <v>6</v>
      </c>
      <c r="B9" s="98" t="str">
        <f>IF(A9="","",VLOOKUP(A9,СПИСКИ!$D:$J,2,FALSE))</f>
        <v>ШУТОВ Артем</v>
      </c>
      <c r="C9" s="139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41"/>
    </row>
    <row r="10" spans="1:48" ht="30" customHeight="1">
      <c r="A10" s="138">
        <v>7</v>
      </c>
      <c r="B10" s="98">
        <f>IF(A10="","",VLOOKUP(A10,СПИСКИ!$D:$J,2,FALSE))</f>
        <v>0</v>
      </c>
      <c r="C10" s="139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41"/>
    </row>
    <row r="11" spans="1:48" ht="30" customHeight="1">
      <c r="A11" s="138">
        <v>8</v>
      </c>
      <c r="B11" s="98">
        <f>IF(A11="","",VLOOKUP(A11,СПИСКИ!$D:$J,2,FALSE))</f>
        <v>0</v>
      </c>
      <c r="C11" s="139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41"/>
    </row>
    <row r="12" spans="1:48" ht="45" customHeight="1">
      <c r="A12" s="134"/>
      <c r="B12" s="134"/>
      <c r="C12" s="134"/>
      <c r="D12" s="134"/>
    </row>
    <row r="13" spans="1:48" ht="30" customHeight="1">
      <c r="A13" s="425">
        <v>16</v>
      </c>
      <c r="B13" s="425"/>
      <c r="C13" s="426">
        <v>1</v>
      </c>
      <c r="D13" s="426"/>
      <c r="E13" s="427" t="str">
        <f>IF(A13="","",VLOOKUP(A13,СПИСКИ!$B:$J,2,FALSE))</f>
        <v>"Мирмекс"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"ДПМ-Альянс"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34"/>
      <c r="B14" s="134">
        <v>1</v>
      </c>
      <c r="C14" s="134"/>
      <c r="D14" s="134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36"/>
    </row>
    <row r="15" spans="1:48" ht="30" customHeight="1" thickTop="1">
      <c r="A15" s="419"/>
      <c r="B15" s="419"/>
      <c r="C15" s="419">
        <f>5*C16-4</f>
        <v>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35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35" t="s">
        <v>97</v>
      </c>
      <c r="AI15" s="29" t="s">
        <v>98</v>
      </c>
      <c r="AJ15" s="30"/>
    </row>
    <row r="16" spans="1:48" ht="30" customHeight="1" thickBot="1">
      <c r="A16" s="411">
        <v>16</v>
      </c>
      <c r="B16" s="411"/>
      <c r="C16" s="412">
        <v>1</v>
      </c>
      <c r="D16" s="413"/>
      <c r="E16" s="414" t="str">
        <f>IF(A16="","",VLOOKUP(A16,СПИСКИ!$B:$J,2,FALSE))</f>
        <v>"Мирмекс"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"ДПМ-Альянс"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80</v>
      </c>
      <c r="B17" s="419"/>
      <c r="C17" s="419">
        <f>5*C16</f>
        <v>5</v>
      </c>
      <c r="D17" s="419"/>
    </row>
    <row r="18" spans="1:45" ht="30" customHeight="1" thickTop="1">
      <c r="A18" s="134"/>
      <c r="B18" s="134"/>
      <c r="C18" s="134"/>
      <c r="D18" s="134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35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33" t="s">
        <v>92</v>
      </c>
      <c r="B19" s="77">
        <v>154</v>
      </c>
      <c r="C19" s="133" t="s">
        <v>81</v>
      </c>
      <c r="D19" s="78">
        <v>5</v>
      </c>
      <c r="E19" s="42" t="s">
        <v>92</v>
      </c>
      <c r="F19" s="399" t="str">
        <f>IF(B19="","",VLOOKUP(B19,СПИСКИ!$D:$J,2,FALSE))</f>
        <v>ВАРТАНОВ Армен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255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ЧИМБАРЦЕВ Владислав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1294</v>
      </c>
      <c r="AE19" s="401"/>
      <c r="AF19" s="401"/>
      <c r="AG19" s="48"/>
      <c r="AH19" s="49"/>
      <c r="AI19" s="45"/>
      <c r="AJ19" s="46"/>
    </row>
    <row r="20" spans="1:45" ht="30" customHeight="1">
      <c r="A20" s="133" t="s">
        <v>93</v>
      </c>
      <c r="B20" s="77">
        <v>153</v>
      </c>
      <c r="C20" s="133" t="s">
        <v>80</v>
      </c>
      <c r="D20" s="78">
        <v>6</v>
      </c>
      <c r="E20" s="42" t="s">
        <v>93</v>
      </c>
      <c r="F20" s="399" t="str">
        <f>IF(B20="","",VLOOKUP(B20,СПИСКИ!$D:$J,2,FALSE))</f>
        <v>ТХАКАХОВ Руслан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ШУТОВ Артем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0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33" t="s">
        <v>84</v>
      </c>
      <c r="B21" s="77">
        <v>155</v>
      </c>
      <c r="C21" s="133" t="s">
        <v>82</v>
      </c>
      <c r="D21" s="78">
        <v>1</v>
      </c>
      <c r="E21" s="50" t="s">
        <v>84</v>
      </c>
      <c r="F21" s="402" t="str">
        <f>IF(B21="","",VLOOKUP(B21,СПИСКИ!$D:$J,2,FALSE))</f>
        <v>РОМАНЧЕНКО Екатерина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959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ДОРОФЕЕВ Петр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295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154</v>
      </c>
      <c r="B24" s="75"/>
      <c r="C24" s="74">
        <f>IF(D20="","",D20)</f>
        <v>6</v>
      </c>
      <c r="D24" s="76"/>
      <c r="E24" s="59" t="s">
        <v>92</v>
      </c>
      <c r="F24" s="396" t="str">
        <f>IF(A24="","",VLOOKUP(A24,СПИСКИ!$D:$J,2,FALSE))</f>
        <v>ВАРТАНОВ Армен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ЧИМБАРЦЕВ Владислав</v>
      </c>
      <c r="M24" s="397"/>
      <c r="N24" s="397"/>
      <c r="O24" s="397"/>
      <c r="P24" s="397"/>
      <c r="Q24" s="397"/>
      <c r="R24" s="398">
        <v>-8</v>
      </c>
      <c r="S24" s="383"/>
      <c r="T24" s="383">
        <v>-3</v>
      </c>
      <c r="U24" s="383"/>
      <c r="V24" s="383">
        <v>-6</v>
      </c>
      <c r="W24" s="383"/>
      <c r="X24" s="383"/>
      <c r="Y24" s="383"/>
      <c r="Z24" s="383"/>
      <c r="AA24" s="384"/>
      <c r="AB24" s="385">
        <f>IF(R24="","",SUM(AJ24:AN24))</f>
        <v>0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1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153</v>
      </c>
      <c r="B25" s="75"/>
      <c r="C25" s="74">
        <f>IF(D19="","",D19)</f>
        <v>5</v>
      </c>
      <c r="D25" s="76"/>
      <c r="E25" s="60" t="s">
        <v>93</v>
      </c>
      <c r="F25" s="379" t="str">
        <f>IF(A25="","",VLOOKUP(A25,СПИСКИ!$D:$J,2,FALSE))</f>
        <v>ТХАКАХОВ Руслан</v>
      </c>
      <c r="G25" s="380"/>
      <c r="H25" s="380"/>
      <c r="I25" s="380"/>
      <c r="J25" s="380"/>
      <c r="K25" s="132" t="s">
        <v>80</v>
      </c>
      <c r="L25" s="363" t="str">
        <f>IF(C24="","",VLOOKUP(C24,СПИСКИ!$D:$J,2,FALSE))</f>
        <v>ШУТОВ Артем</v>
      </c>
      <c r="M25" s="364"/>
      <c r="N25" s="364"/>
      <c r="O25" s="364"/>
      <c r="P25" s="364"/>
      <c r="Q25" s="364"/>
      <c r="R25" s="365">
        <v>-6</v>
      </c>
      <c r="S25" s="352"/>
      <c r="T25" s="352">
        <v>-2</v>
      </c>
      <c r="U25" s="352"/>
      <c r="V25" s="352">
        <v>-2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155</v>
      </c>
      <c r="B26" s="75"/>
      <c r="C26" s="74">
        <f>IF(D21="","",D21)</f>
        <v>1</v>
      </c>
      <c r="D26" s="76"/>
      <c r="E26" s="61" t="s">
        <v>84</v>
      </c>
      <c r="F26" s="379" t="str">
        <f>IF(A26="","",VLOOKUP(A26,СПИСКИ!$D:$J,2,FALSE))</f>
        <v>РОМАНЧЕНКО Екатерина</v>
      </c>
      <c r="G26" s="380"/>
      <c r="H26" s="380"/>
      <c r="I26" s="380"/>
      <c r="J26" s="380"/>
      <c r="K26" s="132" t="s">
        <v>82</v>
      </c>
      <c r="L26" s="379" t="str">
        <f>IF(C26="","",VLOOKUP(C26,СПИСКИ!$D:$J,2,FALSE))</f>
        <v>ДОРОФЕЕВ Петр</v>
      </c>
      <c r="M26" s="380"/>
      <c r="N26" s="380"/>
      <c r="O26" s="380"/>
      <c r="P26" s="380"/>
      <c r="Q26" s="381"/>
      <c r="R26" s="382">
        <v>-9</v>
      </c>
      <c r="S26" s="366"/>
      <c r="T26" s="366">
        <v>13</v>
      </c>
      <c r="U26" s="366"/>
      <c r="V26" s="366">
        <v>-6</v>
      </c>
      <c r="W26" s="366"/>
      <c r="X26" s="366">
        <v>-8</v>
      </c>
      <c r="Y26" s="366"/>
      <c r="Z26" s="366"/>
      <c r="AA26" s="367"/>
      <c r="AB26" s="368">
        <f>IF(R26="","",SUM(AJ26:AN26))</f>
        <v>1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1</v>
      </c>
      <c r="AS26" s="100">
        <f>IF(Z26&lt;0,1,0)</f>
        <v>0</v>
      </c>
    </row>
    <row r="27" spans="1:45" ht="30" customHeight="1">
      <c r="A27" s="74">
        <f>IF(B19="","",B19)</f>
        <v>154</v>
      </c>
      <c r="B27" s="75"/>
      <c r="C27" s="74">
        <f>IF(D19="","",D19)</f>
        <v>5</v>
      </c>
      <c r="D27" s="76"/>
      <c r="E27" s="60" t="s">
        <v>986</v>
      </c>
      <c r="F27" s="363" t="str">
        <f>IF(A27="","",VLOOKUP(A27,СПИСКИ!$D:$J,2,FALSE))</f>
        <v>ВАРТАНОВ Армен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ШУТОВ Артем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153</v>
      </c>
      <c r="B28" s="75"/>
      <c r="C28" s="74">
        <f>D20</f>
        <v>6</v>
      </c>
      <c r="D28" s="76"/>
      <c r="E28" s="63" t="s">
        <v>985</v>
      </c>
      <c r="F28" s="360" t="str">
        <f>IF(A28="","",VLOOKUP(A28,СПИСКИ!$D:$J,2,FALSE))</f>
        <v>ТХАКАХОВ Руслан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ЧИМБАРЦЕВ Владислав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"ДПМ-Альянс"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</v>
      </c>
      <c r="AC29" s="341"/>
      <c r="AD29" s="341">
        <f>IF(R24="","",SUM(AD24:AE28))</f>
        <v>9</v>
      </c>
      <c r="AE29" s="342"/>
      <c r="AF29" s="343">
        <f>IF(R24="","",SUM(AF24:AG28))</f>
        <v>0</v>
      </c>
      <c r="AG29" s="330"/>
      <c r="AH29" s="330">
        <f>IF(R24="","",SUM(AH24:AI28))</f>
        <v>3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3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3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31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E1:AI1"/>
    <mergeCell ref="E2:AI2"/>
    <mergeCell ref="A3:B3"/>
    <mergeCell ref="C3:D3"/>
    <mergeCell ref="E3:AI3"/>
    <mergeCell ref="E4:AI4"/>
    <mergeCell ref="Y8:AA8"/>
    <mergeCell ref="AB8:AD8"/>
    <mergeCell ref="AE8:AG8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"Аромадон" г.Ростов-на-Дону</v>
      </c>
      <c r="B3" s="445"/>
      <c r="C3" s="446" t="str">
        <f>IF(C16="","",VLOOKUP(C16,СПИСКИ!$B:$J,2,FALSE))</f>
        <v>"ТТ-Симферополь" г.Симферополь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3</v>
      </c>
      <c r="Z8" s="442"/>
      <c r="AA8" s="443"/>
      <c r="AB8" s="448">
        <v>14</v>
      </c>
      <c r="AC8" s="449"/>
      <c r="AD8" s="450"/>
      <c r="AE8" s="441">
        <v>82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14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"ТТ-Симферополь" г.Симферополь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7</v>
      </c>
      <c r="B16" s="411"/>
      <c r="C16" s="412">
        <v>14</v>
      </c>
      <c r="D16" s="413"/>
      <c r="E16" s="414" t="str">
        <f>IF(A16="","",VLOOKUP(A16,СПИСКИ!$B:$J,2,FALSE))</f>
        <v>"Аромадон" г.Ростов-на-Дону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64" t="str">
        <f>IF(A16="","",VLOOKUP(C16,СПИСКИ!$B:$J,2,FALSE))</f>
        <v>"ТТ-Симферополь" г.Симферополь</v>
      </c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34"/>
      <c r="AI16" s="35"/>
      <c r="AJ16" s="36"/>
    </row>
    <row r="17" spans="1:45" ht="45" customHeight="1" thickTop="1" thickBot="1">
      <c r="A17" s="419">
        <f>5*A16</f>
        <v>35</v>
      </c>
      <c r="B17" s="419"/>
      <c r="C17" s="419">
        <f>5*C16</f>
        <v>70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62</v>
      </c>
      <c r="C19" s="193" t="s">
        <v>81</v>
      </c>
      <c r="D19" s="78">
        <v>131</v>
      </c>
      <c r="E19" s="42" t="s">
        <v>92</v>
      </c>
      <c r="F19" s="399" t="str">
        <f>IF(B19="","",VLOOKUP(B19,СПИСКИ!$D:$J,2,FALSE))</f>
        <v>ЧЕРНЯВСКАЯ Елизавета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323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ТОМУЛИС Дарья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291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61</v>
      </c>
      <c r="C20" s="193" t="s">
        <v>80</v>
      </c>
      <c r="D20" s="78">
        <v>132</v>
      </c>
      <c r="E20" s="42" t="s">
        <v>93</v>
      </c>
      <c r="F20" s="399" t="str">
        <f>IF(B20="","",VLOOKUP(B20,СПИСКИ!$D:$J,2,FALSE))</f>
        <v>СИНЧЕНКО Виталий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642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СЕРДЮК Роман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392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63</v>
      </c>
      <c r="C21" s="193" t="s">
        <v>82</v>
      </c>
      <c r="D21" s="78">
        <v>133</v>
      </c>
      <c r="E21" s="50" t="s">
        <v>84</v>
      </c>
      <c r="F21" s="402" t="str">
        <f>IF(B21="","",VLOOKUP(B21,СПИСКИ!$D:$J,2,FALSE))</f>
        <v>ХАРЧЕНКО Вера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313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ИВАНОВ Константин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255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62</v>
      </c>
      <c r="B24" s="75"/>
      <c r="C24" s="74">
        <f>IF(D20="","",D20)</f>
        <v>132</v>
      </c>
      <c r="D24" s="76"/>
      <c r="E24" s="59" t="s">
        <v>92</v>
      </c>
      <c r="F24" s="396" t="str">
        <f>IF(A24="","",VLOOKUP(A24,СПИСКИ!$D:$J,2,FALSE))</f>
        <v>ЧЕРНЯВСКАЯ Елизавета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ТОМУЛИС Дарья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61</v>
      </c>
      <c r="B25" s="75"/>
      <c r="C25" s="74">
        <f>IF(D19="","",D19)</f>
        <v>131</v>
      </c>
      <c r="D25" s="76"/>
      <c r="E25" s="60" t="s">
        <v>93</v>
      </c>
      <c r="F25" s="379" t="str">
        <f>IF(A25="","",VLOOKUP(A25,СПИСКИ!$D:$J,2,FALSE))</f>
        <v>СИНЧЕНКО Виталий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СЕРДЮК Роман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63</v>
      </c>
      <c r="B26" s="75"/>
      <c r="C26" s="74">
        <f>IF(D21="","",D21)</f>
        <v>133</v>
      </c>
      <c r="D26" s="76"/>
      <c r="E26" s="61" t="s">
        <v>84</v>
      </c>
      <c r="F26" s="379" t="str">
        <f>IF(A26="","",VLOOKUP(A26,СПИСКИ!$D:$J,2,FALSE))</f>
        <v>ХАРЧЕНКО Вера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ИВАНОВ Константин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62</v>
      </c>
      <c r="B27" s="75"/>
      <c r="C27" s="74">
        <f>IF(D19="","",D19)</f>
        <v>131</v>
      </c>
      <c r="D27" s="76"/>
      <c r="E27" s="60" t="s">
        <v>986</v>
      </c>
      <c r="F27" s="363" t="str">
        <f>IF(A27="","",VLOOKUP(A27,СПИСКИ!$D:$J,2,FALSE))</f>
        <v>ЧЕРНЯВСКАЯ Елизавета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СЕРДЮК Роман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61</v>
      </c>
      <c r="B28" s="75"/>
      <c r="C28" s="74">
        <f>D20</f>
        <v>132</v>
      </c>
      <c r="D28" s="76"/>
      <c r="E28" s="63" t="s">
        <v>985</v>
      </c>
      <c r="F28" s="360" t="str">
        <f>IF(A28="","",VLOOKUP(A28,СПИСКИ!$D:$J,2,FALSE))</f>
        <v>СИНЧЕНКО Виталий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ТОМУЛИС Дарья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9541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"ЦОП-2"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4</v>
      </c>
      <c r="Z8" s="442"/>
      <c r="AA8" s="443"/>
      <c r="AB8" s="448">
        <v>14</v>
      </c>
      <c r="AC8" s="449"/>
      <c r="AD8" s="450"/>
      <c r="AE8" s="441">
        <v>83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8</v>
      </c>
      <c r="B13" s="425"/>
      <c r="C13" s="426">
        <v>13</v>
      </c>
      <c r="D13" s="426"/>
      <c r="E13" s="427" t="str">
        <f>IF(A13="","",VLOOKUP(A13,СПИСКИ!$B:$J,2,FALSE))</f>
        <v>"ЦОП-1"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13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"ЦОП-2"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65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75</v>
      </c>
      <c r="C19" s="193" t="s">
        <v>81</v>
      </c>
      <c r="D19" s="78">
        <v>124</v>
      </c>
      <c r="E19" s="42" t="s">
        <v>92</v>
      </c>
      <c r="F19" s="399" t="str">
        <f>IF(B19="","",VLOOKUP(B19,СПИСКИ!$D:$J,2,FALSE))</f>
        <v>МАСОВЕР Андрей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820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ЮСУПОВА Карина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924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71</v>
      </c>
      <c r="C20" s="193" t="s">
        <v>80</v>
      </c>
      <c r="D20" s="78">
        <v>125</v>
      </c>
      <c r="E20" s="42" t="s">
        <v>93</v>
      </c>
      <c r="F20" s="399" t="str">
        <f>IF(B20="","",VLOOKUP(B20,СПИСКИ!$D:$J,2,FALSE))</f>
        <v>НАУМОВ Михаил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615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ГЕРГОВА Аминат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1066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72</v>
      </c>
      <c r="C21" s="193" t="s">
        <v>82</v>
      </c>
      <c r="D21" s="78">
        <v>123</v>
      </c>
      <c r="E21" s="50" t="s">
        <v>84</v>
      </c>
      <c r="F21" s="402" t="str">
        <f>IF(B21="","",VLOOKUP(B21,СПИСКИ!$D:$J,2,FALSE))</f>
        <v>ЧЕРНОКНИЖНИКОВ Александр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601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РАКОВА Мария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846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75</v>
      </c>
      <c r="B24" s="75"/>
      <c r="C24" s="74">
        <f>IF(D20="","",D20)</f>
        <v>125</v>
      </c>
      <c r="D24" s="76"/>
      <c r="E24" s="59" t="s">
        <v>92</v>
      </c>
      <c r="F24" s="396" t="str">
        <f>IF(A24="","",VLOOKUP(A24,СПИСКИ!$D:$J,2,FALSE))</f>
        <v>МАСОВЕР Андрей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ЮСУПОВА Карина</v>
      </c>
      <c r="M24" s="397"/>
      <c r="N24" s="397"/>
      <c r="O24" s="397"/>
      <c r="P24" s="397"/>
      <c r="Q24" s="397"/>
      <c r="R24" s="398">
        <v>-8</v>
      </c>
      <c r="S24" s="383"/>
      <c r="T24" s="383">
        <v>7</v>
      </c>
      <c r="U24" s="383"/>
      <c r="V24" s="383">
        <v>6</v>
      </c>
      <c r="W24" s="383"/>
      <c r="X24" s="383">
        <v>8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71</v>
      </c>
      <c r="B25" s="75"/>
      <c r="C25" s="74">
        <f>IF(D19="","",D19)</f>
        <v>124</v>
      </c>
      <c r="D25" s="76"/>
      <c r="E25" s="60" t="s">
        <v>93</v>
      </c>
      <c r="F25" s="379" t="str">
        <f>IF(A25="","",VLOOKUP(A25,СПИСКИ!$D:$J,2,FALSE))</f>
        <v>НАУМОВ Михаил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ГЕРГОВА Аминат</v>
      </c>
      <c r="M25" s="364"/>
      <c r="N25" s="364"/>
      <c r="O25" s="364"/>
      <c r="P25" s="364"/>
      <c r="Q25" s="364"/>
      <c r="R25" s="365">
        <v>4</v>
      </c>
      <c r="S25" s="352"/>
      <c r="T25" s="352">
        <v>-9</v>
      </c>
      <c r="U25" s="352"/>
      <c r="V25" s="352">
        <v>6</v>
      </c>
      <c r="W25" s="352"/>
      <c r="X25" s="352">
        <v>8</v>
      </c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1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0</v>
      </c>
      <c r="AL25" s="100">
        <f>IF(V25&gt;0,1,0)</f>
        <v>1</v>
      </c>
      <c r="AM25" s="100">
        <f>IF(X25&gt;0,1,0)</f>
        <v>1</v>
      </c>
      <c r="AN25" s="100">
        <f>IF(Z25&gt;0,1,0)</f>
        <v>0</v>
      </c>
      <c r="AO25" s="100">
        <f>IF(R25&lt;0,1,0)</f>
        <v>0</v>
      </c>
      <c r="AP25" s="100">
        <f>IF(T25&lt;0,1,0)</f>
        <v>1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72</v>
      </c>
      <c r="B26" s="75"/>
      <c r="C26" s="74">
        <f>IF(D21="","",D21)</f>
        <v>123</v>
      </c>
      <c r="D26" s="76"/>
      <c r="E26" s="61" t="s">
        <v>84</v>
      </c>
      <c r="F26" s="379" t="str">
        <f>IF(A26="","",VLOOKUP(A26,СПИСКИ!$D:$J,2,FALSE))</f>
        <v>ЧЕРНОКНИЖНИКОВ Александр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РАКОВА Мария</v>
      </c>
      <c r="M26" s="380"/>
      <c r="N26" s="380"/>
      <c r="O26" s="380"/>
      <c r="P26" s="380"/>
      <c r="Q26" s="381"/>
      <c r="R26" s="382">
        <v>-9</v>
      </c>
      <c r="S26" s="366"/>
      <c r="T26" s="366">
        <v>5</v>
      </c>
      <c r="U26" s="366"/>
      <c r="V26" s="366">
        <v>-10</v>
      </c>
      <c r="W26" s="366"/>
      <c r="X26" s="366">
        <v>4</v>
      </c>
      <c r="Y26" s="366"/>
      <c r="Z26" s="366">
        <v>6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0</v>
      </c>
      <c r="AM26" s="101">
        <f>IF(X26&gt;0,1,0)</f>
        <v>1</v>
      </c>
      <c r="AN26" s="101">
        <f>IF(Z26&gt;0,1,0)</f>
        <v>1</v>
      </c>
      <c r="AO26" s="100">
        <f>IF(R26&lt;0,1,0)</f>
        <v>1</v>
      </c>
      <c r="AP26" s="100">
        <f>IF(T26&lt;0,1,0)</f>
        <v>0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75</v>
      </c>
      <c r="B27" s="75"/>
      <c r="C27" s="74">
        <f>IF(D19="","",D19)</f>
        <v>124</v>
      </c>
      <c r="D27" s="76"/>
      <c r="E27" s="60" t="s">
        <v>986</v>
      </c>
      <c r="F27" s="363" t="str">
        <f>IF(A27="","",VLOOKUP(A27,СПИСКИ!$D:$J,2,FALSE))</f>
        <v>МАСОВЕР Андрей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ГЕРГОВА Аминат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71</v>
      </c>
      <c r="B28" s="75"/>
      <c r="C28" s="74">
        <f>D20</f>
        <v>125</v>
      </c>
      <c r="D28" s="76"/>
      <c r="E28" s="63" t="s">
        <v>985</v>
      </c>
      <c r="F28" s="360" t="str">
        <f>IF(A28="","",VLOOKUP(A28,СПИСКИ!$D:$J,2,FALSE))</f>
        <v>НАУМОВ Михаил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ЮСУПОВА Карина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8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"ЦОП-1" г.Краснодар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4</v>
      </c>
      <c r="AE29" s="342"/>
      <c r="AF29" s="343">
        <f>IF(R24="","",SUM(AF24:AG28))</f>
        <v>3</v>
      </c>
      <c r="AG29" s="330"/>
      <c r="AH29" s="330">
        <f>IF(R24="","",SUM(AH24:AI28))</f>
        <v>0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10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"СШОР-13" г.Таганрог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5</v>
      </c>
      <c r="Z8" s="442"/>
      <c r="AA8" s="443"/>
      <c r="AB8" s="448">
        <v>14</v>
      </c>
      <c r="AC8" s="449"/>
      <c r="AD8" s="450"/>
      <c r="AE8" s="441">
        <v>84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12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12</v>
      </c>
      <c r="D16" s="413"/>
      <c r="E16" s="461" t="str">
        <f>IF(A16="","",VLOOKUP(A16,СПИСКИ!$B:$J,2,FALSE))</f>
        <v>"Титан" г.Батайск</v>
      </c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462"/>
      <c r="Q16" s="463"/>
      <c r="R16" s="31"/>
      <c r="S16" s="32"/>
      <c r="T16" s="33"/>
      <c r="U16" s="417" t="str">
        <f>IF(A16="","",VLOOKUP(C16,СПИСКИ!$B:$J,2,FALSE))</f>
        <v>"СШОР-13" г.Таганрог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60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113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ЛЕЩЕНКО Дмитрий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474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83</v>
      </c>
      <c r="C20" s="193" t="s">
        <v>80</v>
      </c>
      <c r="D20" s="78">
        <v>111</v>
      </c>
      <c r="E20" s="42" t="s">
        <v>93</v>
      </c>
      <c r="F20" s="399" t="str">
        <f>IF(B20="","",VLOOKUP(B20,СПИСКИ!$D:$J,2,FALSE))</f>
        <v>ШЕПЕЛЕВ Роман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492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ЖУРЕНКО Денис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491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82</v>
      </c>
      <c r="C21" s="193" t="s">
        <v>82</v>
      </c>
      <c r="D21" s="78">
        <v>112</v>
      </c>
      <c r="E21" s="50" t="s">
        <v>84</v>
      </c>
      <c r="F21" s="402" t="str">
        <f>IF(B21="","",VLOOKUP(B21,СПИСКИ!$D:$J,2,FALSE))</f>
        <v>ЛАПИН Андрей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ТРЕТЬЯКОВ Даниил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345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111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ЛЕЩЕНКО Дмитрий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83</v>
      </c>
      <c r="B25" s="75"/>
      <c r="C25" s="74">
        <f>IF(D19="","",D19)</f>
        <v>113</v>
      </c>
      <c r="D25" s="76"/>
      <c r="E25" s="60" t="s">
        <v>93</v>
      </c>
      <c r="F25" s="379" t="str">
        <f>IF(A25="","",VLOOKUP(A25,СПИСКИ!$D:$J,2,FALSE))</f>
        <v>ШЕПЕЛЕВ Роман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ЖУРЕНКО Денис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82</v>
      </c>
      <c r="B26" s="75"/>
      <c r="C26" s="74">
        <f>IF(D21="","",D21)</f>
        <v>112</v>
      </c>
      <c r="D26" s="76"/>
      <c r="E26" s="61" t="s">
        <v>84</v>
      </c>
      <c r="F26" s="379" t="str">
        <f>IF(A26="","",VLOOKUP(A26,СПИСКИ!$D:$J,2,FALSE))</f>
        <v>ЛАПИН Андрей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ТРЕТЬЯКОВ Даниил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113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ЖУРЕНКО Денис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83</v>
      </c>
      <c r="B28" s="75"/>
      <c r="C28" s="74">
        <f>D20</f>
        <v>111</v>
      </c>
      <c r="D28" s="76"/>
      <c r="E28" s="63" t="s">
        <v>985</v>
      </c>
      <c r="F28" s="360" t="str">
        <f>IF(A28="","",VLOOKUP(A28,СПИСКИ!$D:$J,2,FALSE))</f>
        <v>ШЕПЕЛЕВ Роман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ЛЕЩЕНКО Дмитрий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9536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"Омега" г.Севастополь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41" t="s">
        <v>13562</v>
      </c>
      <c r="W8" s="442"/>
      <c r="X8" s="443"/>
      <c r="Y8" s="441">
        <v>6</v>
      </c>
      <c r="Z8" s="442"/>
      <c r="AA8" s="443"/>
      <c r="AB8" s="448">
        <v>14</v>
      </c>
      <c r="AC8" s="449"/>
      <c r="AD8" s="450"/>
      <c r="AE8" s="441">
        <v>85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10</v>
      </c>
      <c r="B13" s="425"/>
      <c r="C13" s="426">
        <v>11</v>
      </c>
      <c r="D13" s="426"/>
      <c r="E13" s="427" t="str">
        <f>IF(A13="","",VLOOKUP(A13,СПИСКИ!$B:$J,2,FALSE))</f>
        <v>"Искра"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11</v>
      </c>
      <c r="B16" s="411"/>
      <c r="C16" s="412">
        <v>10</v>
      </c>
      <c r="D16" s="413"/>
      <c r="E16" s="461" t="str">
        <f>IF(A16="","",VLOOKUP(A16,СПИСКИ!$B:$J,2,FALSE))</f>
        <v>"Омега" г.Севастополь</v>
      </c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462"/>
      <c r="Q16" s="463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55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104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ЗАЙЦЕВ Игорь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532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102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УКРАИНСКИЙ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287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103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ГУБАНОВ Никита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630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104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ЗАЙЦЕВ Игорь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102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УКРАИНСКИЙ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103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ГУБАНОВ Никита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104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ЗАЙЦЕВ Игорь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52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102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УКРАИНСКИЙ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9538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"ДПМ-Альянс" г.Краснодар</v>
      </c>
      <c r="B3" s="445"/>
      <c r="C3" s="446" t="str">
        <f>IF(C16="","",VLOOKUP(C16,СПИСКИ!$B:$J,2,FALSE))</f>
        <v>"Торнадо" г.Славянск-на-Кубани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1</v>
      </c>
      <c r="Z8" s="442"/>
      <c r="AA8" s="443"/>
      <c r="AB8" s="448">
        <v>15</v>
      </c>
      <c r="AC8" s="449"/>
      <c r="AD8" s="450"/>
      <c r="AE8" s="441">
        <v>86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1</v>
      </c>
      <c r="B13" s="425"/>
      <c r="C13" s="426">
        <v>2</v>
      </c>
      <c r="D13" s="426"/>
      <c r="E13" s="427" t="str">
        <f>IF(A13="","",VLOOKUP(A13,СПИСКИ!$B:$J,2,FALSE))</f>
        <v>"ДПМ-Альянс"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"Торнадо" г.Славянск-на-Кубани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</v>
      </c>
      <c r="B16" s="411"/>
      <c r="C16" s="412">
        <v>2</v>
      </c>
      <c r="D16" s="413"/>
      <c r="E16" s="461" t="str">
        <f>IF(A16="","",VLOOKUP(A16,СПИСКИ!$B:$J,2,FALSE))</f>
        <v>"ДПМ-Альянс" г.Краснодар</v>
      </c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462"/>
      <c r="Q16" s="463"/>
      <c r="R16" s="31"/>
      <c r="S16" s="32"/>
      <c r="T16" s="33"/>
      <c r="U16" s="464" t="str">
        <f>IF(A16="","",VLOOKUP(C16,СПИСКИ!$B:$J,2,FALSE))</f>
        <v>"Торнадо" г.Славянск-на-Кубани</v>
      </c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34"/>
      <c r="AI16" s="35"/>
      <c r="AJ16" s="36"/>
    </row>
    <row r="17" spans="1:45" ht="45" customHeight="1" thickTop="1" thickBot="1">
      <c r="A17" s="419">
        <f>5*A16</f>
        <v>5</v>
      </c>
      <c r="B17" s="419"/>
      <c r="C17" s="419">
        <f>5*C16</f>
        <v>10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</v>
      </c>
      <c r="C19" s="193" t="s">
        <v>81</v>
      </c>
      <c r="D19" s="78">
        <v>11</v>
      </c>
      <c r="E19" s="42" t="s">
        <v>92</v>
      </c>
      <c r="F19" s="399" t="str">
        <f>IF(B19="","",VLOOKUP(B19,СПИСКИ!$D:$J,2,FALSE))</f>
        <v>ДОРОФЕЕВ Петр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295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ЛОПАТИН Александр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808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</v>
      </c>
      <c r="C20" s="193" t="s">
        <v>80</v>
      </c>
      <c r="D20" s="78">
        <v>12</v>
      </c>
      <c r="E20" s="42" t="s">
        <v>93</v>
      </c>
      <c r="F20" s="399" t="str">
        <f>IF(B20="","",VLOOKUP(B20,СПИСКИ!$D:$J,2,FALSE))</f>
        <v>ДОБРОТВОРСКИЙ Дмитрий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288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ЧЕРКЕС Данил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1017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3</v>
      </c>
      <c r="C21" s="193" t="s">
        <v>82</v>
      </c>
      <c r="D21" s="78">
        <v>14</v>
      </c>
      <c r="E21" s="50" t="s">
        <v>84</v>
      </c>
      <c r="F21" s="402" t="str">
        <f>IF(B21="","",VLOOKUP(B21,СПИСКИ!$D:$J,2,FALSE))</f>
        <v>ДЕМЕНТЬЕВ Петр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441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КОСТКИН Денис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561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</v>
      </c>
      <c r="B24" s="75"/>
      <c r="C24" s="74">
        <f>IF(D20="","",D20)</f>
        <v>12</v>
      </c>
      <c r="D24" s="76"/>
      <c r="E24" s="59" t="s">
        <v>92</v>
      </c>
      <c r="F24" s="396" t="str">
        <f>IF(A24="","",VLOOKUP(A24,СПИСКИ!$D:$J,2,FALSE))</f>
        <v>ДОРОФЕЕВ Петр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ЛОПАТИН Александр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</v>
      </c>
      <c r="B25" s="75"/>
      <c r="C25" s="74">
        <f>IF(D19="","",D19)</f>
        <v>11</v>
      </c>
      <c r="D25" s="76"/>
      <c r="E25" s="60" t="s">
        <v>93</v>
      </c>
      <c r="F25" s="379" t="str">
        <f>IF(A25="","",VLOOKUP(A25,СПИСКИ!$D:$J,2,FALSE))</f>
        <v>ДОБРОТВОРСКИЙ Дмитрий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ЧЕРКЕС Данил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3</v>
      </c>
      <c r="B26" s="75"/>
      <c r="C26" s="74">
        <f>IF(D21="","",D21)</f>
        <v>14</v>
      </c>
      <c r="D26" s="76"/>
      <c r="E26" s="61" t="s">
        <v>84</v>
      </c>
      <c r="F26" s="379" t="str">
        <f>IF(A26="","",VLOOKUP(A26,СПИСКИ!$D:$J,2,FALSE))</f>
        <v>ДЕМЕНТЬЕВ Петр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КОСТКИН Денис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</v>
      </c>
      <c r="B27" s="75"/>
      <c r="C27" s="74">
        <f>IF(D19="","",D19)</f>
        <v>11</v>
      </c>
      <c r="D27" s="76"/>
      <c r="E27" s="60" t="s">
        <v>986</v>
      </c>
      <c r="F27" s="363" t="str">
        <f>IF(A27="","",VLOOKUP(A27,СПИСКИ!$D:$J,2,FALSE))</f>
        <v>ДОРОФЕЕВ Петр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ЧЕРКЕС Данил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</v>
      </c>
      <c r="B28" s="75"/>
      <c r="C28" s="74">
        <f>D20</f>
        <v>12</v>
      </c>
      <c r="D28" s="76"/>
      <c r="E28" s="63" t="s">
        <v>985</v>
      </c>
      <c r="F28" s="360" t="str">
        <f>IF(A28="","",VLOOKUP(A28,СПИСКИ!$D:$J,2,FALSE))</f>
        <v>ДОБРОТВОРСКИЙ Дмитрий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ЛОПАТИН Александр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13661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13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"Эдельвейс-юг" г.Краснодар</v>
      </c>
      <c r="B3" s="445"/>
      <c r="C3" s="446" t="str">
        <f>IF(C16="","",VLOOKUP(C16,СПИСКИ!$B:$J,2,FALSE))</f>
        <v>"Мирмекс"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2</v>
      </c>
      <c r="Z8" s="442"/>
      <c r="AA8" s="443"/>
      <c r="AB8" s="448">
        <v>15</v>
      </c>
      <c r="AC8" s="449"/>
      <c r="AD8" s="450"/>
      <c r="AE8" s="441">
        <v>87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3</v>
      </c>
      <c r="B13" s="425"/>
      <c r="C13" s="426">
        <v>16</v>
      </c>
      <c r="D13" s="426"/>
      <c r="E13" s="427" t="str">
        <f>IF(A13="","",VLOOKUP(A13,СПИСКИ!$B:$J,2,FALSE))</f>
        <v>"Эдельвейс-юг"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"Мирмекс"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76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3</v>
      </c>
      <c r="B16" s="411"/>
      <c r="C16" s="412">
        <v>16</v>
      </c>
      <c r="D16" s="413"/>
      <c r="E16" s="414" t="str">
        <f>IF(A16="","",VLOOKUP(A16,СПИСКИ!$B:$J,2,FALSE))</f>
        <v>"Эдельвейс-юг"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64" t="str">
        <f>IF(A16="","",VLOOKUP(C16,СПИСКИ!$B:$J,2,FALSE))</f>
        <v>"Мирмекс" г.Краснодар</v>
      </c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34"/>
      <c r="AI16" s="35"/>
      <c r="AJ16" s="36"/>
    </row>
    <row r="17" spans="1:45" ht="45" customHeight="1" thickTop="1" thickBot="1">
      <c r="A17" s="419">
        <f>5*A16</f>
        <v>15</v>
      </c>
      <c r="B17" s="419"/>
      <c r="C17" s="419">
        <f>5*C16</f>
        <v>80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24</v>
      </c>
      <c r="C19" s="193" t="s">
        <v>81</v>
      </c>
      <c r="D19" s="78">
        <v>155</v>
      </c>
      <c r="E19" s="42" t="s">
        <v>92</v>
      </c>
      <c r="F19" s="399" t="str">
        <f>IF(B19="","",VLOOKUP(B19,СПИСКИ!$D:$J,2,FALSE))</f>
        <v>ШУМАКОВ Виталий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1067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РОМАНЧЕНКО Екатерина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959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25</v>
      </c>
      <c r="C20" s="193" t="s">
        <v>80</v>
      </c>
      <c r="D20" s="78">
        <v>156</v>
      </c>
      <c r="E20" s="42" t="s">
        <v>93</v>
      </c>
      <c r="F20" s="399" t="str">
        <f>IF(B20="","",VLOOKUP(B20,СПИСКИ!$D:$J,2,FALSE))</f>
        <v>ЗУБОТЫКИН Юрий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655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МАТРИЗАЕВА Александра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1198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22</v>
      </c>
      <c r="C21" s="193" t="s">
        <v>82</v>
      </c>
      <c r="D21" s="78">
        <v>151</v>
      </c>
      <c r="E21" s="50" t="s">
        <v>84</v>
      </c>
      <c r="F21" s="402" t="str">
        <f>IF(B21="","",VLOOKUP(B21,СПИСКИ!$D:$J,2,FALSE))</f>
        <v>БОНДАРЬ Владимир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618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КЛИМЧЕНКО Виктория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965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24</v>
      </c>
      <c r="B24" s="75"/>
      <c r="C24" s="74">
        <f>IF(D20="","",D20)</f>
        <v>156</v>
      </c>
      <c r="D24" s="76"/>
      <c r="E24" s="59" t="s">
        <v>92</v>
      </c>
      <c r="F24" s="396" t="str">
        <f>IF(A24="","",VLOOKUP(A24,СПИСКИ!$D:$J,2,FALSE))</f>
        <v>ШУМАКОВ Виталий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РОМАНЧЕНКО Екатерина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25</v>
      </c>
      <c r="B25" s="75"/>
      <c r="C25" s="74">
        <f>IF(D19="","",D19)</f>
        <v>155</v>
      </c>
      <c r="D25" s="76"/>
      <c r="E25" s="60" t="s">
        <v>93</v>
      </c>
      <c r="F25" s="379" t="str">
        <f>IF(A25="","",VLOOKUP(A25,СПИСКИ!$D:$J,2,FALSE))</f>
        <v>ЗУБОТЫКИН Юрий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МАТРИЗАЕВА Александра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22</v>
      </c>
      <c r="B26" s="75"/>
      <c r="C26" s="74">
        <f>IF(D21="","",D21)</f>
        <v>151</v>
      </c>
      <c r="D26" s="76"/>
      <c r="E26" s="61" t="s">
        <v>84</v>
      </c>
      <c r="F26" s="379" t="str">
        <f>IF(A26="","",VLOOKUP(A26,СПИСКИ!$D:$J,2,FALSE))</f>
        <v>БОНДАРЬ Владимир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КЛИМЧЕНКО Виктория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24</v>
      </c>
      <c r="B27" s="75"/>
      <c r="C27" s="74">
        <f>IF(D19="","",D19)</f>
        <v>155</v>
      </c>
      <c r="D27" s="76"/>
      <c r="E27" s="60" t="s">
        <v>986</v>
      </c>
      <c r="F27" s="363" t="str">
        <f>IF(A27="","",VLOOKUP(A27,СПИСКИ!$D:$J,2,FALSE))</f>
        <v>ШУМАКОВ Виталий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МАТРИЗАЕВА Александра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25</v>
      </c>
      <c r="B28" s="75"/>
      <c r="C28" s="74">
        <f>D20</f>
        <v>156</v>
      </c>
      <c r="D28" s="76"/>
      <c r="E28" s="63" t="s">
        <v>985</v>
      </c>
      <c r="F28" s="360" t="str">
        <f>IF(A28="","",VLOOKUP(A28,СПИСКИ!$D:$J,2,FALSE))</f>
        <v>ЗУБОТЫКИН Юрий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РОМАНЧЕНКО Екатерина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13662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"Адреналин" г.Славянск-на-Кубани</v>
      </c>
      <c r="B3" s="445"/>
      <c r="C3" s="446" t="str">
        <f>IF(C16="","",VLOOKUP(C16,СПИСКИ!$B:$J,2,FALSE))</f>
        <v>"ЦОП-2"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3</v>
      </c>
      <c r="Z8" s="442"/>
      <c r="AA8" s="443"/>
      <c r="AB8" s="448">
        <v>15</v>
      </c>
      <c r="AC8" s="449"/>
      <c r="AD8" s="450"/>
      <c r="AE8" s="441">
        <v>88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6</v>
      </c>
      <c r="B13" s="425"/>
      <c r="C13" s="426">
        <v>13</v>
      </c>
      <c r="D13" s="426"/>
      <c r="E13" s="427" t="str">
        <f>IF(A13="","",VLOOKUP(A13,СПИСКИ!$B:$J,2,FALSE))</f>
        <v>"Адреналин" г.Славянск-на-Кубани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"ЦОП-2"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61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6</v>
      </c>
      <c r="B16" s="411"/>
      <c r="C16" s="412">
        <v>13</v>
      </c>
      <c r="D16" s="413"/>
      <c r="E16" s="466" t="str">
        <f>IF(A16="","",VLOOKUP(A16,СПИСКИ!$B:$J,2,FALSE))</f>
        <v>"Адреналин" г.Славянск-на-Кубани</v>
      </c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8"/>
      <c r="R16" s="31"/>
      <c r="S16" s="32"/>
      <c r="T16" s="33"/>
      <c r="U16" s="417" t="str">
        <f>IF(A16="","",VLOOKUP(C16,СПИСКИ!$B:$J,2,FALSE))</f>
        <v>"ЦОП-2"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30</v>
      </c>
      <c r="B17" s="419"/>
      <c r="C17" s="419">
        <f>5*C16</f>
        <v>65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54</v>
      </c>
      <c r="C19" s="193" t="s">
        <v>81</v>
      </c>
      <c r="D19" s="78">
        <v>125</v>
      </c>
      <c r="E19" s="42" t="s">
        <v>92</v>
      </c>
      <c r="F19" s="399" t="str">
        <f>IF(B19="","",VLOOKUP(B19,СПИСКИ!$D:$J,2,FALSE))</f>
        <v>СУСЛИН Анатолий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825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ГЕРГОВА Аминат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1066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53</v>
      </c>
      <c r="C20" s="193" t="s">
        <v>80</v>
      </c>
      <c r="D20" s="78">
        <v>124</v>
      </c>
      <c r="E20" s="42" t="s">
        <v>93</v>
      </c>
      <c r="F20" s="399" t="str">
        <f>IF(B20="","",VLOOKUP(B20,СПИСКИ!$D:$J,2,FALSE))</f>
        <v>ТКАЧЕНКО Максим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637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ЮСУПОВА Карина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924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52</v>
      </c>
      <c r="C21" s="193" t="s">
        <v>82</v>
      </c>
      <c r="D21" s="78">
        <v>123</v>
      </c>
      <c r="E21" s="50" t="s">
        <v>84</v>
      </c>
      <c r="F21" s="402" t="str">
        <f>IF(B21="","",VLOOKUP(B21,СПИСКИ!$D:$J,2,FALSE))</f>
        <v>ЧЕРНЫШКОВА Нина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676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РАКОВА Мария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846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54</v>
      </c>
      <c r="B24" s="75"/>
      <c r="C24" s="74">
        <f>IF(D20="","",D20)</f>
        <v>124</v>
      </c>
      <c r="D24" s="76"/>
      <c r="E24" s="59" t="s">
        <v>92</v>
      </c>
      <c r="F24" s="396" t="str">
        <f>IF(A24="","",VLOOKUP(A24,СПИСКИ!$D:$J,2,FALSE))</f>
        <v>СУСЛИН Анатолий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ГЕРГОВА Аминат</v>
      </c>
      <c r="M24" s="397"/>
      <c r="N24" s="397"/>
      <c r="O24" s="397"/>
      <c r="P24" s="397"/>
      <c r="Q24" s="397"/>
      <c r="R24" s="398">
        <v>6</v>
      </c>
      <c r="S24" s="383"/>
      <c r="T24" s="383">
        <v>-9</v>
      </c>
      <c r="U24" s="383"/>
      <c r="V24" s="383">
        <v>-10</v>
      </c>
      <c r="W24" s="383"/>
      <c r="X24" s="383">
        <v>6</v>
      </c>
      <c r="Y24" s="383"/>
      <c r="Z24" s="383">
        <v>6</v>
      </c>
      <c r="AA24" s="384"/>
      <c r="AB24" s="385">
        <f>IF(R24="","",SUM(AJ24:AN24))</f>
        <v>3</v>
      </c>
      <c r="AC24" s="386"/>
      <c r="AD24" s="386">
        <f>IF(R24="","",SUM(AO24:AS24))</f>
        <v>2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0</v>
      </c>
      <c r="AM24" s="100">
        <f>IF(X24&gt;0,1,0)</f>
        <v>1</v>
      </c>
      <c r="AN24" s="100">
        <f>IF(Z24&gt;0,1,0)</f>
        <v>1</v>
      </c>
      <c r="AO24" s="100">
        <f>IF(R24&lt;0,1,0)</f>
        <v>0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53</v>
      </c>
      <c r="B25" s="75"/>
      <c r="C25" s="74">
        <f>IF(D19="","",D19)</f>
        <v>125</v>
      </c>
      <c r="D25" s="76"/>
      <c r="E25" s="60" t="s">
        <v>93</v>
      </c>
      <c r="F25" s="379" t="str">
        <f>IF(A25="","",VLOOKUP(A25,СПИСКИ!$D:$J,2,FALSE))</f>
        <v>ТКАЧЕНКО Максим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ЮСУПОВА Карина</v>
      </c>
      <c r="M25" s="364"/>
      <c r="N25" s="364"/>
      <c r="O25" s="364"/>
      <c r="P25" s="364"/>
      <c r="Q25" s="364"/>
      <c r="R25" s="365">
        <v>-11</v>
      </c>
      <c r="S25" s="352"/>
      <c r="T25" s="352">
        <v>5</v>
      </c>
      <c r="U25" s="352"/>
      <c r="V25" s="352">
        <v>9</v>
      </c>
      <c r="W25" s="352"/>
      <c r="X25" s="352">
        <v>-6</v>
      </c>
      <c r="Y25" s="352"/>
      <c r="Z25" s="352">
        <v>-6</v>
      </c>
      <c r="AA25" s="353"/>
      <c r="AB25" s="376">
        <f>IF(R25="","",SUM(AJ25:AN25))</f>
        <v>2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0</v>
      </c>
      <c r="AQ25" s="100">
        <f>IF(V25&lt;0,1,0)</f>
        <v>0</v>
      </c>
      <c r="AR25" s="100">
        <f>IF(X25&lt;0,1,0)</f>
        <v>1</v>
      </c>
      <c r="AS25" s="100">
        <f>IF(Z25&lt;0,1,0)</f>
        <v>1</v>
      </c>
    </row>
    <row r="26" spans="1:45" ht="30" customHeight="1">
      <c r="A26" s="74">
        <f>IF(B21="","",B21)</f>
        <v>52</v>
      </c>
      <c r="B26" s="75"/>
      <c r="C26" s="74">
        <f>IF(D21="","",D21)</f>
        <v>123</v>
      </c>
      <c r="D26" s="76"/>
      <c r="E26" s="61" t="s">
        <v>84</v>
      </c>
      <c r="F26" s="379" t="str">
        <f>IF(A26="","",VLOOKUP(A26,СПИСКИ!$D:$J,2,FALSE))</f>
        <v>ЧЕРНЫШКОВА Нина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РАКОВА Мария</v>
      </c>
      <c r="M26" s="380"/>
      <c r="N26" s="380"/>
      <c r="O26" s="380"/>
      <c r="P26" s="380"/>
      <c r="Q26" s="381"/>
      <c r="R26" s="382">
        <v>-2</v>
      </c>
      <c r="S26" s="366"/>
      <c r="T26" s="366">
        <v>-4</v>
      </c>
      <c r="U26" s="366"/>
      <c r="V26" s="366">
        <v>-8</v>
      </c>
      <c r="W26" s="366"/>
      <c r="X26" s="366"/>
      <c r="Y26" s="366"/>
      <c r="Z26" s="366"/>
      <c r="AA26" s="367"/>
      <c r="AB26" s="368">
        <f>IF(R26="","",SUM(AJ26:AN26))</f>
        <v>0</v>
      </c>
      <c r="AC26" s="369"/>
      <c r="AD26" s="370">
        <f>IF(R26="","",SUM(AO26:AS26))</f>
        <v>3</v>
      </c>
      <c r="AE26" s="371"/>
      <c r="AF26" s="372">
        <f>IF(R26="","",IF(AB26&gt;AD26,1,0))</f>
        <v>0</v>
      </c>
      <c r="AG26" s="373"/>
      <c r="AH26" s="374">
        <f>IF(R26="","",IF(AD26&gt;AB26,1,0))</f>
        <v>1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1</v>
      </c>
      <c r="AP26" s="100">
        <f>IF(T26&lt;0,1,0)</f>
        <v>1</v>
      </c>
      <c r="AQ26" s="100">
        <f>IF(V26&lt;0,1,0)</f>
        <v>1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54</v>
      </c>
      <c r="B27" s="75"/>
      <c r="C27" s="74">
        <f>IF(D19="","",D19)</f>
        <v>125</v>
      </c>
      <c r="D27" s="76"/>
      <c r="E27" s="60" t="s">
        <v>986</v>
      </c>
      <c r="F27" s="363" t="str">
        <f>IF(A27="","",VLOOKUP(A27,СПИСКИ!$D:$J,2,FALSE))</f>
        <v>СУСЛИН Анатолий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ЮСУПОВА Карина</v>
      </c>
      <c r="M27" s="364"/>
      <c r="N27" s="364"/>
      <c r="O27" s="364"/>
      <c r="P27" s="364"/>
      <c r="Q27" s="364"/>
      <c r="R27" s="365">
        <v>9</v>
      </c>
      <c r="S27" s="352"/>
      <c r="T27" s="352">
        <v>9</v>
      </c>
      <c r="U27" s="352"/>
      <c r="V27" s="352">
        <v>-5</v>
      </c>
      <c r="W27" s="352"/>
      <c r="X27" s="352">
        <v>4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0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53</v>
      </c>
      <c r="B28" s="75"/>
      <c r="C28" s="74">
        <f>D20</f>
        <v>124</v>
      </c>
      <c r="D28" s="76"/>
      <c r="E28" s="63" t="s">
        <v>985</v>
      </c>
      <c r="F28" s="360" t="str">
        <f>IF(A28="","",VLOOKUP(A28,СПИСКИ!$D:$J,2,FALSE))</f>
        <v>ТКАЧЕНКО Максим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ГЕРГОВА Аминат</v>
      </c>
      <c r="M28" s="361"/>
      <c r="N28" s="361"/>
      <c r="O28" s="361"/>
      <c r="P28" s="361"/>
      <c r="Q28" s="361"/>
      <c r="R28" s="362">
        <v>5</v>
      </c>
      <c r="S28" s="344"/>
      <c r="T28" s="344">
        <v>-8</v>
      </c>
      <c r="U28" s="344"/>
      <c r="V28" s="344">
        <v>-6</v>
      </c>
      <c r="W28" s="344"/>
      <c r="X28" s="344">
        <v>6</v>
      </c>
      <c r="Y28" s="344"/>
      <c r="Z28" s="344">
        <v>9</v>
      </c>
      <c r="AA28" s="345"/>
      <c r="AB28" s="346">
        <f>IF(R28="","",SUM(AJ28:AN28))</f>
        <v>3</v>
      </c>
      <c r="AC28" s="347"/>
      <c r="AD28" s="347">
        <f>IF(R28="","",SUM(AO28:AS28))</f>
        <v>2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0</v>
      </c>
      <c r="AL28" s="100">
        <f>IF(V28&gt;0,1,0)</f>
        <v>0</v>
      </c>
      <c r="AM28" s="100">
        <f>IF(X28&gt;0,1,0)</f>
        <v>1</v>
      </c>
      <c r="AN28" s="100">
        <f>IF(Z28&gt;0,1,0)</f>
        <v>1</v>
      </c>
      <c r="AO28" s="100">
        <f>IF(R28&lt;0,1,0)</f>
        <v>0</v>
      </c>
      <c r="AP28" s="100">
        <f>IF(T28&lt;0,1,0)</f>
        <v>1</v>
      </c>
      <c r="AQ28" s="100">
        <f>IF(V28&lt;0,1,0)</f>
        <v>1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6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"Адреналин" г.Славянск-на-Кубани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11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"СШОР-13" г.Таганрог</v>
      </c>
      <c r="B3" s="445"/>
      <c r="C3" s="446" t="str">
        <f>IF(C16="","",VLOOKUP(C16,СПИСКИ!$B:$J,2,FALSE))</f>
        <v>"Аромадон" г.Ростов-на-Дону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4</v>
      </c>
      <c r="Z8" s="442"/>
      <c r="AA8" s="443"/>
      <c r="AB8" s="448">
        <v>15</v>
      </c>
      <c r="AC8" s="449"/>
      <c r="AD8" s="450"/>
      <c r="AE8" s="441">
        <v>89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7</v>
      </c>
      <c r="B13" s="425"/>
      <c r="C13" s="426">
        <v>12</v>
      </c>
      <c r="D13" s="426"/>
      <c r="E13" s="427" t="str">
        <f>IF(A13="","",VLOOKUP(A13,СПИСКИ!$B:$J,2,FALSE))</f>
        <v>"Аромадон" г.Ростов-на-Дону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"СШОР-13" г.Таганрог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31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12</v>
      </c>
      <c r="B16" s="411"/>
      <c r="C16" s="412">
        <v>7</v>
      </c>
      <c r="D16" s="413"/>
      <c r="E16" s="414" t="str">
        <f>IF(A16="","",VLOOKUP(A16,СПИСКИ!$B:$J,2,FALSE))</f>
        <v>"СШОР-13" г.Таганрог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"Аромадон" г.Ростов-на-Дону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60</v>
      </c>
      <c r="B17" s="419"/>
      <c r="C17" s="419">
        <f>5*C16</f>
        <v>35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111</v>
      </c>
      <c r="C19" s="193" t="s">
        <v>81</v>
      </c>
      <c r="D19" s="78">
        <v>62</v>
      </c>
      <c r="E19" s="42" t="s">
        <v>92</v>
      </c>
      <c r="F19" s="399" t="str">
        <f>IF(B19="","",VLOOKUP(B19,СПИСКИ!$D:$J,2,FALSE))</f>
        <v>ЖУРЕНКО Денис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491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ЧЕРНЯВСКАЯ Елизавета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323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112</v>
      </c>
      <c r="C20" s="193" t="s">
        <v>80</v>
      </c>
      <c r="D20" s="78">
        <v>61</v>
      </c>
      <c r="E20" s="42" t="s">
        <v>93</v>
      </c>
      <c r="F20" s="399" t="str">
        <f>IF(B20="","",VLOOKUP(B20,СПИСКИ!$D:$J,2,FALSE))</f>
        <v>ТРЕТЬЯКОВ Даниил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345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СИНЧЕНКО Виталий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642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113</v>
      </c>
      <c r="C21" s="193" t="s">
        <v>82</v>
      </c>
      <c r="D21" s="78">
        <v>63</v>
      </c>
      <c r="E21" s="50" t="s">
        <v>84</v>
      </c>
      <c r="F21" s="402" t="str">
        <f>IF(B21="","",VLOOKUP(B21,СПИСКИ!$D:$J,2,FALSE))</f>
        <v>ЛЕЩЕНКО Дмитрий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474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ХАРЧЕНКО Вера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313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111</v>
      </c>
      <c r="B24" s="75"/>
      <c r="C24" s="74">
        <f>IF(D20="","",D20)</f>
        <v>61</v>
      </c>
      <c r="D24" s="76"/>
      <c r="E24" s="59" t="s">
        <v>92</v>
      </c>
      <c r="F24" s="396" t="str">
        <f>IF(A24="","",VLOOKUP(A24,СПИСКИ!$D:$J,2,FALSE))</f>
        <v>ЖУРЕНКО Денис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ЧЕРНЯВСКАЯ Елизавета</v>
      </c>
      <c r="M24" s="397"/>
      <c r="N24" s="397"/>
      <c r="O24" s="397"/>
      <c r="P24" s="397"/>
      <c r="Q24" s="397"/>
      <c r="R24" s="398">
        <v>-7</v>
      </c>
      <c r="S24" s="383"/>
      <c r="T24" s="383">
        <v>8</v>
      </c>
      <c r="U24" s="383"/>
      <c r="V24" s="383">
        <v>6</v>
      </c>
      <c r="W24" s="383"/>
      <c r="X24" s="383">
        <v>6</v>
      </c>
      <c r="Y24" s="383"/>
      <c r="Z24" s="383"/>
      <c r="AA24" s="384"/>
      <c r="AB24" s="385">
        <f>IF(R24="","",SUM(AJ24:AN24))</f>
        <v>3</v>
      </c>
      <c r="AC24" s="386"/>
      <c r="AD24" s="386">
        <f>IF(R24="","",SUM(AO24:AS24))</f>
        <v>1</v>
      </c>
      <c r="AE24" s="387"/>
      <c r="AF24" s="388">
        <f>IF(R24="","",IF(AB24&gt;AD24,1,0))</f>
        <v>1</v>
      </c>
      <c r="AG24" s="389"/>
      <c r="AH24" s="389">
        <f>IF(R24="","",IF(AD24&gt;AB24,1,0))</f>
        <v>0</v>
      </c>
      <c r="AI24" s="390"/>
      <c r="AJ24" s="100">
        <f>IF(R24&gt;0,1,0)</f>
        <v>0</v>
      </c>
      <c r="AK24" s="100">
        <f>IF(T24&gt;0,1,0)</f>
        <v>1</v>
      </c>
      <c r="AL24" s="100">
        <f>IF(V24&gt;0,1,0)</f>
        <v>1</v>
      </c>
      <c r="AM24" s="100">
        <f>IF(X24&gt;0,1,0)</f>
        <v>1</v>
      </c>
      <c r="AN24" s="100">
        <f>IF(Z24&gt;0,1,0)</f>
        <v>0</v>
      </c>
      <c r="AO24" s="100">
        <f>IF(R24&lt;0,1,0)</f>
        <v>1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112</v>
      </c>
      <c r="B25" s="75"/>
      <c r="C25" s="74">
        <f>IF(D19="","",D19)</f>
        <v>62</v>
      </c>
      <c r="D25" s="76"/>
      <c r="E25" s="60" t="s">
        <v>93</v>
      </c>
      <c r="F25" s="379" t="str">
        <f>IF(A25="","",VLOOKUP(A25,СПИСКИ!$D:$J,2,FALSE))</f>
        <v>ТРЕТЬЯКОВ Даниил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СИНЧЕНКО Виталий</v>
      </c>
      <c r="M25" s="364"/>
      <c r="N25" s="364"/>
      <c r="O25" s="364"/>
      <c r="P25" s="364"/>
      <c r="Q25" s="364"/>
      <c r="R25" s="365">
        <v>-4</v>
      </c>
      <c r="S25" s="352"/>
      <c r="T25" s="352">
        <v>-6</v>
      </c>
      <c r="U25" s="352"/>
      <c r="V25" s="352">
        <v>-5</v>
      </c>
      <c r="W25" s="352"/>
      <c r="X25" s="352"/>
      <c r="Y25" s="352"/>
      <c r="Z25" s="352"/>
      <c r="AA25" s="353"/>
      <c r="AB25" s="376">
        <f>IF(R25="","",SUM(AJ25:AN25))</f>
        <v>0</v>
      </c>
      <c r="AC25" s="377"/>
      <c r="AD25" s="377">
        <f>IF(R25="","",SUM(AO25:AS25))</f>
        <v>3</v>
      </c>
      <c r="AE25" s="378"/>
      <c r="AF25" s="357">
        <f>IF(R25="","",IF(AB25&gt;AD25,1,0))</f>
        <v>0</v>
      </c>
      <c r="AG25" s="358"/>
      <c r="AH25" s="358">
        <f>IF(R25="","",IF(AD25&gt;AB25,1,0))</f>
        <v>1</v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1</v>
      </c>
      <c r="AP25" s="100">
        <f>IF(T25&lt;0,1,0)</f>
        <v>1</v>
      </c>
      <c r="AQ25" s="100">
        <f>IF(V25&lt;0,1,0)</f>
        <v>1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113</v>
      </c>
      <c r="B26" s="75"/>
      <c r="C26" s="74">
        <f>IF(D21="","",D21)</f>
        <v>63</v>
      </c>
      <c r="D26" s="76"/>
      <c r="E26" s="61" t="s">
        <v>84</v>
      </c>
      <c r="F26" s="379" t="str">
        <f>IF(A26="","",VLOOKUP(A26,СПИСКИ!$D:$J,2,FALSE))</f>
        <v>ЛЕЩЕНКО Дмитрий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ХАРЧЕНКО Вера</v>
      </c>
      <c r="M26" s="380"/>
      <c r="N26" s="380"/>
      <c r="O26" s="380"/>
      <c r="P26" s="380"/>
      <c r="Q26" s="381"/>
      <c r="R26" s="382">
        <v>-8</v>
      </c>
      <c r="S26" s="366"/>
      <c r="T26" s="366">
        <v>8</v>
      </c>
      <c r="U26" s="366"/>
      <c r="V26" s="366">
        <v>7</v>
      </c>
      <c r="W26" s="366"/>
      <c r="X26" s="366">
        <v>5</v>
      </c>
      <c r="Y26" s="366"/>
      <c r="Z26" s="366"/>
      <c r="AA26" s="367"/>
      <c r="AB26" s="368">
        <f>IF(R26="","",SUM(AJ26:AN26))</f>
        <v>3</v>
      </c>
      <c r="AC26" s="369"/>
      <c r="AD26" s="370">
        <f>IF(R26="","",SUM(AO26:AS26))</f>
        <v>1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1</v>
      </c>
      <c r="AL26" s="101">
        <f>IF(V26&gt;0,1,0)</f>
        <v>1</v>
      </c>
      <c r="AM26" s="101">
        <f>IF(X26&gt;0,1,0)</f>
        <v>1</v>
      </c>
      <c r="AN26" s="101">
        <f>IF(Z26&gt;0,1,0)</f>
        <v>0</v>
      </c>
      <c r="AO26" s="100">
        <f>IF(R26&lt;0,1,0)</f>
        <v>1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111</v>
      </c>
      <c r="B27" s="75"/>
      <c r="C27" s="74">
        <f>IF(D19="","",D19)</f>
        <v>62</v>
      </c>
      <c r="D27" s="76"/>
      <c r="E27" s="60" t="s">
        <v>986</v>
      </c>
      <c r="F27" s="363" t="str">
        <f>IF(A27="","",VLOOKUP(A27,СПИСКИ!$D:$J,2,FALSE))</f>
        <v>ЖУРЕНКО Денис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СИНЧЕНКО Виталий</v>
      </c>
      <c r="M27" s="364"/>
      <c r="N27" s="364"/>
      <c r="O27" s="364"/>
      <c r="P27" s="364"/>
      <c r="Q27" s="364"/>
      <c r="R27" s="365">
        <v>-8</v>
      </c>
      <c r="S27" s="352"/>
      <c r="T27" s="352">
        <v>-8</v>
      </c>
      <c r="U27" s="352"/>
      <c r="V27" s="352">
        <v>-3</v>
      </c>
      <c r="W27" s="352"/>
      <c r="X27" s="352"/>
      <c r="Y27" s="352"/>
      <c r="Z27" s="352"/>
      <c r="AA27" s="353"/>
      <c r="AB27" s="354">
        <f>IF(R27="","",SUM(AJ27:AN27))</f>
        <v>0</v>
      </c>
      <c r="AC27" s="355"/>
      <c r="AD27" s="355">
        <f>IF(R27="","",SUM(AO27:AS27))</f>
        <v>3</v>
      </c>
      <c r="AE27" s="356"/>
      <c r="AF27" s="357">
        <f>IF(R27="","",IF(AB27&gt;AD27,1,0))</f>
        <v>0</v>
      </c>
      <c r="AG27" s="358"/>
      <c r="AH27" s="358">
        <f>IF(R27="","",IF(AD27&gt;AB27,1,0))</f>
        <v>1</v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1</v>
      </c>
      <c r="AP27" s="100">
        <f>IF(T27&lt;0,1,0)</f>
        <v>1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112</v>
      </c>
      <c r="B28" s="75"/>
      <c r="C28" s="74">
        <f>D20</f>
        <v>61</v>
      </c>
      <c r="D28" s="76"/>
      <c r="E28" s="63" t="s">
        <v>985</v>
      </c>
      <c r="F28" s="360" t="str">
        <f>IF(A28="","",VLOOKUP(A28,СПИСКИ!$D:$J,2,FALSE))</f>
        <v>ТРЕТЬЯКОВ Даниил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ЧЕРНЯВСКАЯ Елизавета</v>
      </c>
      <c r="M28" s="361"/>
      <c r="N28" s="361"/>
      <c r="O28" s="361"/>
      <c r="P28" s="361"/>
      <c r="Q28" s="361"/>
      <c r="R28" s="362">
        <v>6</v>
      </c>
      <c r="S28" s="344"/>
      <c r="T28" s="344">
        <v>3</v>
      </c>
      <c r="U28" s="344"/>
      <c r="V28" s="344">
        <v>5</v>
      </c>
      <c r="W28" s="344"/>
      <c r="X28" s="344"/>
      <c r="Y28" s="344"/>
      <c r="Z28" s="344"/>
      <c r="AA28" s="345"/>
      <c r="AB28" s="346">
        <f>IF(R28="","",SUM(AJ28:AN28))</f>
        <v>3</v>
      </c>
      <c r="AC28" s="347"/>
      <c r="AD28" s="347">
        <f>IF(R28="","",SUM(AO28:AS28))</f>
        <v>0</v>
      </c>
      <c r="AE28" s="348"/>
      <c r="AF28" s="349">
        <f>IF(R28="","",IF(AB28&gt;AD28,1,0))</f>
        <v>1</v>
      </c>
      <c r="AG28" s="350"/>
      <c r="AH28" s="350">
        <f>IF(R28="","",IF(AD28&gt;AB28,1,0))</f>
        <v>0</v>
      </c>
      <c r="AI28" s="351"/>
      <c r="AJ28" s="100">
        <f>IF(R28&gt;0,1,0)</f>
        <v>1</v>
      </c>
      <c r="AK28" s="100">
        <f>IF(T28&gt;0,1,0)</f>
        <v>1</v>
      </c>
      <c r="AL28" s="100">
        <f>IF(V28&gt;0,1,0)</f>
        <v>1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12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"СШОР-13" г.Таганрог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9</v>
      </c>
      <c r="AC29" s="341"/>
      <c r="AD29" s="341">
        <f>IF(R24="","",SUM(AD24:AE28))</f>
        <v>8</v>
      </c>
      <c r="AE29" s="342"/>
      <c r="AF29" s="343">
        <f>IF(R24="","",SUM(AF24:AG28))</f>
        <v>3</v>
      </c>
      <c r="AG29" s="330"/>
      <c r="AH29" s="330">
        <f>IF(R24="","",SUM(AH24:AI28))</f>
        <v>2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"ЦОП-1" г.Краснодар</v>
      </c>
      <c r="B3" s="445"/>
      <c r="C3" s="446" t="str">
        <f>IF(C16="","",VLOOKUP(C16,СПИСКИ!$B:$J,2,FALSE))</f>
        <v>"Омега" г.Севастополь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5</v>
      </c>
      <c r="Z8" s="442"/>
      <c r="AA8" s="443"/>
      <c r="AB8" s="448">
        <v>15</v>
      </c>
      <c r="AC8" s="449"/>
      <c r="AD8" s="450"/>
      <c r="AE8" s="441">
        <v>90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8</v>
      </c>
      <c r="B13" s="425"/>
      <c r="C13" s="426">
        <v>11</v>
      </c>
      <c r="D13" s="426"/>
      <c r="E13" s="427" t="str">
        <f>IF(A13="","",VLOOKUP(A13,СПИСКИ!$B:$J,2,FALSE))</f>
        <v>"ЦОП-1" г.Краснодар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"Омега" г.Севастополь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51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8</v>
      </c>
      <c r="B16" s="411"/>
      <c r="C16" s="412">
        <v>11</v>
      </c>
      <c r="D16" s="413"/>
      <c r="E16" s="414" t="str">
        <f>IF(A16="","",VLOOKUP(A16,СПИСКИ!$B:$J,2,FALSE))</f>
        <v>"ЦОП-1" г.Краснодар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64" t="str">
        <f>IF(A16="","",VLOOKUP(C16,СПИСКИ!$B:$J,2,FALSE))</f>
        <v>"Омега" г.Севастополь</v>
      </c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34"/>
      <c r="AI16" s="35"/>
      <c r="AJ16" s="36"/>
    </row>
    <row r="17" spans="1:45" ht="45" customHeight="1" thickTop="1" thickBot="1">
      <c r="A17" s="419">
        <f>5*A16</f>
        <v>40</v>
      </c>
      <c r="B17" s="419"/>
      <c r="C17" s="419">
        <f>5*C16</f>
        <v>55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71</v>
      </c>
      <c r="C19" s="193" t="s">
        <v>81</v>
      </c>
      <c r="D19" s="78">
        <v>101</v>
      </c>
      <c r="E19" s="42" t="s">
        <v>92</v>
      </c>
      <c r="F19" s="399" t="str">
        <f>IF(B19="","",VLOOKUP(B19,СПИСКИ!$D:$J,2,FALSE))</f>
        <v>НАУМОВ Михаил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615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БОРОДИН Илья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626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72</v>
      </c>
      <c r="C20" s="193" t="s">
        <v>80</v>
      </c>
      <c r="D20" s="78">
        <v>102</v>
      </c>
      <c r="E20" s="42" t="s">
        <v>93</v>
      </c>
      <c r="F20" s="399" t="str">
        <f>IF(B20="","",VLOOKUP(B20,СПИСКИ!$D:$J,2,FALSE))</f>
        <v>ЧЕРНОКНИЖНИКОВ Александр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601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УКРАИНСКИЙ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287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73</v>
      </c>
      <c r="C21" s="193" t="s">
        <v>82</v>
      </c>
      <c r="D21" s="78">
        <v>103</v>
      </c>
      <c r="E21" s="50" t="s">
        <v>84</v>
      </c>
      <c r="F21" s="402" t="str">
        <f>IF(B21="","",VLOOKUP(B21,СПИСКИ!$D:$J,2,FALSE))</f>
        <v>КАЛАШНИКОВА Эвелина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664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ГУБАНОВ Никита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630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71</v>
      </c>
      <c r="B24" s="75"/>
      <c r="C24" s="74">
        <f>IF(D20="","",D20)</f>
        <v>102</v>
      </c>
      <c r="D24" s="76"/>
      <c r="E24" s="59" t="s">
        <v>92</v>
      </c>
      <c r="F24" s="396" t="str">
        <f>IF(A24="","",VLOOKUP(A24,СПИСКИ!$D:$J,2,FALSE))</f>
        <v>НАУМОВ Михаил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БОРОДИН Илья</v>
      </c>
      <c r="M24" s="397"/>
      <c r="N24" s="397"/>
      <c r="O24" s="397"/>
      <c r="P24" s="397"/>
      <c r="Q24" s="397"/>
      <c r="R24" s="398"/>
      <c r="S24" s="383"/>
      <c r="T24" s="383"/>
      <c r="U24" s="383"/>
      <c r="V24" s="383"/>
      <c r="W24" s="383"/>
      <c r="X24" s="383"/>
      <c r="Y24" s="383"/>
      <c r="Z24" s="383"/>
      <c r="AA24" s="384"/>
      <c r="AB24" s="385" t="str">
        <f>IF(R24="","",SUM(AJ24:AN24))</f>
        <v/>
      </c>
      <c r="AC24" s="386"/>
      <c r="AD24" s="386" t="str">
        <f>IF(R24="","",SUM(AO24:AS24))</f>
        <v/>
      </c>
      <c r="AE24" s="387"/>
      <c r="AF24" s="388" t="str">
        <f>IF(R24="","",IF(AB24&gt;AD24,1,0))</f>
        <v/>
      </c>
      <c r="AG24" s="389"/>
      <c r="AH24" s="389" t="str">
        <f>IF(R24="","",IF(AD24&gt;AB24,1,0))</f>
        <v/>
      </c>
      <c r="AI24" s="390"/>
      <c r="AJ24" s="100">
        <f>IF(R24&gt;0,1,0)</f>
        <v>0</v>
      </c>
      <c r="AK24" s="100">
        <f>IF(T24&gt;0,1,0)</f>
        <v>0</v>
      </c>
      <c r="AL24" s="100">
        <f>IF(V24&gt;0,1,0)</f>
        <v>0</v>
      </c>
      <c r="AM24" s="100">
        <f>IF(X24&gt;0,1,0)</f>
        <v>0</v>
      </c>
      <c r="AN24" s="100">
        <f>IF(Z24&gt;0,1,0)</f>
        <v>0</v>
      </c>
      <c r="AO24" s="100">
        <f>IF(R24&lt;0,1,0)</f>
        <v>0</v>
      </c>
      <c r="AP24" s="100">
        <f>IF(T24&lt;0,1,0)</f>
        <v>0</v>
      </c>
      <c r="AQ24" s="100">
        <f>IF(V24&lt;0,1,0)</f>
        <v>0</v>
      </c>
      <c r="AR24" s="100">
        <f>IF(X24&lt;0,1,0)</f>
        <v>0</v>
      </c>
      <c r="AS24" s="100">
        <f>IF(Z24&lt;0,1,0)</f>
        <v>0</v>
      </c>
    </row>
    <row r="25" spans="1:45" ht="30" customHeight="1">
      <c r="A25" s="74">
        <f>IF(B20="","",B20)</f>
        <v>72</v>
      </c>
      <c r="B25" s="75"/>
      <c r="C25" s="74">
        <f>IF(D19="","",D19)</f>
        <v>101</v>
      </c>
      <c r="D25" s="76"/>
      <c r="E25" s="60" t="s">
        <v>93</v>
      </c>
      <c r="F25" s="379" t="str">
        <f>IF(A25="","",VLOOKUP(A25,СПИСКИ!$D:$J,2,FALSE))</f>
        <v>ЧЕРНОКНИЖНИКОВ Александр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УКРАИНСКИЙ Александр</v>
      </c>
      <c r="M25" s="364"/>
      <c r="N25" s="364"/>
      <c r="O25" s="364"/>
      <c r="P25" s="364"/>
      <c r="Q25" s="364"/>
      <c r="R25" s="365"/>
      <c r="S25" s="352"/>
      <c r="T25" s="352"/>
      <c r="U25" s="352"/>
      <c r="V25" s="352"/>
      <c r="W25" s="352"/>
      <c r="X25" s="352"/>
      <c r="Y25" s="352"/>
      <c r="Z25" s="352"/>
      <c r="AA25" s="353"/>
      <c r="AB25" s="376" t="str">
        <f>IF(R25="","",SUM(AJ25:AN25))</f>
        <v/>
      </c>
      <c r="AC25" s="377"/>
      <c r="AD25" s="377" t="str">
        <f>IF(R25="","",SUM(AO25:AS25))</f>
        <v/>
      </c>
      <c r="AE25" s="378"/>
      <c r="AF25" s="357" t="str">
        <f>IF(R25="","",IF(AB25&gt;AD25,1,0))</f>
        <v/>
      </c>
      <c r="AG25" s="358"/>
      <c r="AH25" s="358" t="str">
        <f>IF(R25="","",IF(AD25&gt;AB25,1,0))</f>
        <v/>
      </c>
      <c r="AI25" s="359"/>
      <c r="AJ25" s="100">
        <f>IF(R25&gt;0,1,0)</f>
        <v>0</v>
      </c>
      <c r="AK25" s="100">
        <f>IF(T25&gt;0,1,0)</f>
        <v>0</v>
      </c>
      <c r="AL25" s="100">
        <f>IF(V25&gt;0,1,0)</f>
        <v>0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73</v>
      </c>
      <c r="B26" s="75"/>
      <c r="C26" s="74">
        <f>IF(D21="","",D21)</f>
        <v>103</v>
      </c>
      <c r="D26" s="76"/>
      <c r="E26" s="61" t="s">
        <v>84</v>
      </c>
      <c r="F26" s="379" t="str">
        <f>IF(A26="","",VLOOKUP(A26,СПИСКИ!$D:$J,2,FALSE))</f>
        <v>КАЛАШНИКОВА Эвелина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ГУБАНОВ Никита</v>
      </c>
      <c r="M26" s="380"/>
      <c r="N26" s="380"/>
      <c r="O26" s="380"/>
      <c r="P26" s="380"/>
      <c r="Q26" s="381"/>
      <c r="R26" s="382"/>
      <c r="S26" s="366"/>
      <c r="T26" s="366"/>
      <c r="U26" s="366"/>
      <c r="V26" s="366"/>
      <c r="W26" s="366"/>
      <c r="X26" s="366"/>
      <c r="Y26" s="366"/>
      <c r="Z26" s="366"/>
      <c r="AA26" s="367"/>
      <c r="AB26" s="368" t="str">
        <f>IF(R26="","",SUM(AJ26:AN26))</f>
        <v/>
      </c>
      <c r="AC26" s="369"/>
      <c r="AD26" s="370" t="str">
        <f>IF(R26="","",SUM(AO26:AS26))</f>
        <v/>
      </c>
      <c r="AE26" s="371"/>
      <c r="AF26" s="372" t="str">
        <f>IF(R26="","",IF(AB26&gt;AD26,1,0))</f>
        <v/>
      </c>
      <c r="AG26" s="373"/>
      <c r="AH26" s="374" t="str">
        <f>IF(R26="","",IF(AD26&gt;AB26,1,0))</f>
        <v/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0</v>
      </c>
      <c r="AM26" s="101">
        <f>IF(X26&gt;0,1,0)</f>
        <v>0</v>
      </c>
      <c r="AN26" s="101">
        <f>IF(Z26&gt;0,1,0)</f>
        <v>0</v>
      </c>
      <c r="AO26" s="100">
        <f>IF(R26&lt;0,1,0)</f>
        <v>0</v>
      </c>
      <c r="AP26" s="100">
        <f>IF(T26&lt;0,1,0)</f>
        <v>0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71</v>
      </c>
      <c r="B27" s="75"/>
      <c r="C27" s="74">
        <f>IF(D19="","",D19)</f>
        <v>101</v>
      </c>
      <c r="D27" s="76"/>
      <c r="E27" s="60" t="s">
        <v>986</v>
      </c>
      <c r="F27" s="363" t="str">
        <f>IF(A27="","",VLOOKUP(A27,СПИСКИ!$D:$J,2,FALSE))</f>
        <v>НАУМОВ Михаил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УКРАИНСКИЙ Александр</v>
      </c>
      <c r="M27" s="364"/>
      <c r="N27" s="364"/>
      <c r="O27" s="364"/>
      <c r="P27" s="364"/>
      <c r="Q27" s="364"/>
      <c r="R27" s="365"/>
      <c r="S27" s="352"/>
      <c r="T27" s="352"/>
      <c r="U27" s="352"/>
      <c r="V27" s="352"/>
      <c r="W27" s="352"/>
      <c r="X27" s="352"/>
      <c r="Y27" s="352"/>
      <c r="Z27" s="352"/>
      <c r="AA27" s="353"/>
      <c r="AB27" s="354" t="str">
        <f>IF(R27="","",SUM(AJ27:AN27))</f>
        <v/>
      </c>
      <c r="AC27" s="355"/>
      <c r="AD27" s="355" t="str">
        <f>IF(R27="","",SUM(AO27:AS27))</f>
        <v/>
      </c>
      <c r="AE27" s="356"/>
      <c r="AF27" s="357" t="str">
        <f>IF(R27="","",IF(AB27&gt;AD27,1,0))</f>
        <v/>
      </c>
      <c r="AG27" s="358"/>
      <c r="AH27" s="358" t="str">
        <f>IF(R27="","",IF(AD27&gt;AB27,1,0))</f>
        <v/>
      </c>
      <c r="AI27" s="359"/>
      <c r="AJ27" s="100">
        <f>IF(R27&gt;0,1,0)</f>
        <v>0</v>
      </c>
      <c r="AK27" s="100">
        <f>IF(T27&gt;0,1,0)</f>
        <v>0</v>
      </c>
      <c r="AL27" s="100">
        <f>IF(V27&gt;0,1,0)</f>
        <v>0</v>
      </c>
      <c r="AM27" s="100">
        <f>IF(X27&gt;0,1,0)</f>
        <v>0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0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72</v>
      </c>
      <c r="B28" s="75"/>
      <c r="C28" s="74">
        <f>D20</f>
        <v>102</v>
      </c>
      <c r="D28" s="76"/>
      <c r="E28" s="63" t="s">
        <v>985</v>
      </c>
      <c r="F28" s="360" t="str">
        <f>IF(A28="","",VLOOKUP(A28,СПИСКИ!$D:$J,2,FALSE))</f>
        <v>ЧЕРНОКНИЖНИКОВ Александр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БОРОДИН Илья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 t="str">
        <f>IF(AF29&gt;AH29,A16,IF(AH29&gt;AF29,C16,"-"))</f>
        <v>-</v>
      </c>
      <c r="D29" s="336"/>
      <c r="J29" s="337" t="s">
        <v>96</v>
      </c>
      <c r="K29" s="337"/>
      <c r="L29" s="337"/>
      <c r="M29" s="337"/>
      <c r="N29" s="338" t="s">
        <v>9540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 t="str">
        <f>IF(R24="","",SUM(AB24:AC28))</f>
        <v/>
      </c>
      <c r="AC29" s="341"/>
      <c r="AD29" s="341" t="str">
        <f>IF(R24="","",SUM(AD24:AE28))</f>
        <v/>
      </c>
      <c r="AE29" s="342"/>
      <c r="AF29" s="343" t="str">
        <f>IF(R24="","",SUM(AF24:AG28))</f>
        <v/>
      </c>
      <c r="AG29" s="330"/>
      <c r="AH29" s="330" t="str">
        <f>IF(R24="","",SUM(AH24:AI28))</f>
        <v/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43"/>
  <sheetViews>
    <sheetView topLeftCell="A7" zoomScale="55" zoomScaleNormal="55" workbookViewId="0">
      <selection activeCell="F17" sqref="F17:J17"/>
    </sheetView>
  </sheetViews>
  <sheetFormatPr defaultColWidth="9.140625" defaultRowHeight="12.75" outlineLevelCol="1"/>
  <cols>
    <col min="1" max="1" width="6.5703125" style="21" customWidth="1" outlineLevel="1"/>
    <col min="2" max="2" width="38" style="21" customWidth="1" outlineLevel="1"/>
    <col min="3" max="3" width="6.5703125" style="21" customWidth="1" outlineLevel="1"/>
    <col min="4" max="4" width="37.85546875" style="21" customWidth="1" outlineLevel="1"/>
    <col min="5" max="35" width="5.28515625" style="23" customWidth="1"/>
    <col min="36" max="45" width="5.28515625" style="23" hidden="1" customWidth="1" outlineLevel="1"/>
    <col min="46" max="46" width="9.140625" style="23" collapsed="1"/>
    <col min="47" max="48" width="9.140625" style="23"/>
    <col min="55" max="16384" width="9.140625" style="23"/>
  </cols>
  <sheetData>
    <row r="1" spans="1:48" ht="19.5" customHeight="1" thickBot="1">
      <c r="E1" s="444" t="s">
        <v>988</v>
      </c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T1" s="22">
        <v>1</v>
      </c>
    </row>
    <row r="2" spans="1:48" ht="20.100000000000001" customHeight="1">
      <c r="E2" s="444" t="s">
        <v>87</v>
      </c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185"/>
    </row>
    <row r="3" spans="1:48" ht="35.1" customHeight="1">
      <c r="A3" s="445" t="str">
        <f>IF(A16="","",VLOOKUP(A16,СПИСКИ!$B:$J,2,FALSE))</f>
        <v>"Титан" г.Батайск</v>
      </c>
      <c r="B3" s="445"/>
      <c r="C3" s="446" t="str">
        <f>IF(C16="","",VLOOKUP(C16,СПИСКИ!$B:$J,2,FALSE))</f>
        <v>"Искра" г.Краснодар</v>
      </c>
      <c r="D3" s="446"/>
      <c r="E3" s="447" t="s">
        <v>88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188"/>
    </row>
    <row r="4" spans="1:48" ht="35.1" customHeight="1">
      <c r="A4" s="186">
        <v>1</v>
      </c>
      <c r="B4" s="98" t="str">
        <f>IF(A4="","",VLOOKUP(A4,СПИСКИ!$D:$J,2,FALSE))</f>
        <v>ДОРОФЕЕВ Петр</v>
      </c>
      <c r="C4" s="187">
        <v>150</v>
      </c>
      <c r="D4" s="99">
        <f>IF(C4="","",VLOOKUP(C4,СПИСКИ!$D:$J,2,FALSE))</f>
        <v>0</v>
      </c>
      <c r="E4" s="428" t="str">
        <f>СПИСКИ!A1</f>
        <v>3 тур открытого Чемпионата Краснодарского края</v>
      </c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189"/>
      <c r="AK4" s="24" t="str">
        <f>[25]Список!$A$1</f>
        <v>Чемпионат Уральского федерального округа - 2010</v>
      </c>
    </row>
    <row r="5" spans="1:48" ht="35.1" customHeight="1">
      <c r="A5" s="186">
        <v>2</v>
      </c>
      <c r="B5" s="98" t="str">
        <f>IF(A5="","",VLOOKUP(A5,СПИСКИ!$D:$J,2,FALSE))</f>
        <v>ДОБРОТВОРСКИЙ Дмитрий</v>
      </c>
      <c r="C5" s="187">
        <v>151</v>
      </c>
      <c r="D5" s="99" t="str">
        <f>IF(C5="","",VLOOKUP(C5,СПИСКИ!$D:$J,2,FALSE))</f>
        <v>КЛИМЧЕНКО Виктория</v>
      </c>
      <c r="E5" s="428" t="str">
        <f>СПИСКИ!A2</f>
        <v>по настольному теннису (1 лига)</v>
      </c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189"/>
    </row>
    <row r="6" spans="1:48" ht="35.1" customHeight="1" thickBot="1">
      <c r="A6" s="186">
        <v>3</v>
      </c>
      <c r="B6" s="98" t="str">
        <f>IF(A6="","",VLOOKUP(A6,СПИСКИ!$D:$J,2,FALSE))</f>
        <v>ДЕМЕНТЬЕВ Петр</v>
      </c>
      <c r="C6" s="187">
        <v>152</v>
      </c>
      <c r="D6" s="99" t="str">
        <f>IF(C6="","",VLOOKUP(C6,СПИСКИ!$D:$J,2,FALSE))</f>
        <v>ВИНОГРАДОВ Алексей</v>
      </c>
      <c r="E6" s="428" t="str">
        <f>СПИСКИ!A3</f>
        <v>город Краснодар                                                   дата 24-27.10.2019г.</v>
      </c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189"/>
      <c r="AT6" s="25"/>
      <c r="AU6" s="25"/>
      <c r="AV6" s="25"/>
    </row>
    <row r="7" spans="1:48" ht="35.1" customHeight="1">
      <c r="A7" s="186">
        <v>4</v>
      </c>
      <c r="B7" s="98" t="str">
        <f>IF(A7="","",VLOOKUP(A7,СПИСКИ!$D:$J,2,FALSE))</f>
        <v>ИВАНОВ Михаил</v>
      </c>
      <c r="C7" s="187">
        <v>153</v>
      </c>
      <c r="D7" s="99" t="str">
        <f>IF(C7="","",VLOOKUP(C7,СПИСКИ!$D:$J,2,FALSE))</f>
        <v>ТХАКАХОВ Руслан</v>
      </c>
      <c r="F7" s="95"/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1"/>
      <c r="S7" s="435" t="s">
        <v>79</v>
      </c>
      <c r="T7" s="436"/>
      <c r="U7" s="437"/>
      <c r="V7" s="435" t="s">
        <v>76</v>
      </c>
      <c r="W7" s="436"/>
      <c r="X7" s="437"/>
      <c r="Y7" s="435" t="s">
        <v>77</v>
      </c>
      <c r="Z7" s="436"/>
      <c r="AA7" s="437"/>
      <c r="AB7" s="435" t="s">
        <v>83</v>
      </c>
      <c r="AC7" s="436"/>
      <c r="AD7" s="437"/>
      <c r="AE7" s="435" t="s">
        <v>987</v>
      </c>
      <c r="AF7" s="436"/>
      <c r="AG7" s="437"/>
      <c r="AJ7" s="189"/>
    </row>
    <row r="8" spans="1:48" ht="30" customHeight="1" thickBot="1">
      <c r="A8" s="186">
        <v>5</v>
      </c>
      <c r="B8" s="98" t="str">
        <f>IF(A8="","",VLOOKUP(A8,СПИСКИ!$D:$J,2,FALSE))</f>
        <v>ЧИМБАРЦЕВ Владислав</v>
      </c>
      <c r="C8" s="187">
        <v>154</v>
      </c>
      <c r="D8" s="99" t="str">
        <f>IF(C8="","",VLOOKUP(C8,СПИСКИ!$D:$J,2,FALSE))</f>
        <v>ВАРТАНОВ Армен</v>
      </c>
      <c r="E8" s="95"/>
      <c r="F8" s="95"/>
      <c r="G8" s="432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4"/>
      <c r="S8" s="438">
        <v>43765</v>
      </c>
      <c r="T8" s="439"/>
      <c r="U8" s="440"/>
      <c r="V8" s="454" t="s">
        <v>13560</v>
      </c>
      <c r="W8" s="455"/>
      <c r="X8" s="456"/>
      <c r="Y8" s="441">
        <v>6</v>
      </c>
      <c r="Z8" s="442"/>
      <c r="AA8" s="443"/>
      <c r="AB8" s="448">
        <v>15</v>
      </c>
      <c r="AC8" s="449"/>
      <c r="AD8" s="450"/>
      <c r="AE8" s="441">
        <v>91</v>
      </c>
      <c r="AF8" s="442"/>
      <c r="AG8" s="443"/>
      <c r="AJ8" s="189"/>
    </row>
    <row r="9" spans="1:48" ht="30" customHeight="1">
      <c r="A9" s="186">
        <v>6</v>
      </c>
      <c r="B9" s="98" t="str">
        <f>IF(A9="","",VLOOKUP(A9,СПИСКИ!$D:$J,2,FALSE))</f>
        <v>ШУТОВ Артем</v>
      </c>
      <c r="C9" s="187">
        <v>155</v>
      </c>
      <c r="D9" s="99" t="str">
        <f>IF(C9="","",VLOOKUP(C9,СПИСКИ!$D:$J,2,FALSE))</f>
        <v>РОМАНЧЕНКО Екатерина</v>
      </c>
      <c r="E9" s="95"/>
      <c r="F9" s="95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5"/>
      <c r="W9" s="145"/>
      <c r="X9" s="145"/>
      <c r="Y9" s="145"/>
      <c r="Z9" s="145"/>
      <c r="AA9" s="145"/>
      <c r="AB9" s="146"/>
      <c r="AC9" s="146"/>
      <c r="AD9" s="146"/>
      <c r="AE9" s="145"/>
      <c r="AF9" s="145"/>
      <c r="AG9" s="145"/>
      <c r="AJ9" s="189"/>
    </row>
    <row r="10" spans="1:48" ht="30" customHeight="1">
      <c r="A10" s="186">
        <v>7</v>
      </c>
      <c r="B10" s="98">
        <f>IF(A10="","",VLOOKUP(A10,СПИСКИ!$D:$J,2,FALSE))</f>
        <v>0</v>
      </c>
      <c r="C10" s="187">
        <v>156</v>
      </c>
      <c r="D10" s="99" t="str">
        <f>IF(C10="","",VLOOKUP(C10,СПИСКИ!$D:$J,2,FALSE))</f>
        <v>МАТРИЗАЕВА Александра</v>
      </c>
      <c r="E10" s="95"/>
      <c r="F10" s="9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4"/>
      <c r="U10" s="144"/>
      <c r="V10" s="145"/>
      <c r="W10" s="145"/>
      <c r="X10" s="145"/>
      <c r="Y10" s="145"/>
      <c r="Z10" s="145"/>
      <c r="AA10" s="145"/>
      <c r="AB10" s="146"/>
      <c r="AC10" s="146"/>
      <c r="AD10" s="146"/>
      <c r="AE10" s="145"/>
      <c r="AF10" s="145"/>
      <c r="AG10" s="145"/>
      <c r="AJ10" s="189"/>
    </row>
    <row r="11" spans="1:48" ht="30" customHeight="1">
      <c r="A11" s="186">
        <v>8</v>
      </c>
      <c r="B11" s="98">
        <f>IF(A11="","",VLOOKUP(A11,СПИСКИ!$D:$J,2,FALSE))</f>
        <v>0</v>
      </c>
      <c r="C11" s="187">
        <v>157</v>
      </c>
      <c r="D11" s="99">
        <f>IF(C11="","",VLOOKUP(C11,СПИСКИ!$D:$J,2,FALSE))</f>
        <v>0</v>
      </c>
      <c r="E11" s="95"/>
      <c r="F11" s="9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4"/>
      <c r="U11" s="144"/>
      <c r="V11" s="145"/>
      <c r="W11" s="145"/>
      <c r="X11" s="145"/>
      <c r="Y11" s="145"/>
      <c r="Z11" s="145"/>
      <c r="AA11" s="145"/>
      <c r="AB11" s="146"/>
      <c r="AC11" s="146"/>
      <c r="AD11" s="146"/>
      <c r="AE11" s="145"/>
      <c r="AF11" s="145"/>
      <c r="AG11" s="145"/>
      <c r="AJ11" s="189"/>
    </row>
    <row r="12" spans="1:48" ht="45" customHeight="1">
      <c r="A12" s="190"/>
      <c r="B12" s="190"/>
      <c r="C12" s="190"/>
      <c r="D12" s="190"/>
    </row>
    <row r="13" spans="1:48" ht="30" customHeight="1">
      <c r="A13" s="425">
        <v>9</v>
      </c>
      <c r="B13" s="425"/>
      <c r="C13" s="426">
        <v>10</v>
      </c>
      <c r="D13" s="426"/>
      <c r="E13" s="427" t="str">
        <f>IF(A13="","",VLOOKUP(A13,СПИСКИ!$B:$J,2,FALSE))</f>
        <v>"Титан" г.Батайск</v>
      </c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26" t="s">
        <v>75</v>
      </c>
      <c r="U13" s="427" t="str">
        <f>IF(C13="","",VLOOKUP(C13,СПИСКИ!$B:$J,2,FALSE))</f>
        <v>"Искра" г.Краснодар</v>
      </c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27"/>
    </row>
    <row r="14" spans="1:48" ht="30" customHeight="1" thickBot="1">
      <c r="A14" s="190"/>
      <c r="B14" s="190">
        <v>1</v>
      </c>
      <c r="C14" s="190"/>
      <c r="D14" s="190">
        <v>2</v>
      </c>
      <c r="E14" s="420" t="s">
        <v>89</v>
      </c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28"/>
      <c r="U14" s="421" t="s">
        <v>89</v>
      </c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191"/>
    </row>
    <row r="15" spans="1:48" ht="30" customHeight="1" thickTop="1">
      <c r="A15" s="419"/>
      <c r="B15" s="419"/>
      <c r="C15" s="419">
        <f>5*C16-4</f>
        <v>46</v>
      </c>
      <c r="D15" s="422"/>
      <c r="E15" s="423" t="s">
        <v>91</v>
      </c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7"/>
      <c r="R15" s="192" t="s">
        <v>97</v>
      </c>
      <c r="S15" s="29" t="s">
        <v>98</v>
      </c>
      <c r="T15" s="30"/>
      <c r="U15" s="424" t="s">
        <v>90</v>
      </c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192" t="s">
        <v>97</v>
      </c>
      <c r="AI15" s="29" t="s">
        <v>98</v>
      </c>
      <c r="AJ15" s="30"/>
    </row>
    <row r="16" spans="1:48" ht="30" customHeight="1" thickBot="1">
      <c r="A16" s="411">
        <v>9</v>
      </c>
      <c r="B16" s="411"/>
      <c r="C16" s="412">
        <v>10</v>
      </c>
      <c r="D16" s="413"/>
      <c r="E16" s="414" t="str">
        <f>IF(A16="","",VLOOKUP(A16,СПИСКИ!$B:$J,2,FALSE))</f>
        <v>"Титан" г.Батайск</v>
      </c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6"/>
      <c r="R16" s="31"/>
      <c r="S16" s="32"/>
      <c r="T16" s="33"/>
      <c r="U16" s="417" t="str">
        <f>IF(A16="","",VLOOKUP(C16,СПИСКИ!$B:$J,2,FALSE))</f>
        <v>"Искра" г.Краснодар</v>
      </c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34"/>
      <c r="AI16" s="35"/>
      <c r="AJ16" s="36"/>
    </row>
    <row r="17" spans="1:45" ht="45" customHeight="1" thickTop="1" thickBot="1">
      <c r="A17" s="419">
        <f>5*A16</f>
        <v>45</v>
      </c>
      <c r="B17" s="419"/>
      <c r="C17" s="419">
        <f>5*C16</f>
        <v>50</v>
      </c>
      <c r="D17" s="419"/>
    </row>
    <row r="18" spans="1:45" ht="30" customHeight="1" thickTop="1">
      <c r="A18" s="190"/>
      <c r="B18" s="190"/>
      <c r="C18" s="190"/>
      <c r="D18" s="190"/>
      <c r="E18" s="37"/>
      <c r="F18" s="405" t="s">
        <v>106</v>
      </c>
      <c r="G18" s="406"/>
      <c r="H18" s="406"/>
      <c r="I18" s="406"/>
      <c r="J18" s="406"/>
      <c r="K18" s="406"/>
      <c r="L18" s="406"/>
      <c r="M18" s="407"/>
      <c r="N18" s="408" t="s">
        <v>102</v>
      </c>
      <c r="O18" s="408"/>
      <c r="P18" s="408"/>
      <c r="Q18" s="192" t="s">
        <v>99</v>
      </c>
      <c r="R18" s="38" t="s">
        <v>100</v>
      </c>
      <c r="S18" s="39" t="s">
        <v>101</v>
      </c>
      <c r="T18" s="30"/>
      <c r="U18" s="40"/>
      <c r="V18" s="408" t="s">
        <v>106</v>
      </c>
      <c r="W18" s="408"/>
      <c r="X18" s="408"/>
      <c r="Y18" s="408"/>
      <c r="Z18" s="408"/>
      <c r="AA18" s="408"/>
      <c r="AB18" s="408"/>
      <c r="AC18" s="408"/>
      <c r="AD18" s="409" t="s">
        <v>102</v>
      </c>
      <c r="AE18" s="409"/>
      <c r="AF18" s="410"/>
      <c r="AG18" s="41" t="s">
        <v>99</v>
      </c>
      <c r="AH18" s="41" t="s">
        <v>100</v>
      </c>
      <c r="AI18" s="39" t="s">
        <v>101</v>
      </c>
      <c r="AJ18" s="30"/>
    </row>
    <row r="19" spans="1:45" ht="30" customHeight="1">
      <c r="A19" s="193" t="s">
        <v>92</v>
      </c>
      <c r="B19" s="77">
        <v>81</v>
      </c>
      <c r="C19" s="193" t="s">
        <v>81</v>
      </c>
      <c r="D19" s="78">
        <v>91</v>
      </c>
      <c r="E19" s="42" t="s">
        <v>92</v>
      </c>
      <c r="F19" s="399" t="str">
        <f>IF(B19="","",VLOOKUP(B19,СПИСКИ!$D:$J,2,FALSE))</f>
        <v>ЧЕРЕДНИЧЕНКО Сергей</v>
      </c>
      <c r="G19" s="380"/>
      <c r="H19" s="380"/>
      <c r="I19" s="380"/>
      <c r="J19" s="380"/>
      <c r="K19" s="380"/>
      <c r="L19" s="380"/>
      <c r="M19" s="400"/>
      <c r="N19" s="401">
        <f>IF(B19="","",VLOOKUP(B19,СПИСКИ!$D:$J,5,FALSE))</f>
        <v>663</v>
      </c>
      <c r="O19" s="401"/>
      <c r="P19" s="401"/>
      <c r="Q19" s="43"/>
      <c r="R19" s="44"/>
      <c r="S19" s="45"/>
      <c r="T19" s="46"/>
      <c r="U19" s="47" t="s">
        <v>81</v>
      </c>
      <c r="V19" s="399" t="str">
        <f>IF(D19="","",VLOOKUP(D19,СПИСКИ!$D:$J,2,FALSE))</f>
        <v>ЖУРАВЛЕВ Евгений</v>
      </c>
      <c r="W19" s="380"/>
      <c r="X19" s="380"/>
      <c r="Y19" s="380"/>
      <c r="Z19" s="380"/>
      <c r="AA19" s="380"/>
      <c r="AB19" s="380"/>
      <c r="AC19" s="400"/>
      <c r="AD19" s="401">
        <f>IF(D19="","",VLOOKUP(D19,СПИСКИ!$D:$J,5,FALSE))</f>
        <v>555</v>
      </c>
      <c r="AE19" s="401"/>
      <c r="AF19" s="401"/>
      <c r="AG19" s="48"/>
      <c r="AH19" s="49"/>
      <c r="AI19" s="45"/>
      <c r="AJ19" s="46"/>
    </row>
    <row r="20" spans="1:45" ht="30" customHeight="1">
      <c r="A20" s="193" t="s">
        <v>93</v>
      </c>
      <c r="B20" s="77">
        <v>82</v>
      </c>
      <c r="C20" s="193" t="s">
        <v>80</v>
      </c>
      <c r="D20" s="78">
        <v>92</v>
      </c>
      <c r="E20" s="42" t="s">
        <v>93</v>
      </c>
      <c r="F20" s="399" t="str">
        <f>IF(B20="","",VLOOKUP(B20,СПИСКИ!$D:$J,2,FALSE))</f>
        <v>ЛАПИН Андрей</v>
      </c>
      <c r="G20" s="380"/>
      <c r="H20" s="380"/>
      <c r="I20" s="380"/>
      <c r="J20" s="380"/>
      <c r="K20" s="380"/>
      <c r="L20" s="380"/>
      <c r="M20" s="400"/>
      <c r="N20" s="401">
        <f>IF(B20="","",VLOOKUP(B20,СПИСКИ!$D:$J,5,FALSE))</f>
        <v>496</v>
      </c>
      <c r="O20" s="401"/>
      <c r="P20" s="401"/>
      <c r="Q20" s="43"/>
      <c r="R20" s="44"/>
      <c r="S20" s="45"/>
      <c r="T20" s="46"/>
      <c r="U20" s="47" t="s">
        <v>80</v>
      </c>
      <c r="V20" s="399" t="str">
        <f>IF(D20="","",VLOOKUP(D20,СПИСКИ!$D:$J,2,FALSE))</f>
        <v>ЛЕБЕДЕВ Александр</v>
      </c>
      <c r="W20" s="380"/>
      <c r="X20" s="380"/>
      <c r="Y20" s="380"/>
      <c r="Z20" s="380"/>
      <c r="AA20" s="380"/>
      <c r="AB20" s="380"/>
      <c r="AC20" s="400"/>
      <c r="AD20" s="401">
        <f>IF(D20="","",VLOOKUP(D20,СПИСКИ!$D:$J,5,FALSE))</f>
        <v>367</v>
      </c>
      <c r="AE20" s="401"/>
      <c r="AF20" s="401"/>
      <c r="AG20" s="48"/>
      <c r="AH20" s="49"/>
      <c r="AI20" s="45"/>
      <c r="AJ20" s="46"/>
    </row>
    <row r="21" spans="1:45" ht="30" customHeight="1" thickBot="1">
      <c r="A21" s="193" t="s">
        <v>84</v>
      </c>
      <c r="B21" s="77">
        <v>83</v>
      </c>
      <c r="C21" s="193" t="s">
        <v>82</v>
      </c>
      <c r="D21" s="78">
        <v>94</v>
      </c>
      <c r="E21" s="50" t="s">
        <v>84</v>
      </c>
      <c r="F21" s="402" t="str">
        <f>IF(B21="","",VLOOKUP(B21,СПИСКИ!$D:$J,2,FALSE))</f>
        <v>ШЕПЕЛЕВ Роман</v>
      </c>
      <c r="G21" s="361"/>
      <c r="H21" s="361"/>
      <c r="I21" s="361"/>
      <c r="J21" s="361"/>
      <c r="K21" s="361"/>
      <c r="L21" s="361"/>
      <c r="M21" s="403"/>
      <c r="N21" s="404">
        <f>IF(B21="","",VLOOKUP(B21,СПИСКИ!$D:$J,5,FALSE))</f>
        <v>492</v>
      </c>
      <c r="O21" s="404"/>
      <c r="P21" s="404"/>
      <c r="Q21" s="34"/>
      <c r="R21" s="51"/>
      <c r="S21" s="52"/>
      <c r="T21" s="46"/>
      <c r="U21" s="53" t="s">
        <v>84</v>
      </c>
      <c r="V21" s="402" t="str">
        <f>IF(D21="","",VLOOKUP(D21,СПИСКИ!$D:$J,2,FALSE))</f>
        <v>ЭРЕНЦЕНОВ Алдар</v>
      </c>
      <c r="W21" s="361"/>
      <c r="X21" s="361"/>
      <c r="Y21" s="361"/>
      <c r="Z21" s="361"/>
      <c r="AA21" s="361"/>
      <c r="AB21" s="361"/>
      <c r="AC21" s="403"/>
      <c r="AD21" s="404">
        <f>IF(D21="","",VLOOKUP(D21,СПИСКИ!$D:$J,5,FALSE))</f>
        <v>527</v>
      </c>
      <c r="AE21" s="404"/>
      <c r="AF21" s="404"/>
      <c r="AG21" s="54"/>
      <c r="AH21" s="55"/>
      <c r="AI21" s="52"/>
      <c r="AJ21" s="46"/>
    </row>
    <row r="22" spans="1:45" s="36" customFormat="1" ht="45" customHeight="1" thickTop="1" thickBot="1">
      <c r="B22" s="21"/>
      <c r="D22" s="79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56"/>
    </row>
    <row r="23" spans="1:45" s="57" customFormat="1" ht="30" customHeight="1" thickTop="1" thickBot="1">
      <c r="E23" s="392" t="s">
        <v>106</v>
      </c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4"/>
      <c r="R23" s="393" t="s">
        <v>94</v>
      </c>
      <c r="S23" s="393"/>
      <c r="T23" s="393"/>
      <c r="U23" s="393"/>
      <c r="V23" s="393"/>
      <c r="W23" s="393"/>
      <c r="X23" s="393"/>
      <c r="Y23" s="393"/>
      <c r="Z23" s="393"/>
      <c r="AA23" s="394"/>
      <c r="AB23" s="395" t="s">
        <v>95</v>
      </c>
      <c r="AC23" s="395"/>
      <c r="AD23" s="395"/>
      <c r="AE23" s="395"/>
      <c r="AF23" s="395" t="s">
        <v>989</v>
      </c>
      <c r="AG23" s="395"/>
      <c r="AH23" s="395"/>
      <c r="AI23" s="395"/>
      <c r="AJ23" s="58"/>
    </row>
    <row r="24" spans="1:45" ht="30" customHeight="1" thickTop="1">
      <c r="A24" s="74">
        <f>IF(B19="","",B19)</f>
        <v>81</v>
      </c>
      <c r="B24" s="75"/>
      <c r="C24" s="74">
        <f>IF(D20="","",D20)</f>
        <v>92</v>
      </c>
      <c r="D24" s="76"/>
      <c r="E24" s="59" t="s">
        <v>92</v>
      </c>
      <c r="F24" s="396" t="str">
        <f>IF(A24="","",VLOOKUP(A24,СПИСКИ!$D:$J,2,FALSE))</f>
        <v>ЧЕРЕДНИЧЕНКО Сергей</v>
      </c>
      <c r="G24" s="397"/>
      <c r="H24" s="397"/>
      <c r="I24" s="397"/>
      <c r="J24" s="397"/>
      <c r="K24" s="30" t="s">
        <v>81</v>
      </c>
      <c r="L24" s="396" t="str">
        <f>IF(C25="","",VLOOKUP(C25,СПИСКИ!$D:$J,2,FALSE))</f>
        <v>ЖУРАВЛЕВ Евгений</v>
      </c>
      <c r="M24" s="397"/>
      <c r="N24" s="397"/>
      <c r="O24" s="397"/>
      <c r="P24" s="397"/>
      <c r="Q24" s="397"/>
      <c r="R24" s="398">
        <v>6</v>
      </c>
      <c r="S24" s="383"/>
      <c r="T24" s="383">
        <v>-13</v>
      </c>
      <c r="U24" s="383"/>
      <c r="V24" s="383">
        <v>-6</v>
      </c>
      <c r="W24" s="383"/>
      <c r="X24" s="383">
        <v>8</v>
      </c>
      <c r="Y24" s="383"/>
      <c r="Z24" s="383">
        <v>-4</v>
      </c>
      <c r="AA24" s="384"/>
      <c r="AB24" s="385">
        <f>IF(R24="","",SUM(AJ24:AN24))</f>
        <v>2</v>
      </c>
      <c r="AC24" s="386"/>
      <c r="AD24" s="386">
        <f>IF(R24="","",SUM(AO24:AS24))</f>
        <v>3</v>
      </c>
      <c r="AE24" s="387"/>
      <c r="AF24" s="388">
        <f>IF(R24="","",IF(AB24&gt;AD24,1,0))</f>
        <v>0</v>
      </c>
      <c r="AG24" s="389"/>
      <c r="AH24" s="389">
        <f>IF(R24="","",IF(AD24&gt;AB24,1,0))</f>
        <v>1</v>
      </c>
      <c r="AI24" s="390"/>
      <c r="AJ24" s="100">
        <f>IF(R24&gt;0,1,0)</f>
        <v>1</v>
      </c>
      <c r="AK24" s="100">
        <f>IF(T24&gt;0,1,0)</f>
        <v>0</v>
      </c>
      <c r="AL24" s="100">
        <f>IF(V24&gt;0,1,0)</f>
        <v>0</v>
      </c>
      <c r="AM24" s="100">
        <f>IF(X24&gt;0,1,0)</f>
        <v>1</v>
      </c>
      <c r="AN24" s="100">
        <f>IF(Z24&gt;0,1,0)</f>
        <v>0</v>
      </c>
      <c r="AO24" s="100">
        <f>IF(R24&lt;0,1,0)</f>
        <v>0</v>
      </c>
      <c r="AP24" s="100">
        <f>IF(T24&lt;0,1,0)</f>
        <v>1</v>
      </c>
      <c r="AQ24" s="100">
        <f>IF(V24&lt;0,1,0)</f>
        <v>1</v>
      </c>
      <c r="AR24" s="100">
        <f>IF(X24&lt;0,1,0)</f>
        <v>0</v>
      </c>
      <c r="AS24" s="100">
        <f>IF(Z24&lt;0,1,0)</f>
        <v>1</v>
      </c>
    </row>
    <row r="25" spans="1:45" ht="30" customHeight="1">
      <c r="A25" s="74">
        <f>IF(B20="","",B20)</f>
        <v>82</v>
      </c>
      <c r="B25" s="75"/>
      <c r="C25" s="74">
        <f>IF(D19="","",D19)</f>
        <v>91</v>
      </c>
      <c r="D25" s="76"/>
      <c r="E25" s="60" t="s">
        <v>93</v>
      </c>
      <c r="F25" s="379" t="str">
        <f>IF(A25="","",VLOOKUP(A25,СПИСКИ!$D:$J,2,FALSE))</f>
        <v>ЛАПИН Андрей</v>
      </c>
      <c r="G25" s="380"/>
      <c r="H25" s="380"/>
      <c r="I25" s="380"/>
      <c r="J25" s="380"/>
      <c r="K25" s="194" t="s">
        <v>80</v>
      </c>
      <c r="L25" s="363" t="str">
        <f>IF(C24="","",VLOOKUP(C24,СПИСКИ!$D:$J,2,FALSE))</f>
        <v>ЛЕБЕДЕВ Александр</v>
      </c>
      <c r="M25" s="364"/>
      <c r="N25" s="364"/>
      <c r="O25" s="364"/>
      <c r="P25" s="364"/>
      <c r="Q25" s="364"/>
      <c r="R25" s="365">
        <v>7</v>
      </c>
      <c r="S25" s="352"/>
      <c r="T25" s="352">
        <v>5</v>
      </c>
      <c r="U25" s="352"/>
      <c r="V25" s="352">
        <v>5</v>
      </c>
      <c r="W25" s="352"/>
      <c r="X25" s="352"/>
      <c r="Y25" s="352"/>
      <c r="Z25" s="352"/>
      <c r="AA25" s="353"/>
      <c r="AB25" s="376">
        <f>IF(R25="","",SUM(AJ25:AN25))</f>
        <v>3</v>
      </c>
      <c r="AC25" s="377"/>
      <c r="AD25" s="377">
        <f>IF(R25="","",SUM(AO25:AS25))</f>
        <v>0</v>
      </c>
      <c r="AE25" s="378"/>
      <c r="AF25" s="357">
        <f>IF(R25="","",IF(AB25&gt;AD25,1,0))</f>
        <v>1</v>
      </c>
      <c r="AG25" s="358"/>
      <c r="AH25" s="358">
        <f>IF(R25="","",IF(AD25&gt;AB25,1,0))</f>
        <v>0</v>
      </c>
      <c r="AI25" s="359"/>
      <c r="AJ25" s="100">
        <f>IF(R25&gt;0,1,0)</f>
        <v>1</v>
      </c>
      <c r="AK25" s="100">
        <f>IF(T25&gt;0,1,0)</f>
        <v>1</v>
      </c>
      <c r="AL25" s="100">
        <f>IF(V25&gt;0,1,0)</f>
        <v>1</v>
      </c>
      <c r="AM25" s="100">
        <f>IF(X25&gt;0,1,0)</f>
        <v>0</v>
      </c>
      <c r="AN25" s="100">
        <f>IF(Z25&gt;0,1,0)</f>
        <v>0</v>
      </c>
      <c r="AO25" s="100">
        <f>IF(R25&lt;0,1,0)</f>
        <v>0</v>
      </c>
      <c r="AP25" s="100">
        <f>IF(T25&lt;0,1,0)</f>
        <v>0</v>
      </c>
      <c r="AQ25" s="100">
        <f>IF(V25&lt;0,1,0)</f>
        <v>0</v>
      </c>
      <c r="AR25" s="100">
        <f>IF(X25&lt;0,1,0)</f>
        <v>0</v>
      </c>
      <c r="AS25" s="100">
        <f>IF(Z25&lt;0,1,0)</f>
        <v>0</v>
      </c>
    </row>
    <row r="26" spans="1:45" ht="30" customHeight="1">
      <c r="A26" s="74">
        <f>IF(B21="","",B21)</f>
        <v>83</v>
      </c>
      <c r="B26" s="75"/>
      <c r="C26" s="74">
        <f>IF(D21="","",D21)</f>
        <v>94</v>
      </c>
      <c r="D26" s="76"/>
      <c r="E26" s="61" t="s">
        <v>84</v>
      </c>
      <c r="F26" s="379" t="str">
        <f>IF(A26="","",VLOOKUP(A26,СПИСКИ!$D:$J,2,FALSE))</f>
        <v>ШЕПЕЛЕВ Роман</v>
      </c>
      <c r="G26" s="380"/>
      <c r="H26" s="380"/>
      <c r="I26" s="380"/>
      <c r="J26" s="380"/>
      <c r="K26" s="194" t="s">
        <v>82</v>
      </c>
      <c r="L26" s="379" t="str">
        <f>IF(C26="","",VLOOKUP(C26,СПИСКИ!$D:$J,2,FALSE))</f>
        <v>ЭРЕНЦЕНОВ Алдар</v>
      </c>
      <c r="M26" s="380"/>
      <c r="N26" s="380"/>
      <c r="O26" s="380"/>
      <c r="P26" s="380"/>
      <c r="Q26" s="381"/>
      <c r="R26" s="382">
        <v>-9</v>
      </c>
      <c r="S26" s="366"/>
      <c r="T26" s="366">
        <v>-7</v>
      </c>
      <c r="U26" s="366"/>
      <c r="V26" s="366">
        <v>7</v>
      </c>
      <c r="W26" s="366"/>
      <c r="X26" s="366">
        <v>10</v>
      </c>
      <c r="Y26" s="366"/>
      <c r="Z26" s="366">
        <v>9</v>
      </c>
      <c r="AA26" s="367"/>
      <c r="AB26" s="368">
        <f>IF(R26="","",SUM(AJ26:AN26))</f>
        <v>3</v>
      </c>
      <c r="AC26" s="369"/>
      <c r="AD26" s="370">
        <f>IF(R26="","",SUM(AO26:AS26))</f>
        <v>2</v>
      </c>
      <c r="AE26" s="371"/>
      <c r="AF26" s="372">
        <f>IF(R26="","",IF(AB26&gt;AD26,1,0))</f>
        <v>1</v>
      </c>
      <c r="AG26" s="373"/>
      <c r="AH26" s="374">
        <f>IF(R26="","",IF(AD26&gt;AB26,1,0))</f>
        <v>0</v>
      </c>
      <c r="AI26" s="375"/>
      <c r="AJ26" s="102">
        <f>IF(R26&gt;0,1,0)</f>
        <v>0</v>
      </c>
      <c r="AK26" s="101">
        <f>IF(T26&gt;0,1,0)</f>
        <v>0</v>
      </c>
      <c r="AL26" s="101">
        <f>IF(V26&gt;0,1,0)</f>
        <v>1</v>
      </c>
      <c r="AM26" s="101">
        <f>IF(X26&gt;0,1,0)</f>
        <v>1</v>
      </c>
      <c r="AN26" s="101">
        <f>IF(Z26&gt;0,1,0)</f>
        <v>1</v>
      </c>
      <c r="AO26" s="100">
        <f>IF(R26&lt;0,1,0)</f>
        <v>1</v>
      </c>
      <c r="AP26" s="100">
        <f>IF(T26&lt;0,1,0)</f>
        <v>1</v>
      </c>
      <c r="AQ26" s="100">
        <f>IF(V26&lt;0,1,0)</f>
        <v>0</v>
      </c>
      <c r="AR26" s="100">
        <f>IF(X26&lt;0,1,0)</f>
        <v>0</v>
      </c>
      <c r="AS26" s="100">
        <f>IF(Z26&lt;0,1,0)</f>
        <v>0</v>
      </c>
    </row>
    <row r="27" spans="1:45" ht="30" customHeight="1">
      <c r="A27" s="74">
        <f>IF(B19="","",B19)</f>
        <v>81</v>
      </c>
      <c r="B27" s="75"/>
      <c r="C27" s="74">
        <f>IF(D19="","",D19)</f>
        <v>91</v>
      </c>
      <c r="D27" s="76"/>
      <c r="E27" s="60" t="s">
        <v>986</v>
      </c>
      <c r="F27" s="363" t="str">
        <f>IF(A27="","",VLOOKUP(A27,СПИСКИ!$D:$J,2,FALSE))</f>
        <v>ЧЕРЕДНИЧЕНКО Сергей</v>
      </c>
      <c r="G27" s="364"/>
      <c r="H27" s="364"/>
      <c r="I27" s="364"/>
      <c r="J27" s="364"/>
      <c r="K27" s="62" t="s">
        <v>80</v>
      </c>
      <c r="L27" s="363" t="str">
        <f>IF(C28="","",VLOOKUP(C28,СПИСКИ!$D:$J,2,FALSE))</f>
        <v>ЛЕБЕДЕВ Александр</v>
      </c>
      <c r="M27" s="364"/>
      <c r="N27" s="364"/>
      <c r="O27" s="364"/>
      <c r="P27" s="364"/>
      <c r="Q27" s="364"/>
      <c r="R27" s="365">
        <v>6</v>
      </c>
      <c r="S27" s="352"/>
      <c r="T27" s="352">
        <v>9</v>
      </c>
      <c r="U27" s="352"/>
      <c r="V27" s="352">
        <v>-8</v>
      </c>
      <c r="W27" s="352"/>
      <c r="X27" s="352">
        <v>8</v>
      </c>
      <c r="Y27" s="352"/>
      <c r="Z27" s="352"/>
      <c r="AA27" s="353"/>
      <c r="AB27" s="354">
        <f>IF(R27="","",SUM(AJ27:AN27))</f>
        <v>3</v>
      </c>
      <c r="AC27" s="355"/>
      <c r="AD27" s="355">
        <f>IF(R27="","",SUM(AO27:AS27))</f>
        <v>1</v>
      </c>
      <c r="AE27" s="356"/>
      <c r="AF27" s="357">
        <f>IF(R27="","",IF(AB27&gt;AD27,1,0))</f>
        <v>1</v>
      </c>
      <c r="AG27" s="358"/>
      <c r="AH27" s="358">
        <f>IF(R27="","",IF(AD27&gt;AB27,1,0))</f>
        <v>0</v>
      </c>
      <c r="AI27" s="359"/>
      <c r="AJ27" s="100">
        <f>IF(R27&gt;0,1,0)</f>
        <v>1</v>
      </c>
      <c r="AK27" s="100">
        <f>IF(T27&gt;0,1,0)</f>
        <v>1</v>
      </c>
      <c r="AL27" s="100">
        <f>IF(V27&gt;0,1,0)</f>
        <v>0</v>
      </c>
      <c r="AM27" s="100">
        <f>IF(X27&gt;0,1,0)</f>
        <v>1</v>
      </c>
      <c r="AN27" s="100">
        <f>IF(Z27&gt;0,1,0)</f>
        <v>0</v>
      </c>
      <c r="AO27" s="100">
        <f>IF(R27&lt;0,1,0)</f>
        <v>0</v>
      </c>
      <c r="AP27" s="100">
        <f>IF(T27&lt;0,1,0)</f>
        <v>0</v>
      </c>
      <c r="AQ27" s="100">
        <f>IF(V27&lt;0,1,0)</f>
        <v>1</v>
      </c>
      <c r="AR27" s="100">
        <f>IF(X27&lt;0,1,0)</f>
        <v>0</v>
      </c>
      <c r="AS27" s="100">
        <f>IF(Z27&lt;0,1,0)</f>
        <v>0</v>
      </c>
    </row>
    <row r="28" spans="1:45" ht="30" customHeight="1" thickBot="1">
      <c r="A28" s="74">
        <f>IF(B20="","",B20)</f>
        <v>82</v>
      </c>
      <c r="B28" s="75"/>
      <c r="C28" s="74">
        <f>D20</f>
        <v>92</v>
      </c>
      <c r="D28" s="76"/>
      <c r="E28" s="63" t="s">
        <v>985</v>
      </c>
      <c r="F28" s="360" t="str">
        <f>IF(A28="","",VLOOKUP(A28,СПИСКИ!$D:$J,2,FALSE))</f>
        <v>ЛАПИН Андрей</v>
      </c>
      <c r="G28" s="361"/>
      <c r="H28" s="361"/>
      <c r="I28" s="361"/>
      <c r="J28" s="361"/>
      <c r="K28" s="83" t="s">
        <v>81</v>
      </c>
      <c r="L28" s="360" t="str">
        <f>IF(C27="","",VLOOKUP(C27,СПИСКИ!$D:$J,2,FALSE))</f>
        <v>ЖУРАВЛЕВ Евгений</v>
      </c>
      <c r="M28" s="361"/>
      <c r="N28" s="361"/>
      <c r="O28" s="361"/>
      <c r="P28" s="361"/>
      <c r="Q28" s="361"/>
      <c r="R28" s="362"/>
      <c r="S28" s="344"/>
      <c r="T28" s="344"/>
      <c r="U28" s="344"/>
      <c r="V28" s="344"/>
      <c r="W28" s="344"/>
      <c r="X28" s="344"/>
      <c r="Y28" s="344"/>
      <c r="Z28" s="344"/>
      <c r="AA28" s="345"/>
      <c r="AB28" s="346" t="str">
        <f>IF(R28="","",SUM(AJ28:AN28))</f>
        <v/>
      </c>
      <c r="AC28" s="347"/>
      <c r="AD28" s="347" t="str">
        <f>IF(R28="","",SUM(AO28:AS28))</f>
        <v/>
      </c>
      <c r="AE28" s="348"/>
      <c r="AF28" s="349" t="str">
        <f>IF(R28="","",IF(AB28&gt;AD28,1,0))</f>
        <v/>
      </c>
      <c r="AG28" s="350"/>
      <c r="AH28" s="350" t="str">
        <f>IF(R28="","",IF(AD28&gt;AB28,1,0))</f>
        <v/>
      </c>
      <c r="AI28" s="351"/>
      <c r="AJ28" s="100">
        <f>IF(R28&gt;0,1,0)</f>
        <v>0</v>
      </c>
      <c r="AK28" s="100">
        <f>IF(T28&gt;0,1,0)</f>
        <v>0</v>
      </c>
      <c r="AL28" s="100">
        <f>IF(V28&gt;0,1,0)</f>
        <v>0</v>
      </c>
      <c r="AM28" s="100">
        <f>IF(X28&gt;0,1,0)</f>
        <v>0</v>
      </c>
      <c r="AN28" s="100">
        <f>IF(Z28&gt;0,1,0)</f>
        <v>0</v>
      </c>
      <c r="AO28" s="100">
        <f>IF(R28&lt;0,1,0)</f>
        <v>0</v>
      </c>
      <c r="AP28" s="100">
        <f>IF(T28&lt;0,1,0)</f>
        <v>0</v>
      </c>
      <c r="AQ28" s="100">
        <f>IF(V28&lt;0,1,0)</f>
        <v>0</v>
      </c>
      <c r="AR28" s="100">
        <f>IF(X28&lt;0,1,0)</f>
        <v>0</v>
      </c>
      <c r="AS28" s="100">
        <f>IF(Z28&lt;0,1,0)</f>
        <v>0</v>
      </c>
    </row>
    <row r="29" spans="1:45" ht="30" customHeight="1" thickTop="1" thickBot="1">
      <c r="C29" s="336">
        <f>IF(AF29&gt;AH29,A16,IF(AH29&gt;AF29,C16,"-"))</f>
        <v>9</v>
      </c>
      <c r="D29" s="336"/>
      <c r="J29" s="337" t="s">
        <v>96</v>
      </c>
      <c r="K29" s="337"/>
      <c r="L29" s="337"/>
      <c r="M29" s="337"/>
      <c r="N29" s="338" t="str">
        <f>IF(C29="-","",VLOOKUP(C29,СПИСКИ!$B:$J,2,FALSE))</f>
        <v>"Титан" г.Батайск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9"/>
      <c r="AB29" s="340">
        <f>IF(R24="","",SUM(AB24:AC28))</f>
        <v>11</v>
      </c>
      <c r="AC29" s="341"/>
      <c r="AD29" s="341">
        <f>IF(R24="","",SUM(AD24:AE28))</f>
        <v>6</v>
      </c>
      <c r="AE29" s="342"/>
      <c r="AF29" s="343">
        <f>IF(R24="","",SUM(AF24:AG28))</f>
        <v>3</v>
      </c>
      <c r="AG29" s="330"/>
      <c r="AH29" s="330">
        <f>IF(R24="","",SUM(AH24:AI28))</f>
        <v>1</v>
      </c>
      <c r="AI29" s="331"/>
      <c r="AJ29" s="64"/>
      <c r="AO29" s="65"/>
      <c r="AP29" s="65"/>
      <c r="AQ29" s="65"/>
      <c r="AR29" s="65"/>
      <c r="AS29" s="65"/>
    </row>
    <row r="30" spans="1:45" ht="33" customHeight="1"/>
    <row r="31" spans="1:45" ht="30" customHeight="1">
      <c r="E31" s="329" t="s">
        <v>103</v>
      </c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32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0"/>
    </row>
    <row r="32" spans="1:45" ht="30" customHeight="1">
      <c r="E32" s="193" t="s">
        <v>92</v>
      </c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66"/>
      <c r="U32" s="193" t="s">
        <v>81</v>
      </c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0"/>
    </row>
    <row r="33" spans="3:36" ht="33" customHeigh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46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46"/>
    </row>
    <row r="34" spans="3:36" ht="30" customHeight="1">
      <c r="E34" s="333" t="s">
        <v>104</v>
      </c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5"/>
      <c r="T34" s="69"/>
      <c r="U34" s="329" t="s">
        <v>105</v>
      </c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0"/>
    </row>
    <row r="35" spans="3:36" ht="30" customHeight="1">
      <c r="C35" s="326"/>
      <c r="D35" s="327"/>
      <c r="E35" s="328" t="str">
        <f>IF(C35="","",VLOOKUP(C35,СПИСКИ!$D:$J,2,FALSE))</f>
        <v/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6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0"/>
    </row>
    <row r="36" spans="3:36" ht="30" customHeight="1">
      <c r="C36" s="326"/>
      <c r="D36" s="327"/>
      <c r="E36" s="328" t="str">
        <f>IF(C36="","",VLOOKUP(C36,СПИСКИ!$D:$J,2,FALSE))</f>
        <v/>
      </c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6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0"/>
    </row>
    <row r="37" spans="3:36" ht="30" customHeight="1">
      <c r="T37" s="36"/>
    </row>
    <row r="38" spans="3:36" ht="21.95" customHeight="1">
      <c r="F38" s="70" t="s">
        <v>118</v>
      </c>
      <c r="R38" s="323" t="s">
        <v>107</v>
      </c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195"/>
    </row>
    <row r="39" spans="3:36" ht="21.95" customHeight="1">
      <c r="F39" s="71" t="s">
        <v>108</v>
      </c>
      <c r="G39" s="72" t="s">
        <v>113</v>
      </c>
      <c r="R39" s="324" t="s">
        <v>990</v>
      </c>
      <c r="S39" s="324"/>
      <c r="T39" s="324"/>
      <c r="U39" s="324"/>
      <c r="V39" s="324"/>
      <c r="W39" s="324"/>
      <c r="X39" s="324" t="s">
        <v>13580</v>
      </c>
      <c r="Y39" s="324"/>
      <c r="Z39" s="324"/>
      <c r="AA39" s="324"/>
      <c r="AB39" s="324"/>
      <c r="AC39" s="324"/>
      <c r="AD39" s="324" t="s">
        <v>991</v>
      </c>
      <c r="AE39" s="324"/>
      <c r="AF39" s="324"/>
      <c r="AG39" s="324"/>
      <c r="AH39" s="324"/>
      <c r="AI39" s="324"/>
      <c r="AJ39" s="58"/>
    </row>
    <row r="40" spans="3:36" ht="21.95" customHeight="1">
      <c r="F40" s="71" t="s">
        <v>109</v>
      </c>
      <c r="G40" s="72" t="s">
        <v>114</v>
      </c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58"/>
    </row>
    <row r="41" spans="3:36" ht="21.95" customHeight="1">
      <c r="F41" s="71" t="s">
        <v>110</v>
      </c>
      <c r="G41" s="72" t="s">
        <v>115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73"/>
    </row>
    <row r="42" spans="3:36" ht="21.95" customHeight="1">
      <c r="F42" s="71" t="s">
        <v>111</v>
      </c>
      <c r="G42" s="72" t="s">
        <v>116</v>
      </c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73"/>
    </row>
    <row r="43" spans="3:36" ht="21.95" customHeight="1">
      <c r="F43" s="71" t="s">
        <v>112</v>
      </c>
      <c r="G43" s="72" t="s">
        <v>117</v>
      </c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73"/>
    </row>
  </sheetData>
  <mergeCells count="136">
    <mergeCell ref="R38:AI38"/>
    <mergeCell ref="R39:W40"/>
    <mergeCell ref="X39:AC40"/>
    <mergeCell ref="AD39:AI40"/>
    <mergeCell ref="R41:W43"/>
    <mergeCell ref="X41:AC43"/>
    <mergeCell ref="AD41:AI43"/>
    <mergeCell ref="C35:D35"/>
    <mergeCell ref="E35:S35"/>
    <mergeCell ref="U35:AI35"/>
    <mergeCell ref="C36:D36"/>
    <mergeCell ref="E36:S36"/>
    <mergeCell ref="U36:AI36"/>
    <mergeCell ref="AH29:AI29"/>
    <mergeCell ref="E31:AI31"/>
    <mergeCell ref="F32:S32"/>
    <mergeCell ref="V32:AI32"/>
    <mergeCell ref="E34:S34"/>
    <mergeCell ref="U34:AI34"/>
    <mergeCell ref="C29:D29"/>
    <mergeCell ref="J29:M29"/>
    <mergeCell ref="N29:AA29"/>
    <mergeCell ref="AB29:AC29"/>
    <mergeCell ref="AD29:AE29"/>
    <mergeCell ref="AF29:AG29"/>
    <mergeCell ref="X28:Y28"/>
    <mergeCell ref="Z28:AA28"/>
    <mergeCell ref="AB28:AC28"/>
    <mergeCell ref="AD28:AE28"/>
    <mergeCell ref="AF28:AG28"/>
    <mergeCell ref="AH28:AI28"/>
    <mergeCell ref="Z27:AA27"/>
    <mergeCell ref="AB27:AC27"/>
    <mergeCell ref="AD27:AE27"/>
    <mergeCell ref="AF27:AG27"/>
    <mergeCell ref="AH27:AI27"/>
    <mergeCell ref="X27:Y27"/>
    <mergeCell ref="F28:J28"/>
    <mergeCell ref="L28:Q28"/>
    <mergeCell ref="R28:S28"/>
    <mergeCell ref="T28:U28"/>
    <mergeCell ref="V28:W28"/>
    <mergeCell ref="F27:J27"/>
    <mergeCell ref="L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Z25:AA25"/>
    <mergeCell ref="AB25:AC25"/>
    <mergeCell ref="AD25:AE25"/>
    <mergeCell ref="AF25:AG25"/>
    <mergeCell ref="AH25:AI25"/>
    <mergeCell ref="X25:Y25"/>
    <mergeCell ref="F26:J26"/>
    <mergeCell ref="L26:Q26"/>
    <mergeCell ref="R26:S26"/>
    <mergeCell ref="T26:U26"/>
    <mergeCell ref="V26:W26"/>
    <mergeCell ref="F25:J25"/>
    <mergeCell ref="L25:Q25"/>
    <mergeCell ref="R25:S25"/>
    <mergeCell ref="T25:U25"/>
    <mergeCell ref="V25:W25"/>
    <mergeCell ref="X24:Y24"/>
    <mergeCell ref="Z24:AA24"/>
    <mergeCell ref="AB24:AC24"/>
    <mergeCell ref="AD24:AE24"/>
    <mergeCell ref="AF24:AG24"/>
    <mergeCell ref="AH24:AI24"/>
    <mergeCell ref="E22:AI22"/>
    <mergeCell ref="E23:Q23"/>
    <mergeCell ref="R23:AA23"/>
    <mergeCell ref="AB23:AE23"/>
    <mergeCell ref="AF23:AI23"/>
    <mergeCell ref="F24:J24"/>
    <mergeCell ref="L24:Q24"/>
    <mergeCell ref="R24:S24"/>
    <mergeCell ref="T24:U24"/>
    <mergeCell ref="V24:W24"/>
    <mergeCell ref="F20:M20"/>
    <mergeCell ref="N20:P20"/>
    <mergeCell ref="V20:AC20"/>
    <mergeCell ref="AD20:AF20"/>
    <mergeCell ref="F21:M21"/>
    <mergeCell ref="N21:P21"/>
    <mergeCell ref="V21:AC21"/>
    <mergeCell ref="AD21:AF21"/>
    <mergeCell ref="F18:M18"/>
    <mergeCell ref="N18:P18"/>
    <mergeCell ref="V18:AC18"/>
    <mergeCell ref="AD18:AF18"/>
    <mergeCell ref="F19:M19"/>
    <mergeCell ref="N19:P19"/>
    <mergeCell ref="V19:AC19"/>
    <mergeCell ref="AD19:AF19"/>
    <mergeCell ref="A16:B16"/>
    <mergeCell ref="C16:D16"/>
    <mergeCell ref="E16:Q16"/>
    <mergeCell ref="U16:AG16"/>
    <mergeCell ref="A17:B17"/>
    <mergeCell ref="C17:D17"/>
    <mergeCell ref="E14:S14"/>
    <mergeCell ref="U14:AI14"/>
    <mergeCell ref="A15:B15"/>
    <mergeCell ref="C15:D15"/>
    <mergeCell ref="E15:Q15"/>
    <mergeCell ref="U15:AG15"/>
    <mergeCell ref="A13:B13"/>
    <mergeCell ref="C13:D13"/>
    <mergeCell ref="E13:S13"/>
    <mergeCell ref="U13:AI13"/>
    <mergeCell ref="E5:AI5"/>
    <mergeCell ref="E6:AI6"/>
    <mergeCell ref="G7:R8"/>
    <mergeCell ref="S7:U7"/>
    <mergeCell ref="V7:X7"/>
    <mergeCell ref="Y7:AA7"/>
    <mergeCell ref="AB7:AD7"/>
    <mergeCell ref="AE7:AG7"/>
    <mergeCell ref="S8:U8"/>
    <mergeCell ref="V8:X8"/>
    <mergeCell ref="E1:AI1"/>
    <mergeCell ref="E2:AI2"/>
    <mergeCell ref="A3:B3"/>
    <mergeCell ref="C3:D3"/>
    <mergeCell ref="E3:AI3"/>
    <mergeCell ref="E4:AI4"/>
    <mergeCell ref="Y8:AA8"/>
    <mergeCell ref="AB8:AD8"/>
    <mergeCell ref="AE8:AG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100</vt:i4>
      </vt:variant>
      <vt:variant>
        <vt:lpstr>Именованные диапазоны</vt:lpstr>
      </vt:variant>
      <vt:variant>
        <vt:i4>102</vt:i4>
      </vt:variant>
    </vt:vector>
  </HeadingPairs>
  <TitlesOfParts>
    <vt:vector size="202" baseType="lpstr">
      <vt:lpstr>Титул</vt:lpstr>
      <vt:lpstr>СПИСКИ</vt:lpstr>
      <vt:lpstr>Расписание</vt:lpstr>
      <vt:lpstr>CПИСОК РЕЙТ</vt:lpstr>
      <vt:lpstr>СПИСКИ АЛФ</vt:lpstr>
      <vt:lpstr>Список</vt:lpstr>
      <vt:lpstr>Таблица</vt:lpstr>
      <vt:lpstr>R-Жен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Протокол ком.</vt:lpstr>
      <vt:lpstr>'Протокол ком.'!Print_Area</vt:lpstr>
      <vt:lpstr>'Протокол ком.'!Print_Titles</vt:lpstr>
      <vt:lpstr>'CПИСОК РЕЙТ'!Заголовки_для_печати</vt:lpstr>
      <vt:lpstr>СПИСКИ!Заголовки_для_печати</vt:lpstr>
      <vt:lpstr>'СПИСКИ АЛФ'!Заголовки_для_печати</vt:lpstr>
      <vt:lpstr>Список!Заголовки_для_печати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'7'!Область_печати</vt:lpstr>
      <vt:lpstr>'70'!Область_печати</vt:lpstr>
      <vt:lpstr>'71'!Область_печати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'77'!Область_печати</vt:lpstr>
      <vt:lpstr>'78'!Область_печати</vt:lpstr>
      <vt:lpstr>'79'!Область_печати</vt:lpstr>
      <vt:lpstr>'8'!Область_печати</vt:lpstr>
      <vt:lpstr>'80'!Область_печати</vt:lpstr>
      <vt:lpstr>'81'!Область_печати</vt:lpstr>
      <vt:lpstr>'82'!Область_печати</vt:lpstr>
      <vt:lpstr>'83'!Область_печати</vt:lpstr>
      <vt:lpstr>'84'!Область_печати</vt:lpstr>
      <vt:lpstr>'85'!Область_печати</vt:lpstr>
      <vt:lpstr>'86'!Область_печати</vt:lpstr>
      <vt:lpstr>'87'!Область_печати</vt:lpstr>
      <vt:lpstr>'88'!Область_печати</vt:lpstr>
      <vt:lpstr>'89'!Область_печати</vt:lpstr>
      <vt:lpstr>'9'!Область_печати</vt:lpstr>
      <vt:lpstr>'90'!Область_печати</vt:lpstr>
      <vt:lpstr>'91'!Область_печати</vt:lpstr>
      <vt:lpstr>'CПИСОК РЕЙТ'!Область_печати</vt:lpstr>
      <vt:lpstr>Расписание!Область_печати</vt:lpstr>
      <vt:lpstr>СПИСКИ!Область_печати</vt:lpstr>
      <vt:lpstr>'СПИСКИ АЛФ'!Область_печати</vt:lpstr>
      <vt:lpstr>Список!Область_печати</vt:lpstr>
    </vt:vector>
  </TitlesOfParts>
  <Company>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</dc:creator>
  <cp:lastModifiedBy>Владислав</cp:lastModifiedBy>
  <cp:lastPrinted>2019-10-28T08:39:19Z</cp:lastPrinted>
  <dcterms:created xsi:type="dcterms:W3CDTF">2003-12-03T17:12:57Z</dcterms:created>
  <dcterms:modified xsi:type="dcterms:W3CDTF">2019-10-28T08:39:34Z</dcterms:modified>
</cp:coreProperties>
</file>